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F35" i="3"/>
  <c r="F36" i="3"/>
  <c r="F37" i="3"/>
  <c r="F29" i="3"/>
  <c r="F30" i="3"/>
  <c r="F31" i="3"/>
  <c r="F32" i="3"/>
  <c r="F33" i="3"/>
  <c r="F34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G19" i="3"/>
  <c r="F14" i="3"/>
  <c r="G14" i="3"/>
  <c r="F15" i="3"/>
  <c r="G15" i="3"/>
  <c r="F16" i="3"/>
  <c r="G16" i="3"/>
  <c r="F17" i="3"/>
  <c r="G17" i="3"/>
  <c r="G13" i="3"/>
  <c r="G55" i="3" l="1"/>
  <c r="H55" i="3"/>
  <c r="I55" i="3"/>
  <c r="J55" i="3"/>
  <c r="K55" i="3"/>
  <c r="L55" i="3"/>
  <c r="M55" i="3"/>
  <c r="N55" i="3"/>
  <c r="O55" i="3"/>
  <c r="P55" i="3"/>
  <c r="Q55" i="3"/>
  <c r="G56" i="3"/>
  <c r="H56" i="3"/>
  <c r="I56" i="3"/>
  <c r="J56" i="3"/>
  <c r="K56" i="3"/>
  <c r="L56" i="3"/>
  <c r="M56" i="3"/>
  <c r="N56" i="3"/>
  <c r="O56" i="3"/>
  <c r="P56" i="3"/>
  <c r="Q56" i="3"/>
  <c r="G57" i="3"/>
  <c r="H57" i="3"/>
  <c r="I57" i="3"/>
  <c r="J57" i="3"/>
  <c r="K57" i="3"/>
  <c r="L57" i="3"/>
  <c r="M57" i="3"/>
  <c r="N57" i="3"/>
  <c r="O57" i="3"/>
  <c r="P57" i="3"/>
  <c r="Q57" i="3"/>
  <c r="G58" i="3"/>
  <c r="H58" i="3"/>
  <c r="I58" i="3"/>
  <c r="J58" i="3"/>
  <c r="K58" i="3"/>
  <c r="L58" i="3"/>
  <c r="M58" i="3"/>
  <c r="N58" i="3"/>
  <c r="O58" i="3"/>
  <c r="P58" i="3"/>
  <c r="Q58" i="3"/>
  <c r="G59" i="3"/>
  <c r="H59" i="3"/>
  <c r="I59" i="3"/>
  <c r="J59" i="3"/>
  <c r="K59" i="3"/>
  <c r="L59" i="3"/>
  <c r="M59" i="3"/>
  <c r="N59" i="3"/>
  <c r="O59" i="3"/>
  <c r="P59" i="3"/>
  <c r="Q59" i="3"/>
  <c r="G60" i="3"/>
  <c r="H60" i="3"/>
  <c r="I60" i="3"/>
  <c r="J60" i="3"/>
  <c r="K60" i="3"/>
  <c r="L60" i="3"/>
  <c r="M60" i="3"/>
  <c r="N60" i="3"/>
  <c r="O60" i="3"/>
  <c r="P60" i="3"/>
  <c r="Q60" i="3"/>
  <c r="G61" i="3"/>
  <c r="H61" i="3"/>
  <c r="I61" i="3"/>
  <c r="J61" i="3"/>
  <c r="K61" i="3"/>
  <c r="L61" i="3"/>
  <c r="M61" i="3"/>
  <c r="N61" i="3"/>
  <c r="O61" i="3"/>
  <c r="P61" i="3"/>
  <c r="Q61" i="3"/>
  <c r="G62" i="3"/>
  <c r="H62" i="3"/>
  <c r="I62" i="3"/>
  <c r="J62" i="3"/>
  <c r="K62" i="3"/>
  <c r="L62" i="3"/>
  <c r="M62" i="3"/>
  <c r="N62" i="3"/>
  <c r="O62" i="3"/>
  <c r="P62" i="3"/>
  <c r="Q62" i="3"/>
  <c r="F56" i="3"/>
  <c r="F57" i="3"/>
  <c r="F58" i="3"/>
  <c r="F59" i="3"/>
  <c r="F60" i="3"/>
  <c r="F61" i="3"/>
  <c r="F62" i="3"/>
  <c r="F55" i="3"/>
  <c r="F19" i="3"/>
  <c r="F13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3" i="3"/>
  <c r="E24" i="3"/>
  <c r="E25" i="3"/>
  <c r="E26" i="3"/>
  <c r="E27" i="3"/>
  <c r="E19" i="3"/>
  <c r="E14" i="3"/>
  <c r="E15" i="3"/>
  <c r="E16" i="3"/>
  <c r="E17" i="3"/>
  <c r="E13" i="3"/>
  <c r="D59" i="2"/>
  <c r="E55" i="1"/>
  <c r="E57" i="1"/>
  <c r="E58" i="1"/>
  <c r="E54" i="1"/>
  <c r="E29" i="1"/>
  <c r="E30" i="1"/>
  <c r="E31" i="1"/>
  <c r="E32" i="1"/>
  <c r="E33" i="1"/>
  <c r="E34" i="1"/>
  <c r="E28" i="1"/>
  <c r="E19" i="1"/>
  <c r="E20" i="1"/>
  <c r="E21" i="1"/>
  <c r="E22" i="1"/>
  <c r="E23" i="1"/>
  <c r="E18" i="1"/>
  <c r="E13" i="1"/>
  <c r="E14" i="1"/>
  <c r="E15" i="1"/>
  <c r="E16" i="1"/>
  <c r="E12" i="1"/>
  <c r="Q39" i="3" l="1"/>
  <c r="Q38" i="3" s="1"/>
  <c r="Q40" i="3"/>
  <c r="Q41" i="3"/>
  <c r="Q42" i="3"/>
  <c r="Q43" i="3"/>
  <c r="Q44" i="3"/>
  <c r="Q45" i="3"/>
  <c r="Q46" i="3"/>
  <c r="Q37" i="2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38" i="3"/>
  <c r="P12" i="3" l="1"/>
  <c r="P54" i="3"/>
  <c r="P28" i="3"/>
  <c r="P18" i="3"/>
  <c r="Q19" i="2"/>
  <c r="O12" i="2"/>
  <c r="P85" i="3" l="1"/>
  <c r="P54" i="2"/>
  <c r="P28" i="2" l="1"/>
  <c r="P18" i="2"/>
  <c r="Q14" i="2"/>
  <c r="Q15" i="2"/>
  <c r="Q16" i="2"/>
  <c r="Q17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Q36" i="2" l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53" i="1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K47" i="3"/>
  <c r="Q47" i="3" s="1"/>
  <c r="K48" i="3"/>
  <c r="Q48" i="3" s="1"/>
  <c r="K49" i="3"/>
  <c r="Q49" i="3" s="1"/>
  <c r="K50" i="3"/>
  <c r="Q50" i="3" s="1"/>
  <c r="K51" i="3"/>
  <c r="Q51" i="3" s="1"/>
  <c r="K52" i="3"/>
  <c r="Q52" i="3" s="1"/>
  <c r="K53" i="3"/>
  <c r="Q53" i="3" s="1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Q63" i="3" s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54" i="3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F54" i="3"/>
  <c r="E54" i="3"/>
  <c r="O38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F18" i="3"/>
  <c r="E18" i="3"/>
  <c r="D17" i="3"/>
  <c r="D16" i="3"/>
  <c r="D15" i="3"/>
  <c r="D14" i="3"/>
  <c r="D13" i="3"/>
  <c r="O12" i="3"/>
  <c r="N12" i="3"/>
  <c r="M12" i="3"/>
  <c r="L12" i="3"/>
  <c r="K12" i="3"/>
  <c r="J12" i="3"/>
  <c r="I12" i="3"/>
  <c r="G12" i="3"/>
  <c r="F12" i="3"/>
  <c r="E12" i="3"/>
  <c r="Q85" i="3" l="1"/>
  <c r="F85" i="3"/>
  <c r="O85" i="3"/>
  <c r="N85" i="3"/>
  <c r="K85" i="3"/>
  <c r="I85" i="3"/>
  <c r="J85" i="3"/>
  <c r="E85" i="3"/>
  <c r="D54" i="3"/>
  <c r="D12" i="3"/>
  <c r="H85" i="3"/>
  <c r="L85" i="3"/>
  <c r="M85" i="3"/>
  <c r="G85" i="3"/>
  <c r="D28" i="3"/>
  <c r="D18" i="3"/>
  <c r="Q29" i="2"/>
  <c r="Q30" i="2"/>
  <c r="Q31" i="2"/>
  <c r="Q32" i="2"/>
  <c r="Q33" i="2"/>
  <c r="Q34" i="2"/>
  <c r="Q35" i="2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I12" i="2"/>
  <c r="J12" i="2"/>
  <c r="K12" i="2"/>
  <c r="L12" i="2"/>
  <c r="M12" i="2"/>
  <c r="N12" i="2"/>
  <c r="E18" i="2"/>
  <c r="D29" i="2"/>
  <c r="N85" i="2" l="1"/>
  <c r="K85" i="2"/>
  <c r="F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8" i="2" l="1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H85" i="2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3" i="2" l="1"/>
  <c r="Q12" i="2" s="1"/>
  <c r="Q85" i="2" s="1"/>
</calcChain>
</file>

<file path=xl/sharedStrings.xml><?xml version="1.0" encoding="utf-8"?>
<sst xmlns="http://schemas.openxmlformats.org/spreadsheetml/2006/main" count="448" uniqueCount="221">
  <si>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</si>
  <si>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</si>
  <si>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</si>
  <si>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</si>
  <si>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</si>
  <si>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</si>
  <si>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</si>
  <si>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</si>
  <si>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</si>
  <si>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</si>
  <si>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</si>
  <si>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</si>
  <si>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</si>
  <si>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</si>
  <si>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</si>
  <si>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</si>
  <si>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</si>
  <si>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</si>
  <si>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</si>
  <si>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</si>
  <si>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</si>
  <si>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</si>
  <si>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</si>
  <si>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</si>
  <si>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</si>
  <si>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</si>
  <si>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</si>
  <si>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</si>
  <si>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</si>
  <si>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</si>
  <si>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</si>
  <si>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</si>
  <si>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</si>
  <si>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</si>
  <si>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</si>
  <si>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</si>
  <si>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</si>
  <si>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</si>
  <si>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</si>
  <si>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</si>
  <si>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</si>
  <si>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</si>
  <si>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</si>
  <si>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</si>
  <si>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</si>
  <si>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</si>
  <si>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</si>
  <si>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</si>
  <si>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</si>
  <si>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</si>
  <si>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</si>
  <si>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</si>
  <si>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</si>
  <si>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</si>
  <si>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</si>
  <si>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</si>
  <si>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</si>
  <si>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</si>
  <si>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</si>
  <si>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</si>
  <si>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</si>
  <si>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</si>
  <si>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</si>
  <si>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</si>
  <si>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</si>
  <si>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</si>
  <si>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</si>
  <si>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</si>
  <si>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</si>
  <si>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</si>
  <si>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</si>
  <si>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</si>
  <si>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</si>
  <si>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</si>
  <si>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</si>
  <si>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</si>
  <si>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</si>
  <si>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</si>
  <si>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</si>
  <si>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</si>
  <si>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</si>
  <si>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</si>
  <si>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</si>
  <si>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</si>
  <si>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</si>
  <si>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</si>
  <si>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</si>
  <si>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</si>
  <si>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</si>
  <si>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</si>
  <si>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</si>
  <si>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</si>
  <si>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</si>
  <si>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</si>
  <si>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</si>
  <si>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</si>
  <si>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</si>
  <si>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</si>
  <si>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</si>
  <si>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</si>
  <si>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</si>
  <si>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</si>
  <si>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</si>
  <si>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</si>
  <si>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</si>
  <si>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</si>
  <si>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</si>
  <si>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</si>
  <si>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</si>
  <si>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</si>
  <si>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</si>
  <si>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</si>
  <si>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</si>
  <si>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</si>
  <si>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</si>
  <si>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</si>
  <si>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</si>
  <si>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</si>
  <si>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</si>
  <si>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</si>
  <si>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</si>
  <si>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</si>
  <si>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</si>
  <si>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</si>
  <si>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</si>
  <si>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</si>
  <si>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</si>
  <si>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</si>
  <si>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</si>
  <si>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</si>
  <si>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</si>
  <si>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</si>
  <si>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</si>
  <si>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</si>
  <si>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</si>
  <si>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</si>
  <si>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</si>
  <si>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</si>
  <si>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</si>
  <si>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</si>
  <si>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</si>
  <si>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</si>
  <si>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</si>
  <si>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</si>
  <si>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</si>
  <si>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</si>
  <si>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</si>
  <si>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</si>
  <si>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</si>
  <si>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</si>
  <si>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</si>
  <si>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</si>
  <si>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</si>
  <si>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</si>
  <si>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</si>
  <si>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</si>
  <si>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</si>
  <si>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</si>
  <si>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</si>
  <si>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</si>
  <si>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</si>
  <si>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</si>
  <si>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</si>
  <si>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</si>
  <si>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</si>
  <si>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</si>
  <si>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</si>
  <si>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</si>
  <si>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</si>
  <si>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</si>
  <si>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</si>
  <si>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</si>
  <si>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</si>
  <si>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</si>
  <si>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</si>
  <si>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</si>
  <si>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</si>
  <si>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</si>
  <si>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</si>
  <si>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</si>
  <si>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</si>
  <si>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</si>
  <si>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</si>
  <si>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</si>
  <si>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</si>
  <si>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</si>
  <si>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</si>
  <si>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</si>
  <si>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</si>
  <si>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</si>
  <si>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</si>
  <si>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</si>
  <si>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</si>
  <si>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</si>
  <si>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</si>
  <si>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</si>
  <si>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</si>
  <si>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</si>
  <si>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</si>
  <si>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</si>
  <si>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</si>
  <si>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</si>
  <si>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</si>
  <si>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</si>
  <si>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</si>
  <si>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</si>
  <si>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</si>
  <si>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</si>
  <si>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</si>
  <si>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</si>
  <si>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</si>
  <si>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</si>
  <si>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</si>
  <si>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</si>
  <si>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</si>
  <si>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</si>
  <si>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</si>
  <si>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</si>
  <si>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</si>
  <si>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ENERO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</si>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</sst>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tabSelected="1" view="pageBreakPreview" topLeftCell="A79" zoomScale="67" zoomScaleNormal="98" zoomScaleSheetLayoutView="99" workbookViewId="0">
      <selection activeCell="J15" sqref="J15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9.7109375" style="12" customWidth="1"/>
    <col min="5" max="5" width="22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30"/>
      <c r="D2" s="131"/>
      <c r="E2" s="131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28" t="s">
        <v>63</v>
      </c>
      <c r="D3" s="129"/>
      <c r="E3" s="129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39">
        <v>2026</v>
      </c>
      <c r="D4" s="140"/>
      <c r="E4" s="140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32" t="s">
        <v>43</v>
      </c>
      <c r="D5" s="133"/>
      <c r="E5" s="133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32" t="s">
        <v>44</v>
      </c>
      <c r="D6" s="133"/>
      <c r="E6" s="133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41" t="s">
        <v>219</v>
      </c>
      <c r="D7" s="141"/>
      <c r="E7" s="141"/>
    </row>
    <row r="8" spans="1:16" ht="15" customHeight="1" x14ac:dyDescent="0.25">
      <c r="B8" s="112" t="s">
        <v>80</v>
      </c>
      <c r="C8" s="134" t="s">
        <v>33</v>
      </c>
      <c r="D8" s="135" t="s">
        <v>59</v>
      </c>
      <c r="E8" s="137" t="s">
        <v>58</v>
      </c>
      <c r="F8" s="1"/>
    </row>
    <row r="9" spans="1:16" ht="23.25" customHeight="1" x14ac:dyDescent="0.25">
      <c r="B9" s="113"/>
      <c r="C9" s="134"/>
      <c r="D9" s="136"/>
      <c r="E9" s="138"/>
      <c r="F9" s="1"/>
    </row>
    <row r="10" spans="1:16" ht="14.45" customHeight="1" x14ac:dyDescent="0.25">
      <c r="B10" s="114" t="s">
        <v>93</v>
      </c>
      <c r="C10" s="114"/>
      <c r="D10" s="42"/>
      <c r="E10" s="42"/>
      <c r="F10" s="1"/>
    </row>
    <row r="11" spans="1:16" ht="15.75" x14ac:dyDescent="0.25">
      <c r="B11" s="115" t="s">
        <v>1</v>
      </c>
      <c r="C11" s="115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 t="shared" ref="E13:E16" si="0"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 t="shared" si="0"/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 t="shared" si="0"/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 t="shared" si="0"/>
        <v>74893900</v>
      </c>
      <c r="F16" s="1"/>
    </row>
    <row r="17" spans="2:6" ht="15.75" x14ac:dyDescent="0.25">
      <c r="B17" s="116" t="s">
        <v>2</v>
      </c>
      <c r="C17" s="116"/>
      <c r="D17" s="41">
        <f>D18+D19+D20+D21+D22+D23+D24+D25+D26</f>
        <v>138360583</v>
      </c>
      <c r="E17" s="41">
        <f>+E18+E19+E20+E21+E22+E23+E24+E25+E26</f>
        <v>158233083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ref="E19:E23" si="1">+D19</f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 t="shared" si="1"/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f t="shared" si="1"/>
        <v>40035000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f t="shared" si="1"/>
        <v>15025000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f t="shared" si="1"/>
        <v>20000000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42355000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19622500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2670000</v>
      </c>
      <c r="F26" s="78"/>
    </row>
    <row r="27" spans="2:6" ht="15.75" x14ac:dyDescent="0.25">
      <c r="B27" s="116" t="s">
        <v>3</v>
      </c>
      <c r="C27" s="116"/>
      <c r="D27" s="41">
        <f>D28+D29+D30+D31+D32+D33+D34+D35+D36</f>
        <v>23425000</v>
      </c>
      <c r="E27" s="41">
        <f>+SUM(E28:E36)</f>
        <v>28552500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2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2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2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2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2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2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18127500</v>
      </c>
    </row>
    <row r="37" spans="2:5" ht="15.75" x14ac:dyDescent="0.25">
      <c r="B37" s="116" t="s">
        <v>4</v>
      </c>
      <c r="C37" s="116"/>
      <c r="D37" s="41"/>
      <c r="E37" s="102">
        <f>+SUM(E38:E52)</f>
        <v>0</v>
      </c>
    </row>
    <row r="38" spans="2:5" ht="15.75" x14ac:dyDescent="0.25">
      <c r="B38" t="s">
        <v>128</v>
      </c>
      <c r="C38" s="39" t="s">
        <v>136</v>
      </c>
      <c r="D38" s="42"/>
      <c r="E38" s="78"/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16" t="s">
        <v>12</v>
      </c>
      <c r="C46" s="116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16" t="s">
        <v>19</v>
      </c>
      <c r="C53" s="116"/>
      <c r="D53" s="48">
        <f>D54+D55+D56+D57+D58+D59+D60+D61+D62</f>
        <v>43600000</v>
      </c>
      <c r="E53" s="41">
        <f>+SUM(E54:E62)</f>
        <v>18600000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f>+D54</f>
        <v>9100000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 t="shared" ref="E55:E58" si="3"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f t="shared" si="3"/>
        <v>3000000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 t="shared" si="3"/>
        <v>3200000</v>
      </c>
    </row>
    <row r="59" spans="2:6" ht="15.75" x14ac:dyDescent="0.25">
      <c r="B59" t="s">
        <v>161</v>
      </c>
      <c r="C59" s="39" t="s">
        <v>166</v>
      </c>
      <c r="D59" s="78"/>
      <c r="E59" s="75"/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16" t="s">
        <v>20</v>
      </c>
      <c r="C63" s="116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16" t="s">
        <v>25</v>
      </c>
      <c r="C68" s="116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16" t="s">
        <v>28</v>
      </c>
      <c r="C71" s="116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18" t="s">
        <v>34</v>
      </c>
      <c r="C75" s="118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27" t="s">
        <v>64</v>
      </c>
      <c r="B93" s="127"/>
      <c r="C93" s="127"/>
      <c r="H93" s="53"/>
      <c r="I93" s="117"/>
      <c r="J93" s="117"/>
      <c r="K93" s="117"/>
      <c r="L93" s="117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26" t="s">
        <v>65</v>
      </c>
      <c r="B95" s="126"/>
      <c r="C95" s="126"/>
      <c r="F95" s="122" t="s">
        <v>72</v>
      </c>
      <c r="G95" s="122"/>
      <c r="H95" s="122"/>
      <c r="I95" s="122"/>
      <c r="J95" s="122"/>
      <c r="K95" s="122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17" t="s">
        <v>77</v>
      </c>
      <c r="B96" s="117"/>
      <c r="C96" s="117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17" t="s">
        <v>78</v>
      </c>
      <c r="B97" s="117"/>
      <c r="C97" s="117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19" t="s">
        <v>61</v>
      </c>
      <c r="B107" s="120"/>
      <c r="C107" s="121"/>
      <c r="E107" s="12"/>
      <c r="H107"/>
    </row>
    <row r="108" spans="1:18" ht="45" customHeight="1" thickBot="1" x14ac:dyDescent="0.3">
      <c r="A108" s="123" t="s">
        <v>62</v>
      </c>
      <c r="B108" s="124"/>
      <c r="C108" s="125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37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zoomScale="90" zoomScaleNormal="90" zoomScaleSheetLayoutView="78" zoomScalePageLayoutView="33" workbookViewId="0">
      <selection activeCell="B12" sqref="B12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1" customHeight="1" x14ac:dyDescent="0.25">
      <c r="A4" s="129" t="s">
        <v>63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5.75" x14ac:dyDescent="0.25">
      <c r="A5" s="140" t="s">
        <v>220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5.75" customHeight="1" x14ac:dyDescent="0.25">
      <c r="A6" s="133" t="s">
        <v>79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ht="15.75" customHeight="1" x14ac:dyDescent="0.25">
      <c r="A7" s="133" t="s">
        <v>44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3" t="s">
        <v>80</v>
      </c>
      <c r="B9" s="143" t="s">
        <v>33</v>
      </c>
      <c r="C9" s="144" t="s">
        <v>59</v>
      </c>
      <c r="D9" s="144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3"/>
      <c r="B10" s="143"/>
      <c r="C10" s="144"/>
      <c r="D10" s="144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0</v>
      </c>
      <c r="G12" s="92">
        <f>G13+G14+G15+G16+G17</f>
        <v>0</v>
      </c>
      <c r="H12" s="92">
        <f>+SUM(H13:H17)</f>
        <v>0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48855953.299999997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/>
      <c r="G13" s="59"/>
      <c r="H13" s="60"/>
      <c r="I13" s="75"/>
      <c r="J13" s="75"/>
      <c r="K13" s="75"/>
      <c r="L13" s="75"/>
      <c r="M13" s="75"/>
      <c r="N13" s="75"/>
      <c r="O13" s="75"/>
      <c r="P13" s="75"/>
      <c r="Q13" s="59">
        <f>SUM(E13:P13)</f>
        <v>39828694.770000003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/>
      <c r="G14" s="75"/>
      <c r="H14" s="60"/>
      <c r="I14" s="75"/>
      <c r="J14" s="75"/>
      <c r="K14" s="75"/>
      <c r="L14" s="75"/>
      <c r="M14" s="75"/>
      <c r="N14" s="75"/>
      <c r="O14" s="75"/>
      <c r="P14" s="75"/>
      <c r="Q14" s="59">
        <f t="shared" ref="Q14:Q17" si="1">SUM(E14:P14)</f>
        <v>1204306.76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59"/>
      <c r="G15" s="59"/>
      <c r="H15" s="60"/>
      <c r="I15" s="75"/>
      <c r="J15" s="75"/>
      <c r="K15" s="75"/>
      <c r="L15" s="75"/>
      <c r="M15" s="75"/>
      <c r="N15" s="75"/>
      <c r="O15" s="75"/>
      <c r="P15" s="75"/>
      <c r="Q15" s="59">
        <f t="shared" si="1"/>
        <v>145309.5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59"/>
      <c r="G16" s="59"/>
      <c r="H16" s="60"/>
      <c r="I16" s="75"/>
      <c r="J16" s="75"/>
      <c r="K16" s="75"/>
      <c r="L16" s="75"/>
      <c r="M16" s="75"/>
      <c r="N16" s="75"/>
      <c r="O16" s="75"/>
      <c r="P16" s="75"/>
      <c r="Q16" s="59">
        <f t="shared" si="1"/>
        <v>1665963.79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59"/>
      <c r="G17" s="59"/>
      <c r="H17" s="60"/>
      <c r="I17" s="75"/>
      <c r="J17" s="75"/>
      <c r="K17" s="75"/>
      <c r="L17" s="75"/>
      <c r="M17" s="75"/>
      <c r="N17" s="75"/>
      <c r="O17" s="75"/>
      <c r="P17" s="75"/>
      <c r="Q17" s="59">
        <f t="shared" si="1"/>
        <v>6011678.4800000004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158233083</v>
      </c>
      <c r="E18" s="56">
        <f>+SUM(E19:E27)</f>
        <v>4705142.18</v>
      </c>
      <c r="F18" s="92">
        <f t="shared" ref="F18:O18" si="2">+SUM(F19:F27)</f>
        <v>0</v>
      </c>
      <c r="G18" s="92">
        <f t="shared" si="2"/>
        <v>0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4705142.18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63"/>
      <c r="G19" s="59"/>
      <c r="H19" s="60"/>
      <c r="I19" s="75"/>
      <c r="J19" s="75"/>
      <c r="K19" s="75"/>
      <c r="L19" s="75"/>
      <c r="M19" s="75"/>
      <c r="N19" s="75"/>
      <c r="O19" s="75"/>
      <c r="P19" s="75"/>
      <c r="Q19" s="64">
        <f>SUM(E19:P19)</f>
        <v>789468.4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59"/>
      <c r="H20" s="59"/>
      <c r="I20" s="75"/>
      <c r="J20" s="75"/>
      <c r="K20" s="75"/>
      <c r="L20"/>
      <c r="M20" s="75"/>
      <c r="N20" s="75"/>
      <c r="O20" s="75"/>
      <c r="P20" s="75"/>
      <c r="Q20" s="64">
        <f t="shared" ref="Q20:Q22" si="3">SUM(E20:P20)</f>
        <v>150500.03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63"/>
      <c r="G21" s="59"/>
      <c r="H21" s="60"/>
      <c r="I21" s="75"/>
      <c r="J21" s="75"/>
      <c r="K21" s="75"/>
      <c r="L21" s="75"/>
      <c r="M21" s="75"/>
      <c r="N21" s="75"/>
      <c r="O21" s="75"/>
      <c r="P21" s="75"/>
      <c r="Q21" s="64">
        <f>SUM(E21:P21)</f>
        <v>0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v>2820737.24</v>
      </c>
      <c r="F22" s="63"/>
      <c r="G22" s="59"/>
      <c r="H22" s="60"/>
      <c r="I22" s="75"/>
      <c r="J22" s="75"/>
      <c r="K22" s="75"/>
      <c r="L22" s="75"/>
      <c r="M22" s="75"/>
      <c r="N22" s="75"/>
      <c r="O22" s="75"/>
      <c r="P22" s="75"/>
      <c r="Q22" s="64">
        <f t="shared" si="3"/>
        <v>2820737.24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>
        <v>772959</v>
      </c>
      <c r="F23" s="65"/>
      <c r="G23" s="59"/>
      <c r="H23" s="60"/>
      <c r="I23" s="75"/>
      <c r="J23" s="75"/>
      <c r="K23" s="75"/>
      <c r="L23" s="59"/>
      <c r="M23" s="59"/>
      <c r="N23" s="75"/>
      <c r="O23" s="75"/>
      <c r="P23" s="75"/>
      <c r="Q23" s="64">
        <f>SUM(E23:P23)</f>
        <v>772959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F24" s="63"/>
      <c r="G24" s="59"/>
      <c r="H24" s="60"/>
      <c r="I24" s="75"/>
      <c r="J24" s="75"/>
      <c r="K24" s="75"/>
      <c r="L24" s="75"/>
      <c r="M24" s="75"/>
      <c r="N24" s="75"/>
      <c r="O24" s="75"/>
      <c r="P24" s="75"/>
      <c r="Q24" s="64">
        <f>SUM(E24:P24)</f>
        <v>0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v>109140.01</v>
      </c>
      <c r="F25" s="59"/>
      <c r="G25" s="59"/>
      <c r="H25" s="60"/>
      <c r="I25" s="75"/>
      <c r="J25" s="75"/>
      <c r="K25" s="75"/>
      <c r="L25" s="75"/>
      <c r="M25" s="75"/>
      <c r="N25" s="75"/>
      <c r="O25" s="75"/>
      <c r="P25" s="75"/>
      <c r="Q25" s="64">
        <f>SUM(E25:P25)</f>
        <v>109140.01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19622500</v>
      </c>
      <c r="E26" s="75">
        <v>62337.5</v>
      </c>
      <c r="F26" s="59"/>
      <c r="G26" s="59"/>
      <c r="H26" s="60"/>
      <c r="I26" s="75"/>
      <c r="J26" s="75"/>
      <c r="K26" s="75"/>
      <c r="L26" s="75"/>
      <c r="M26" s="75"/>
      <c r="N26" s="75"/>
      <c r="O26" s="75"/>
      <c r="P26" s="75"/>
      <c r="Q26" s="64">
        <f>SUM(E26:P26)</f>
        <v>62337.5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/>
      <c r="F27" s="59"/>
      <c r="G27" s="59"/>
      <c r="H27" s="60"/>
      <c r="I27" s="75"/>
      <c r="J27" s="75"/>
      <c r="K27" s="75"/>
      <c r="L27" s="75"/>
      <c r="M27" s="75"/>
      <c r="N27" s="75"/>
      <c r="O27" s="75"/>
      <c r="P27" s="75"/>
      <c r="Q27" s="64">
        <f>SUM(E27:P27)</f>
        <v>0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4">+SUM(F29:F37)</f>
        <v>0</v>
      </c>
      <c r="G28" s="92">
        <f t="shared" si="4"/>
        <v>0</v>
      </c>
      <c r="H28" s="92">
        <f>+SUM(H29:H37)</f>
        <v>0</v>
      </c>
      <c r="I28" s="92">
        <f>+SUM(I29:I55)</f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5447602.2000000002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59"/>
      <c r="G29" s="59"/>
      <c r="H29" s="60"/>
      <c r="I29" s="75"/>
      <c r="J29" s="75"/>
      <c r="K29" s="75"/>
      <c r="L29" s="75"/>
      <c r="M29" s="75"/>
      <c r="N29" s="75"/>
      <c r="O29" s="75"/>
      <c r="P29" s="75"/>
      <c r="Q29" s="59">
        <f t="shared" ref="Q29:Q35" si="5">+SUM(E29:P29)</f>
        <v>0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/>
      <c r="K30"/>
      <c r="L30" s="101"/>
      <c r="M30" s="75"/>
      <c r="N30" s="75"/>
      <c r="O30" s="75"/>
      <c r="P30" s="75"/>
      <c r="Q30" s="59">
        <f t="shared" si="5"/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/>
      <c r="I31" s="75"/>
      <c r="J31" s="75"/>
      <c r="K31" s="75"/>
      <c r="L31" s="75"/>
      <c r="M31" s="75"/>
      <c r="N31" s="75"/>
      <c r="O31" s="75"/>
      <c r="P31" s="75"/>
      <c r="Q31" s="59">
        <f t="shared" si="5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I32" s="59"/>
      <c r="J32" s="75"/>
      <c r="K32" s="75"/>
      <c r="M32" s="59"/>
      <c r="N32"/>
      <c r="P32" s="59"/>
      <c r="Q32" s="59">
        <f t="shared" si="5"/>
        <v>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60"/>
      <c r="I33" s="75"/>
      <c r="J33" s="75"/>
      <c r="K33" s="75"/>
      <c r="L33" s="75"/>
      <c r="M33" s="75"/>
      <c r="N33" s="75"/>
      <c r="O33" s="75"/>
      <c r="P33" s="75"/>
      <c r="Q33" s="59">
        <f t="shared" si="5"/>
        <v>0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60"/>
      <c r="I34" s="75"/>
      <c r="J34" s="75"/>
      <c r="L34" s="75"/>
      <c r="M34" s="75"/>
      <c r="O34" s="75"/>
      <c r="P34" s="75"/>
      <c r="Q34" s="59">
        <f t="shared" si="5"/>
        <v>0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59"/>
      <c r="G35" s="59"/>
      <c r="H35" s="60"/>
      <c r="I35" s="75"/>
      <c r="J35" s="75"/>
      <c r="K35" s="75"/>
      <c r="L35" s="75"/>
      <c r="M35" s="75"/>
      <c r="N35" s="75"/>
      <c r="O35" s="75"/>
      <c r="P35" s="75"/>
      <c r="Q35" s="59">
        <f t="shared" si="5"/>
        <v>237062.2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6">
        <f>+SUM(E36:P36)</f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75">
        <v>5210540</v>
      </c>
      <c r="F37" s="59"/>
      <c r="G37" s="59"/>
      <c r="H37" s="59"/>
      <c r="I37" s="59"/>
      <c r="J37" s="75"/>
      <c r="K37" s="75"/>
      <c r="L37" s="75"/>
      <c r="M37" s="59"/>
      <c r="N37" s="75"/>
      <c r="O37" s="75"/>
      <c r="P37" s="75"/>
      <c r="Q37" s="59">
        <f>+SUM(E37:P37)</f>
        <v>5210540</v>
      </c>
      <c r="R37" s="75"/>
    </row>
    <row r="38" spans="1:18" ht="15.75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 t="shared" ref="Q38" si="6">SUM(E38:P38)</f>
        <v>0</v>
      </c>
    </row>
    <row r="39" spans="1:18" ht="15.75" x14ac:dyDescent="0.25">
      <c r="A39" s="17" t="s">
        <v>209</v>
      </c>
      <c r="B39" s="58" t="s">
        <v>136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8" ht="15.75" x14ac:dyDescent="0.25">
      <c r="A41" s="17" t="s">
        <v>210</v>
      </c>
      <c r="B41" s="58" t="s">
        <v>138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8" ht="15.75" x14ac:dyDescent="0.25">
      <c r="A43" s="17" t="s">
        <v>214</v>
      </c>
      <c r="B43" s="58" t="s">
        <v>140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8" ht="15.75" x14ac:dyDescent="0.25">
      <c r="A44" s="17" t="s">
        <v>217</v>
      </c>
      <c r="B44" s="58" t="s">
        <v>141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8" ht="15.75" x14ac:dyDescent="0.25">
      <c r="A45" s="17" t="s">
        <v>216</v>
      </c>
      <c r="B45" s="58" t="s">
        <v>215</v>
      </c>
      <c r="C45" s="84"/>
      <c r="D45" s="61">
        <f>+'P1 Presupuesto Aprobado'!E44</f>
        <v>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0</v>
      </c>
      <c r="H54" s="62">
        <f t="shared" si="7"/>
        <v>0</v>
      </c>
      <c r="I54" s="62">
        <f>+I55+I56+I57+I58+I59+I60+I61+I62+I63</f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0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v>29197.919999999998</v>
      </c>
      <c r="F55" s="67"/>
      <c r="G55" s="67"/>
      <c r="H55" s="60"/>
      <c r="I55" s="75"/>
      <c r="J55" s="75"/>
      <c r="K55" s="75"/>
      <c r="L55" s="75"/>
      <c r="M55" s="75"/>
      <c r="N55" s="75"/>
      <c r="O55" s="75"/>
      <c r="P55" s="75"/>
      <c r="Q55" s="64">
        <f>SUM(F55:P55)</f>
        <v>0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/>
      <c r="K56" s="59"/>
      <c r="L56" s="59"/>
      <c r="M56" s="59"/>
      <c r="N56" s="59"/>
      <c r="O56" s="59"/>
      <c r="P56" s="59"/>
      <c r="Q56" s="64">
        <f t="shared" ref="Q56:Q84" si="8">SUM(F56:P56)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/>
      <c r="Q58" s="64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59"/>
      <c r="H59" s="60"/>
      <c r="I59" s="75"/>
      <c r="J59" s="75"/>
      <c r="K59" s="75"/>
      <c r="L59" s="75"/>
      <c r="M59" s="75"/>
      <c r="N59" s="75"/>
      <c r="O59" s="59"/>
      <c r="P59" s="59"/>
      <c r="Q59" s="64">
        <f>SUM(F59:P59)</f>
        <v>0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75"/>
      <c r="O60" s="59"/>
      <c r="P60" s="59"/>
      <c r="Q60" s="64">
        <f t="shared" si="8"/>
        <v>0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8"/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8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8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8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8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8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8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8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8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8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8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8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8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8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8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8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8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8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8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8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8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0</v>
      </c>
      <c r="G85" s="109">
        <f>G12+G18+G28+G38+G47+G54+G64+G69+G72</f>
        <v>0</v>
      </c>
      <c r="H85" s="109">
        <f>H12+H18+H28+H38+H47+H54+H64+H69+H72</f>
        <v>0</v>
      </c>
      <c r="I85" s="109">
        <f>I12+I18+I28+I38+I47+I54+I64+I69+I72+I76</f>
        <v>0</v>
      </c>
      <c r="J85" s="109">
        <f t="shared" ref="J85:M85" si="9">J12+J18+J28+J38+J47+J54+J64+J69+J72+J76</f>
        <v>0</v>
      </c>
      <c r="K85" s="109">
        <f>K12+K18+K28+K38+K47+K54+K64+K69+K72+K76</f>
        <v>0</v>
      </c>
      <c r="L85" s="109">
        <f t="shared" si="9"/>
        <v>0</v>
      </c>
      <c r="M85" s="109">
        <f t="shared" si="9"/>
        <v>0</v>
      </c>
      <c r="N85" s="109">
        <f>N12+N18+N28+N38+N47+N54+N64+N69+N72+N76</f>
        <v>0</v>
      </c>
      <c r="O85" s="109">
        <f>O12+O18+O28+O38+O47+O54+O64+O69+O72+O76</f>
        <v>0</v>
      </c>
      <c r="P85" s="109">
        <f>P12+P18+P28+P38+P47+P54+P64+P69+P72+P76</f>
        <v>0</v>
      </c>
      <c r="Q85" s="110">
        <f>Q12+Q18+Q28+Q54</f>
        <v>59008697.68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2" t="s">
        <v>68</v>
      </c>
      <c r="N92" s="142"/>
      <c r="O92" s="142"/>
      <c r="P92" s="142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22" t="s">
        <v>69</v>
      </c>
      <c r="N94" s="122"/>
      <c r="O94" s="122"/>
      <c r="P94" s="122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2" t="s">
        <v>75</v>
      </c>
      <c r="N95" s="142"/>
      <c r="O95" s="142"/>
      <c r="P95" s="142"/>
      <c r="Q95" s="73"/>
      <c r="R95" s="73"/>
    </row>
    <row r="96" spans="2:18" ht="15.75" x14ac:dyDescent="0.25">
      <c r="B96" s="72" t="s">
        <v>78</v>
      </c>
      <c r="C96" s="66"/>
      <c r="E96" s="142"/>
      <c r="F96" s="142"/>
      <c r="G96" s="142"/>
      <c r="H96" s="142"/>
      <c r="I96" s="73"/>
      <c r="J96" s="73"/>
      <c r="K96" s="73"/>
      <c r="L96" s="73"/>
      <c r="M96" s="142" t="s">
        <v>70</v>
      </c>
      <c r="N96" s="142"/>
      <c r="O96" s="142"/>
      <c r="P96" s="142"/>
      <c r="Q96" s="73"/>
      <c r="R96" s="73"/>
    </row>
    <row r="97" spans="2:8" ht="15.75" x14ac:dyDescent="0.25">
      <c r="C97" s="66"/>
      <c r="E97" s="142" t="s">
        <v>66</v>
      </c>
      <c r="F97" s="142"/>
      <c r="G97" s="142"/>
      <c r="H97" s="142"/>
    </row>
    <row r="98" spans="2:8" ht="29.25" customHeight="1" x14ac:dyDescent="0.25">
      <c r="C98" s="66"/>
    </row>
    <row r="99" spans="2:8" x14ac:dyDescent="0.25">
      <c r="E99" s="122" t="s">
        <v>65</v>
      </c>
      <c r="F99" s="122"/>
      <c r="G99" s="122"/>
      <c r="H99" s="122"/>
    </row>
    <row r="100" spans="2:8" ht="15.75" x14ac:dyDescent="0.25">
      <c r="B100" s="16"/>
      <c r="E100" s="142" t="s">
        <v>74</v>
      </c>
      <c r="F100" s="142"/>
      <c r="G100" s="142"/>
      <c r="H100" s="142"/>
    </row>
    <row r="101" spans="2:8" ht="15.75" x14ac:dyDescent="0.25">
      <c r="B101" s="16"/>
      <c r="C101" s="18"/>
      <c r="E101" s="142" t="s">
        <v>67</v>
      </c>
      <c r="F101" s="142"/>
      <c r="G101" s="142"/>
      <c r="H101" s="142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ageMargins left="0.23622047244094488" right="1.3779527559055118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opLeftCell="A27" zoomScale="67" zoomScaleNormal="80" zoomScaleSheetLayoutView="44" workbookViewId="0">
      <selection activeCell="O61" sqref="O61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1" customHeight="1" x14ac:dyDescent="0.25">
      <c r="B4" s="129" t="s">
        <v>63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5.75" x14ac:dyDescent="0.25">
      <c r="B5" s="140" t="s">
        <v>220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5.75" customHeight="1" x14ac:dyDescent="0.25">
      <c r="B6" s="133" t="s">
        <v>79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ht="15.75" customHeight="1" x14ac:dyDescent="0.25">
      <c r="B7" s="133" t="s">
        <v>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3" t="s">
        <v>80</v>
      </c>
      <c r="B9" s="143" t="s">
        <v>33</v>
      </c>
      <c r="C9" s="144" t="s">
        <v>59</v>
      </c>
      <c r="D9" s="144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3"/>
      <c r="B10" s="143"/>
      <c r="C10" s="144"/>
      <c r="D10" s="144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 t="shared" si="0"/>
        <v>0</v>
      </c>
      <c r="G12" s="92">
        <f t="shared" si="0"/>
        <v>0</v>
      </c>
      <c r="H12" s="92">
        <f>H13+H14+H15+H16+H17</f>
        <v>0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48855953.299999997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0</v>
      </c>
      <c r="G13" s="75">
        <f>+'P2 Presupuesto Aprobado-Ejec '!G13</f>
        <v>0</v>
      </c>
      <c r="H13" s="60">
        <f>+'P2 Presupuesto Aprobado-Ejec '!H13</f>
        <v>0</v>
      </c>
      <c r="I13" s="60">
        <f>+'P2 Presupuesto Aprobado-Ejec '!I13</f>
        <v>0</v>
      </c>
      <c r="J13" s="60">
        <f>+'P2 Presupuesto Aprobado-Ejec '!J13</f>
        <v>0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39828694.770000003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0</v>
      </c>
      <c r="G14" s="75">
        <f>+'P2 Presupuesto Aprobado-Ejec '!G14</f>
        <v>0</v>
      </c>
      <c r="H14" s="60">
        <f>+'P2 Presupuesto Aprobado-Ejec '!H14</f>
        <v>0</v>
      </c>
      <c r="I14" s="60">
        <f>+'P2 Presupuesto Aprobado-Ejec '!I14</f>
        <v>0</v>
      </c>
      <c r="J14" s="60">
        <f>+'P2 Presupuesto Aprobado-Ejec '!J14</f>
        <v>0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 t="shared" ref="Q14:Q17" si="1">SUM(E14:P14)</f>
        <v>1204306.76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0</v>
      </c>
      <c r="G15" s="75">
        <f>+'P2 Presupuesto Aprobado-Ejec '!G15</f>
        <v>0</v>
      </c>
      <c r="H15" s="60">
        <f>+'P2 Presupuesto Aprobado-Ejec '!H15</f>
        <v>0</v>
      </c>
      <c r="I15" s="60">
        <f>+'P2 Presupuesto Aprobado-Ejec '!I15</f>
        <v>0</v>
      </c>
      <c r="J15" s="60">
        <f>+'P2 Presupuesto Aprobado-Ejec '!J15</f>
        <v>0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 t="shared" si="1"/>
        <v>145309.5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0</v>
      </c>
      <c r="G16" s="75">
        <f>+'P2 Presupuesto Aprobado-Ejec '!G16</f>
        <v>0</v>
      </c>
      <c r="H16" s="60">
        <f>+'P2 Presupuesto Aprobado-Ejec '!H16</f>
        <v>0</v>
      </c>
      <c r="I16" s="60">
        <f>+'P2 Presupuesto Aprobado-Ejec '!I16</f>
        <v>0</v>
      </c>
      <c r="J16" s="60">
        <f>+'P2 Presupuesto Aprobado-Ejec '!J16</f>
        <v>0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 t="shared" si="1"/>
        <v>1665963.79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0</v>
      </c>
      <c r="G17" s="75">
        <f>+'P2 Presupuesto Aprobado-Ejec '!G17</f>
        <v>0</v>
      </c>
      <c r="H17" s="60">
        <f>+'P2 Presupuesto Aprobado-Ejec '!H17</f>
        <v>0</v>
      </c>
      <c r="I17" s="60">
        <f>+'P2 Presupuesto Aprobado-Ejec '!I17</f>
        <v>0</v>
      </c>
      <c r="J17" s="60">
        <f>+'P2 Presupuesto Aprobado-Ejec '!J17</f>
        <v>0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 t="shared" si="1"/>
        <v>6011678.4800000004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158233083</v>
      </c>
      <c r="E18" s="56">
        <f>+SUM(E19:E27)</f>
        <v>4705142.18</v>
      </c>
      <c r="F18" s="92">
        <f t="shared" ref="F18:O18" si="2">+SUM(F19:F27)</f>
        <v>0</v>
      </c>
      <c r="G18" s="92">
        <f t="shared" si="2"/>
        <v>0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4705142.18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0</v>
      </c>
      <c r="G19" s="75">
        <f>+'P2 Presupuesto Aprobado-Ejec '!G19</f>
        <v>0</v>
      </c>
      <c r="H19" s="60">
        <f>+'P2 Presupuesto Aprobado-Ejec '!H19</f>
        <v>0</v>
      </c>
      <c r="I19" s="60">
        <f>+'P2 Presupuesto Aprobado-Ejec '!I19</f>
        <v>0</v>
      </c>
      <c r="J19" s="60">
        <f>+'P2 Presupuesto Aprobado-Ejec '!J19</f>
        <v>0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789468.4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0</v>
      </c>
      <c r="H20" s="60">
        <f>+'P2 Presupuesto Aprobado-Ejec '!H20</f>
        <v>0</v>
      </c>
      <c r="I20" s="60">
        <f>+'P2 Presupuesto Aprobado-Ejec '!I20</f>
        <v>0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3">SUM(E20:P20)</f>
        <v>150500.03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0</v>
      </c>
      <c r="G21" s="75">
        <f>+'P2 Presupuesto Aprobado-Ejec '!G21</f>
        <v>0</v>
      </c>
      <c r="H21" s="60">
        <f>+'P2 Presupuesto Aprobado-Ejec '!H21</f>
        <v>0</v>
      </c>
      <c r="I21" s="60">
        <f>+'P2 Presupuesto Aprobado-Ejec '!I21</f>
        <v>0</v>
      </c>
      <c r="J21" s="60">
        <f>+'P2 Presupuesto Aprobado-Ejec '!J21</f>
        <v>0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3"/>
        <v>0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f>+'P2 Presupuesto Aprobado-Ejec '!E22</f>
        <v>2820737.24</v>
      </c>
      <c r="F22" s="75">
        <f>+'P2 Presupuesto Aprobado-Ejec '!F22</f>
        <v>0</v>
      </c>
      <c r="G22" s="75">
        <f>+'P2 Presupuesto Aprobado-Ejec '!G22</f>
        <v>0</v>
      </c>
      <c r="H22" s="60">
        <f>+'P2 Presupuesto Aprobado-Ejec '!H22</f>
        <v>0</v>
      </c>
      <c r="I22" s="60">
        <f>+'P2 Presupuesto Aprobado-Ejec '!I22</f>
        <v>0</v>
      </c>
      <c r="J22" s="60">
        <f>+'P2 Presupuesto Aprobado-Ejec '!J22</f>
        <v>0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3"/>
        <v>2820737.24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>
        <f>+'P2 Presupuesto Aprobado-Ejec '!E23</f>
        <v>772959</v>
      </c>
      <c r="F23" s="75">
        <f>+'P2 Presupuesto Aprobado-Ejec '!F23</f>
        <v>0</v>
      </c>
      <c r="G23" s="75">
        <f>+'P2 Presupuesto Aprobado-Ejec '!G23</f>
        <v>0</v>
      </c>
      <c r="H23" s="60">
        <f>+'P2 Presupuesto Aprobado-Ejec '!H23</f>
        <v>0</v>
      </c>
      <c r="I23" s="60">
        <f>+'P2 Presupuesto Aprobado-Ejec '!I23</f>
        <v>0</v>
      </c>
      <c r="J23" s="60">
        <f>+'P2 Presupuesto Aprobado-Ejec '!J23</f>
        <v>0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3"/>
        <v>772959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f>+'P2 Presupuesto Aprobado-Ejec '!E24</f>
        <v>0</v>
      </c>
      <c r="F24" s="75">
        <f>+'P2 Presupuesto Aprobado-Ejec '!F24</f>
        <v>0</v>
      </c>
      <c r="G24" s="75">
        <f>+'P2 Presupuesto Aprobado-Ejec '!G24</f>
        <v>0</v>
      </c>
      <c r="H24" s="60">
        <f>+'P2 Presupuesto Aprobado-Ejec '!H24</f>
        <v>0</v>
      </c>
      <c r="I24" s="60">
        <f>+'P2 Presupuesto Aprobado-Ejec '!I24</f>
        <v>0</v>
      </c>
      <c r="J24" s="60">
        <f>+'P2 Presupuesto Aprobado-Ejec '!J24</f>
        <v>0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3"/>
        <v>0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f>+'P2 Presupuesto Aprobado-Ejec '!E25</f>
        <v>109140.01</v>
      </c>
      <c r="F25" s="75">
        <f>+'P2 Presupuesto Aprobado-Ejec '!F25</f>
        <v>0</v>
      </c>
      <c r="G25" s="75">
        <f>+'P2 Presupuesto Aprobado-Ejec '!G25</f>
        <v>0</v>
      </c>
      <c r="H25" s="60">
        <f>+'P2 Presupuesto Aprobado-Ejec '!H25</f>
        <v>0</v>
      </c>
      <c r="I25" s="60">
        <f>+'P2 Presupuesto Aprobado-Ejec '!I25</f>
        <v>0</v>
      </c>
      <c r="J25" s="60">
        <f>+'P2 Presupuesto Aprobado-Ejec '!J25</f>
        <v>0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3"/>
        <v>109140.01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19622500</v>
      </c>
      <c r="E26" s="75">
        <f>+'P2 Presupuesto Aprobado-Ejec '!E26</f>
        <v>62337.5</v>
      </c>
      <c r="F26" s="75">
        <f>+'P2 Presupuesto Aprobado-Ejec '!F26</f>
        <v>0</v>
      </c>
      <c r="G26" s="75">
        <f>+'P2 Presupuesto Aprobado-Ejec '!G26</f>
        <v>0</v>
      </c>
      <c r="H26" s="60">
        <f>+'P2 Presupuesto Aprobado-Ejec '!H26</f>
        <v>0</v>
      </c>
      <c r="I26" s="60">
        <f>+'P2 Presupuesto Aprobado-Ejec '!I26</f>
        <v>0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3"/>
        <v>62337.5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>
        <f>+'P2 Presupuesto Aprobado-Ejec '!E27</f>
        <v>0</v>
      </c>
      <c r="F27" s="75">
        <f>+'P2 Presupuesto Aprobado-Ejec '!F27</f>
        <v>0</v>
      </c>
      <c r="G27" s="75">
        <f>+'P2 Presupuesto Aprobado-Ejec '!G27</f>
        <v>0</v>
      </c>
      <c r="H27" s="60">
        <f>+'P2 Presupuesto Aprobado-Ejec '!H27</f>
        <v>0</v>
      </c>
      <c r="I27" s="60">
        <f>+'P2 Presupuesto Aprobado-Ejec '!I27</f>
        <v>0</v>
      </c>
      <c r="J27" s="60">
        <f>+'P2 Presupuesto Aprobado-Ejec '!J27</f>
        <v>0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3"/>
        <v>0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4">+SUM(F29:F37)</f>
        <v>0</v>
      </c>
      <c r="G28" s="92">
        <f t="shared" si="4"/>
        <v>0</v>
      </c>
      <c r="H28" s="92">
        <f t="shared" si="4"/>
        <v>0</v>
      </c>
      <c r="I28" s="92">
        <f t="shared" si="4"/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5447602.2000000002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0</v>
      </c>
      <c r="G29" s="75">
        <f>+'P2 Presupuesto Aprobado-Ejec '!G29</f>
        <v>0</v>
      </c>
      <c r="H29" s="75">
        <f>+'P2 Presupuesto Aprobado-Ejec '!H29</f>
        <v>0</v>
      </c>
      <c r="I29" s="75">
        <f>+'P2 Presupuesto Aprobado-Ejec '!I29</f>
        <v>0</v>
      </c>
      <c r="J29" s="60">
        <f>+'P2 Presupuesto Aprobado-Ejec '!J29</f>
        <v>0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0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59">
        <f t="shared" ref="Q30:Q36" si="5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0</v>
      </c>
      <c r="I31" s="75">
        <f>+'P2 Presupuesto Aprobado-Ejec '!I31</f>
        <v>0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59">
        <f t="shared" si="5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59">
        <f t="shared" si="5"/>
        <v>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0</v>
      </c>
      <c r="I33" s="75">
        <f>+'P2 Presupuesto Aprobado-Ejec '!I33</f>
        <v>0</v>
      </c>
      <c r="J33" s="60">
        <f>+'P2 Presupuesto Aprobado-Ejec '!J33</f>
        <v>0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59">
        <f t="shared" si="5"/>
        <v>0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0</v>
      </c>
      <c r="I34" s="75">
        <f>+'P2 Presupuesto Aprobado-Ejec '!I34</f>
        <v>0</v>
      </c>
      <c r="J34" s="60">
        <f>+'P2 Presupuesto Aprobado-Ejec '!J34</f>
        <v>0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59">
        <f t="shared" si="5"/>
        <v>0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17">
        <f>+'P2 Presupuesto Aprobado-Ejec '!E35</f>
        <v>237062.2</v>
      </c>
      <c r="F35" s="75">
        <f>+'P2 Presupuesto Aprobado-Ejec '!F35</f>
        <v>0</v>
      </c>
      <c r="G35" s="75">
        <f>+'P2 Presupuesto Aprobado-Ejec '!G35</f>
        <v>0</v>
      </c>
      <c r="H35" s="75">
        <f>+'P2 Presupuesto Aprobado-Ejec '!H35</f>
        <v>0</v>
      </c>
      <c r="I35" s="75">
        <f>+'P2 Presupuesto Aprobado-Ejec '!I35</f>
        <v>0</v>
      </c>
      <c r="J35" s="60">
        <f>+'P2 Presupuesto Aprobado-Ejec '!J35</f>
        <v>0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5"/>
        <v>237062.2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59">
        <f t="shared" si="5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17">
        <f>+'P2 Presupuesto Aprobado-Ejec '!E37</f>
        <v>5210540</v>
      </c>
      <c r="F37" s="75">
        <f>+'P2 Presupuesto Aprobado-Ejec '!F37</f>
        <v>0</v>
      </c>
      <c r="G37" s="75">
        <f>+'P2 Presupuesto Aprobado-Ejec '!G37</f>
        <v>0</v>
      </c>
      <c r="H37" s="75">
        <f>+'P2 Presupuesto Aprobado-Ejec '!H37</f>
        <v>0</v>
      </c>
      <c r="I37" s="75">
        <f>+'P2 Presupuesto Aprobado-Ejec '!I37</f>
        <v>0</v>
      </c>
      <c r="J37" s="60">
        <f>+'P2 Presupuesto Aprobado-Ejec '!J37</f>
        <v>0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5210540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/>
      <c r="L38" s="59"/>
      <c r="M38" s="59"/>
      <c r="N38" s="59"/>
      <c r="O38" s="56">
        <f>+SUM(O39:O46)</f>
        <v>0</v>
      </c>
      <c r="P38" s="56">
        <f>+SUM(P39:P46)</f>
        <v>0</v>
      </c>
      <c r="Q38" s="56">
        <f>+SUM(Q39:Q46)</f>
        <v>0</v>
      </c>
    </row>
    <row r="39" spans="1:17" ht="15.75" hidden="1" x14ac:dyDescent="0.25">
      <c r="B39" s="58" t="s">
        <v>218</v>
      </c>
      <c r="C39" s="84"/>
      <c r="D39" s="49"/>
      <c r="F39" s="59"/>
      <c r="G39" s="59"/>
      <c r="H39" s="59"/>
      <c r="I39" s="59"/>
      <c r="J39" s="59"/>
      <c r="K39" s="60"/>
      <c r="L39" s="59"/>
      <c r="M39" s="59"/>
      <c r="N39" s="59"/>
      <c r="O39" s="59"/>
      <c r="P39" s="59"/>
      <c r="Q39" s="107">
        <f>+SUM(E39:P39)</f>
        <v>0</v>
      </c>
    </row>
    <row r="40" spans="1:17" ht="15.75" hidden="1" x14ac:dyDescent="0.25">
      <c r="B40" s="58" t="s">
        <v>5</v>
      </c>
      <c r="C40" s="84"/>
      <c r="D40" s="49"/>
      <c r="F40" s="59"/>
      <c r="G40" s="59"/>
      <c r="H40" s="59"/>
      <c r="I40" s="59"/>
      <c r="J40" s="59"/>
      <c r="K40" s="60"/>
      <c r="L40" s="59"/>
      <c r="M40" s="59"/>
      <c r="N40" s="59"/>
      <c r="O40" s="59"/>
      <c r="P40" s="59"/>
      <c r="Q40" s="107">
        <f t="shared" ref="Q40:Q53" si="6">+SUM(E40:P40)</f>
        <v>0</v>
      </c>
    </row>
    <row r="41" spans="1:17" ht="15.75" hidden="1" x14ac:dyDescent="0.25">
      <c r="B41" s="58" t="s">
        <v>6</v>
      </c>
      <c r="C41" s="84"/>
      <c r="D41" s="49"/>
      <c r="F41" s="59"/>
      <c r="G41" s="59"/>
      <c r="H41" s="59"/>
      <c r="I41" s="59"/>
      <c r="J41" s="59"/>
      <c r="K41" s="60"/>
      <c r="L41" s="59"/>
      <c r="M41" s="59"/>
      <c r="N41" s="59"/>
      <c r="O41" s="59"/>
      <c r="P41" s="59"/>
      <c r="Q41" s="107">
        <f t="shared" si="6"/>
        <v>0</v>
      </c>
    </row>
    <row r="42" spans="1:17" ht="15.75" hidden="1" x14ac:dyDescent="0.25">
      <c r="B42" s="58" t="s">
        <v>7</v>
      </c>
      <c r="C42" s="84"/>
      <c r="D42" s="49"/>
      <c r="F42" s="59"/>
      <c r="G42" s="59"/>
      <c r="H42" s="59"/>
      <c r="I42" s="59"/>
      <c r="J42" s="59"/>
      <c r="K42" s="60"/>
      <c r="L42" s="59"/>
      <c r="M42" s="59"/>
      <c r="N42" s="59"/>
      <c r="O42" s="59"/>
      <c r="P42" s="59"/>
      <c r="Q42" s="107">
        <f t="shared" si="6"/>
        <v>0</v>
      </c>
    </row>
    <row r="43" spans="1:17" ht="15.75" hidden="1" x14ac:dyDescent="0.25">
      <c r="B43" s="58" t="s">
        <v>8</v>
      </c>
      <c r="C43" s="84"/>
      <c r="D43" s="49"/>
      <c r="F43" s="59"/>
      <c r="G43" s="59"/>
      <c r="H43" s="59"/>
      <c r="I43" s="59"/>
      <c r="J43" s="59"/>
      <c r="K43" s="60"/>
      <c r="L43" s="59"/>
      <c r="M43" s="59"/>
      <c r="N43" s="59"/>
      <c r="O43" s="59"/>
      <c r="P43" s="59"/>
      <c r="Q43" s="107">
        <f t="shared" si="6"/>
        <v>0</v>
      </c>
    </row>
    <row r="44" spans="1:17" ht="15.75" hidden="1" x14ac:dyDescent="0.25">
      <c r="B44" s="58" t="s">
        <v>9</v>
      </c>
      <c r="C44" s="84"/>
      <c r="D44" s="49"/>
      <c r="F44" s="59"/>
      <c r="G44" s="59"/>
      <c r="H44" s="59"/>
      <c r="I44" s="59"/>
      <c r="J44" s="59"/>
      <c r="K44" s="60"/>
      <c r="L44" s="59"/>
      <c r="M44" s="59"/>
      <c r="N44" s="59"/>
      <c r="O44" s="59"/>
      <c r="P44" s="59"/>
      <c r="Q44" s="107">
        <f t="shared" si="6"/>
        <v>0</v>
      </c>
    </row>
    <row r="45" spans="1:17" ht="15.75" hidden="1" x14ac:dyDescent="0.25">
      <c r="B45" s="58" t="s">
        <v>10</v>
      </c>
      <c r="C45" s="84"/>
      <c r="D45" s="61"/>
      <c r="E45" s="59"/>
      <c r="F45" s="59"/>
      <c r="G45" s="59"/>
      <c r="H45" s="59"/>
      <c r="I45" s="59"/>
      <c r="J45" s="59"/>
      <c r="K45" s="60"/>
      <c r="L45" s="59"/>
      <c r="M45" s="59"/>
      <c r="N45" s="59"/>
      <c r="O45" s="75"/>
      <c r="P45" s="75"/>
      <c r="Q45" s="107">
        <f t="shared" si="6"/>
        <v>0</v>
      </c>
    </row>
    <row r="46" spans="1:17" ht="15.75" hidden="1" x14ac:dyDescent="0.25">
      <c r="B46" s="58" t="s">
        <v>11</v>
      </c>
      <c r="C46" s="84"/>
      <c r="D46" s="49"/>
      <c r="E46" s="59"/>
      <c r="F46" s="59"/>
      <c r="G46" s="59"/>
      <c r="H46" s="59"/>
      <c r="I46" s="59"/>
      <c r="J46" s="59"/>
      <c r="K46" s="60"/>
      <c r="L46" s="59"/>
      <c r="M46" s="59"/>
      <c r="N46" s="59"/>
      <c r="O46" s="59"/>
      <c r="P46" s="59"/>
      <c r="Q46" s="107">
        <f t="shared" si="6"/>
        <v>0</v>
      </c>
    </row>
    <row r="47" spans="1:17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  <c r="Q47" s="107">
        <f t="shared" si="6"/>
        <v>0</v>
      </c>
    </row>
    <row r="48" spans="1:17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  <c r="Q48" s="107">
        <f t="shared" si="6"/>
        <v>0</v>
      </c>
    </row>
    <row r="49" spans="1:17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  <c r="Q49" s="107">
        <f t="shared" si="6"/>
        <v>0</v>
      </c>
    </row>
    <row r="50" spans="1:17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  <c r="Q50" s="107">
        <f t="shared" si="6"/>
        <v>0</v>
      </c>
    </row>
    <row r="51" spans="1:17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  <c r="Q51" s="107">
        <f t="shared" si="6"/>
        <v>0</v>
      </c>
    </row>
    <row r="52" spans="1:17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  <c r="Q52" s="107">
        <f t="shared" si="6"/>
        <v>0</v>
      </c>
    </row>
    <row r="53" spans="1:17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  <c r="Q53" s="107">
        <f t="shared" si="6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0</v>
      </c>
      <c r="H54" s="62">
        <f t="shared" si="7"/>
        <v>0</v>
      </c>
      <c r="I54" s="62">
        <f t="shared" si="7"/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0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0</v>
      </c>
      <c r="H55" s="75">
        <f>+'P2 Presupuesto Aprobado-Ejec '!H55</f>
        <v>0</v>
      </c>
      <c r="I55" s="75">
        <f>+'P2 Presupuesto Aprobado-Ejec '!I55</f>
        <v>0</v>
      </c>
      <c r="J55" s="75">
        <f>+'P2 Presupuesto Aprobado-Ejec '!J55</f>
        <v>0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0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0</v>
      </c>
      <c r="H59" s="75">
        <f>+'P2 Presupuesto Aprobado-Ejec '!H59</f>
        <v>0</v>
      </c>
      <c r="I59" s="75">
        <f>+'P2 Presupuesto Aprobado-Ejec '!I59</f>
        <v>0</v>
      </c>
      <c r="J59" s="75">
        <f>+'P2 Presupuesto Aprobado-Ejec '!J59</f>
        <v>0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0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0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0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64">
        <f t="shared" ref="Q63" si="8">SUM(F63:P63)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9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9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886669483</v>
      </c>
      <c r="E85" s="56">
        <f>E12+E18+E28+E38+E47+E54+E64+E69+E72</f>
        <v>59068395.600000001</v>
      </c>
      <c r="F85" s="56">
        <f>F12+F18+F28+F38+F47+F54+F64+F69+F72</f>
        <v>0</v>
      </c>
      <c r="G85" s="56">
        <f>G12+G18+G28+G38+G47+G54+G64+G69+G72</f>
        <v>0</v>
      </c>
      <c r="H85" s="56">
        <f>H12+H18+H28+H38+H47+H54+H64+H69+H72</f>
        <v>0</v>
      </c>
      <c r="I85" s="56">
        <f>I12+I18+I28+I38+I47+I54+I64+I69+I72+I76</f>
        <v>0</v>
      </c>
      <c r="J85" s="56">
        <f t="shared" ref="J85:O85" si="10">J12+J18+J28+J38+J47+J54+J64+J69+J72+J76</f>
        <v>0</v>
      </c>
      <c r="K85" s="56">
        <f>K12+K18+K28+K38+K47+K54+K64+K69+K72+K76</f>
        <v>0</v>
      </c>
      <c r="L85" s="56">
        <f t="shared" si="10"/>
        <v>0</v>
      </c>
      <c r="M85" s="56">
        <f t="shared" si="10"/>
        <v>0</v>
      </c>
      <c r="N85" s="56">
        <f t="shared" si="10"/>
        <v>0</v>
      </c>
      <c r="O85" s="56">
        <f t="shared" si="10"/>
        <v>0</v>
      </c>
      <c r="P85" s="56">
        <f>P12+P18+P28+P38+P47+P54+P64+P69+P72+P76</f>
        <v>0</v>
      </c>
      <c r="Q85" s="70">
        <f>Q12+Q18+Q28+Q54</f>
        <v>59008697.68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2" t="s">
        <v>68</v>
      </c>
      <c r="N92" s="142"/>
      <c r="O92" s="142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22" t="s">
        <v>69</v>
      </c>
      <c r="N94" s="122"/>
      <c r="O94" s="122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2" t="s">
        <v>75</v>
      </c>
      <c r="N95" s="142"/>
      <c r="O95" s="142"/>
      <c r="P95" s="104"/>
      <c r="Q95" s="73"/>
      <c r="R95" s="73"/>
    </row>
    <row r="96" spans="2:18" ht="15.75" x14ac:dyDescent="0.25">
      <c r="B96" s="93" t="s">
        <v>78</v>
      </c>
      <c r="C96" s="66"/>
      <c r="E96" s="142"/>
      <c r="F96" s="142"/>
      <c r="G96" s="142"/>
      <c r="H96" s="142"/>
      <c r="I96" s="73"/>
      <c r="J96" s="73"/>
      <c r="K96" s="73"/>
      <c r="L96" s="73"/>
      <c r="M96" s="142" t="s">
        <v>70</v>
      </c>
      <c r="N96" s="142"/>
      <c r="O96" s="142"/>
      <c r="P96" s="104"/>
      <c r="Q96" s="73"/>
      <c r="R96" s="73"/>
    </row>
    <row r="97" spans="2:10" ht="15.75" x14ac:dyDescent="0.25">
      <c r="C97" s="66"/>
      <c r="E97" s="142" t="s">
        <v>66</v>
      </c>
      <c r="F97" s="142"/>
      <c r="G97" s="142"/>
      <c r="H97" s="142"/>
      <c r="I97" s="142"/>
      <c r="J97" s="142"/>
    </row>
    <row r="98" spans="2:10" ht="29.25" customHeight="1" x14ac:dyDescent="0.25">
      <c r="C98" s="66"/>
    </row>
    <row r="99" spans="2:10" x14ac:dyDescent="0.25">
      <c r="E99" s="122" t="s">
        <v>65</v>
      </c>
      <c r="F99" s="122"/>
      <c r="G99" s="122"/>
      <c r="H99" s="122"/>
      <c r="I99" s="122"/>
      <c r="J99" s="122"/>
    </row>
    <row r="100" spans="2:10" ht="15.75" x14ac:dyDescent="0.25">
      <c r="B100" s="16"/>
      <c r="E100" s="142" t="s">
        <v>74</v>
      </c>
      <c r="F100" s="142"/>
      <c r="G100" s="142"/>
      <c r="H100" s="142"/>
      <c r="I100" s="142"/>
      <c r="J100" s="142"/>
    </row>
    <row r="101" spans="2:10" ht="15.75" x14ac:dyDescent="0.25">
      <c r="B101" s="16"/>
      <c r="C101" s="18"/>
      <c r="E101" s="142" t="s">
        <v>67</v>
      </c>
      <c r="F101" s="142"/>
      <c r="G101" s="142"/>
      <c r="H101" s="142"/>
      <c r="I101" s="142"/>
      <c r="J101" s="142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0.7" right="0.7" top="0.75" bottom="0.75" header="0.3" footer="0.3"/>
  <pageSetup paperSize="5" scale="4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2026-02-04T14:40:48Z</cp:lastPrinted>
  <dcterms:created xsi:type="dcterms:W3CDTF">2021-07-29T18:58:50Z</dcterms:created>
  <dcterms:modified xsi:type="dcterms:W3CDTF">2026-02-09T13:36:33Z</dcterms:modified>
</cp:coreProperties>
</file>