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E27" i="3"/>
  <c r="E17" i="3"/>
  <c r="C54" i="2"/>
  <c r="C28" i="2"/>
  <c r="C18" i="2"/>
  <c r="D27" i="3" l="1"/>
  <c r="D17" i="3"/>
  <c r="D54" i="1"/>
  <c r="D28" i="1"/>
  <c r="D18" i="1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N53" i="3"/>
  <c r="N27" i="3"/>
  <c r="N17" i="3"/>
  <c r="N11" i="3"/>
  <c r="M53" i="3" l="1"/>
  <c r="M27" i="3"/>
  <c r="M17" i="3"/>
  <c r="N12" i="2" l="1"/>
  <c r="L53" i="3" l="1"/>
  <c r="L27" i="3"/>
  <c r="L17" i="3"/>
  <c r="L11" i="3"/>
  <c r="L84" i="3" l="1"/>
  <c r="K53" i="3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53" i="3"/>
  <c r="F27" i="3"/>
  <c r="G54" i="2"/>
  <c r="G28" i="2"/>
  <c r="G18" i="2"/>
  <c r="G12" i="2"/>
  <c r="G85" i="2" l="1"/>
  <c r="E11" i="3"/>
  <c r="E84" i="3" l="1"/>
  <c r="F54" i="2"/>
  <c r="F28" i="2"/>
  <c r="F18" i="2"/>
  <c r="F12" i="2"/>
  <c r="F85" i="2" l="1"/>
  <c r="P54" i="2"/>
  <c r="D53" i="3" l="1"/>
  <c r="O53" i="3" s="1"/>
  <c r="O27" i="3"/>
  <c r="D11" i="3"/>
  <c r="E18" i="2"/>
  <c r="E28" i="2"/>
  <c r="E54" i="2"/>
  <c r="E12" i="2"/>
  <c r="D84" i="3" l="1"/>
  <c r="E85" i="2"/>
  <c r="C54" i="1"/>
  <c r="D12" i="1" l="1"/>
  <c r="D85" i="1" s="1"/>
  <c r="P32" i="2"/>
  <c r="P28" i="2" s="1"/>
  <c r="N84" i="3" l="1"/>
  <c r="P18" i="2" l="1"/>
  <c r="P85" i="2" s="1"/>
  <c r="O54" i="2"/>
  <c r="O28" i="2"/>
  <c r="O18" i="2"/>
  <c r="O12" i="2"/>
  <c r="O85" i="2" l="1"/>
  <c r="M11" i="3"/>
  <c r="N54" i="2"/>
  <c r="N28" i="2"/>
  <c r="N18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F84" i="3" l="1"/>
  <c r="O17" i="3"/>
  <c r="C11" i="3"/>
  <c r="O11" i="3" l="1"/>
  <c r="O84" i="3" s="1"/>
  <c r="C84" i="3"/>
  <c r="C12" i="2"/>
  <c r="C85" i="2" s="1"/>
  <c r="C12" i="1"/>
  <c r="D28" i="2" l="1"/>
  <c r="D18" i="2"/>
  <c r="D12" i="2"/>
  <c r="D85" i="2" l="1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<sst xmlns="http://schemas.openxmlformats.org/spreadsheetml/2006/main" count="308" uniqueCount="116">
  <si>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</si>
  <si>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</si>
  <si>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</si>
  <si>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</si>
  <si>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</si>
  <si>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</si>
  <si>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</si>
  <si>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</si>
  <si>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</si>
  <si>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</si>
  <si>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</si>
  <si>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</si>
  <si>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</si>
  <si>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</si>
  <si>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</si>
  <si>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</si>
  <si>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</si>
  <si>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</si>
  <si>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</si>
  <si>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</si>
  <si>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</si>
  <si>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</si>
  <si>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</si>
  <si>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</si>
  <si>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</si>
  <si>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</si>
  <si>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</si>
  <si>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</si>
  <si>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</si>
  <si>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</si>
  <si>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</si>
  <si>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</si>
  <si>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</si>
  <si>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</si>
  <si>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</si>
  <si>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</si>
  <si>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</si>
  <si>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</si>
  <si>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</si>
  <si>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</si>
  <si>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</si>
  <si>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</si>
  <si>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</si>
  <si>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</si>
  <si>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</si>
  <si>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</si>
  <si>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</si>
  <si>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</si>
  <si>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</si>
  <si>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</si>
  <si>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</si>
  <si>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</si>
  <si>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</si>
  <si>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</si>
  <si>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</si>
  <si>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</si>
  <si>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</si>
  <si>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</si>
  <si>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</si>
  <si>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</si>
  <si>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</si>
  <si>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</si>
  <si>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</si>
  <si>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</si>
  <si>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</si>
  <si>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</si>
  <si>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</si>
  <si>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</si>
  <si>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</si>
  <si>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</si>
  <si>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</si>
  <si>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</si>
  <si>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</si>
  <si>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</si>
  <si>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</si>
  <si>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</si>
  <si>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</si>
  <si>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</si>
  <si>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</si>
  <si>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</si>
  <si>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</si>
  <si>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</si>
  <si>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</si>
  <si>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</si>
  <si>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</si>
  <si>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</si>
  <si>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</si>
  <si>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</si>
  <si>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</si>
  <si>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</si>
  <si>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</si>
  <si>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</si>
  <si>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</si>
  <si>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</si>
  <si>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</si>
  <si>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</si>
  <si>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</si>
  <si>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</si>
  <si>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</si>
  <si>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</si>
  <si>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</si>
  <si>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</si>
  <si>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</si>
  <si>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</si>
  <si>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</si>
  <si>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</si>
  <si>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</si>
  <si>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</si>
  <si>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</si>
  <si>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</si>
  <si>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</si>
  <si>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</si>
  <si>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</si>
  <si>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</si>
  <si>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 xml:space="preserve"> Division de Presupuesto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</si>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</sst>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164" fontId="0" fillId="0" borderId="0" xfId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52" zoomScale="90" zoomScaleNormal="90" workbookViewId="0">
      <selection activeCell="B73" sqref="B73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3" customWidth="1"/>
    <col min="4" max="4" width="16.85546875" customWidth="1"/>
    <col min="7" max="7" width="13.28515625" style="23" customWidth="1"/>
  </cols>
  <sheetData>
    <row r="3" spans="1:15" ht="28.5" customHeight="1">
      <c r="B3" s="90"/>
      <c r="C3" s="91"/>
      <c r="D3" s="91"/>
      <c r="E3" s="21"/>
      <c r="F3" s="8"/>
      <c r="G3" s="41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88" t="s">
        <v>98</v>
      </c>
      <c r="C4" s="89"/>
      <c r="D4" s="89"/>
      <c r="E4" s="20"/>
      <c r="F4" s="9"/>
      <c r="G4" s="42"/>
      <c r="H4" s="9"/>
      <c r="I4" s="9"/>
      <c r="J4" s="9"/>
      <c r="K4" s="9"/>
      <c r="L4" s="9"/>
      <c r="M4" s="9"/>
      <c r="N4" s="9"/>
      <c r="O4" s="9"/>
    </row>
    <row r="5" spans="1:15" ht="15.75">
      <c r="B5" s="99">
        <v>2024</v>
      </c>
      <c r="C5" s="100"/>
      <c r="D5" s="100"/>
      <c r="E5" s="19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2" t="s">
        <v>76</v>
      </c>
      <c r="C6" s="93"/>
      <c r="D6" s="93"/>
      <c r="E6" s="18"/>
      <c r="F6" s="11"/>
      <c r="G6" s="44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2" t="s">
        <v>77</v>
      </c>
      <c r="C7" s="93"/>
      <c r="D7" s="93"/>
      <c r="E7" s="12"/>
      <c r="F7" s="11"/>
      <c r="G7" s="44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4" t="s">
        <v>66</v>
      </c>
      <c r="C9" s="95" t="s">
        <v>94</v>
      </c>
      <c r="D9" s="97" t="s">
        <v>93</v>
      </c>
      <c r="E9" s="6"/>
    </row>
    <row r="10" spans="1:15" ht="23.25" customHeight="1">
      <c r="B10" s="94"/>
      <c r="C10" s="96"/>
      <c r="D10" s="98"/>
      <c r="E10" s="6"/>
    </row>
    <row r="11" spans="1:15">
      <c r="B11" s="1" t="s">
        <v>0</v>
      </c>
      <c r="C11" s="24"/>
      <c r="D11" s="2"/>
      <c r="E11" s="6"/>
    </row>
    <row r="12" spans="1:15" ht="15.75">
      <c r="B12" s="59" t="s">
        <v>1</v>
      </c>
      <c r="C12" s="63">
        <f>C13+C14+C15+C16+C17</f>
        <v>628252732</v>
      </c>
      <c r="D12" s="63">
        <f t="shared" ref="D12" si="0">D13+D14+D15+D16+D17</f>
        <v>581987732</v>
      </c>
      <c r="E12" s="6"/>
    </row>
    <row r="13" spans="1:15" ht="15.75">
      <c r="B13" s="60" t="s">
        <v>2</v>
      </c>
      <c r="C13" s="64">
        <v>507852741</v>
      </c>
      <c r="D13" s="64">
        <v>461587741</v>
      </c>
      <c r="E13" s="6"/>
    </row>
    <row r="14" spans="1:15" ht="15.75">
      <c r="B14" s="60" t="s">
        <v>3</v>
      </c>
      <c r="C14" s="64">
        <v>53482451</v>
      </c>
      <c r="D14" s="64">
        <v>18482451</v>
      </c>
      <c r="E14" s="6"/>
    </row>
    <row r="15" spans="1:15" ht="15.75">
      <c r="B15" s="60" t="s">
        <v>4</v>
      </c>
      <c r="C15" s="57">
        <v>2640000</v>
      </c>
      <c r="D15" s="81">
        <v>2640000</v>
      </c>
      <c r="E15" s="6"/>
    </row>
    <row r="16" spans="1:15" ht="15.75">
      <c r="B16" s="60" t="s">
        <v>5</v>
      </c>
      <c r="C16" s="64">
        <v>0</v>
      </c>
      <c r="D16" s="64">
        <v>35000000</v>
      </c>
      <c r="E16" s="6"/>
    </row>
    <row r="17" spans="2:5" ht="15.75">
      <c r="B17" s="60" t="s">
        <v>6</v>
      </c>
      <c r="C17" s="64">
        <v>64277540</v>
      </c>
      <c r="D17" s="64">
        <v>64277540</v>
      </c>
      <c r="E17" s="6"/>
    </row>
    <row r="18" spans="2:5" ht="15.75">
      <c r="B18" s="59" t="s">
        <v>7</v>
      </c>
      <c r="C18" s="63">
        <f>C19+C20+C21+C22+C23+C24+C25+C26+C27</f>
        <v>53881751</v>
      </c>
      <c r="D18" s="63">
        <f t="shared" ref="D18" si="1">D19+D20+D21+D22+D23+D24+D25+D26+D27</f>
        <v>86796751</v>
      </c>
      <c r="E18" s="6"/>
    </row>
    <row r="19" spans="2:5" ht="15.75">
      <c r="B19" s="60" t="s">
        <v>8</v>
      </c>
      <c r="C19" s="64">
        <v>13253964</v>
      </c>
      <c r="D19" s="64">
        <v>11353964</v>
      </c>
      <c r="E19" s="6"/>
    </row>
    <row r="20" spans="2:5" ht="15.75">
      <c r="B20" s="60" t="s">
        <v>9</v>
      </c>
      <c r="C20" s="64">
        <v>1600000</v>
      </c>
      <c r="D20" s="64">
        <v>1600000</v>
      </c>
      <c r="E20" s="6"/>
    </row>
    <row r="21" spans="2:5" ht="15.75">
      <c r="B21" s="60" t="s">
        <v>10</v>
      </c>
      <c r="C21" s="64">
        <v>3400000</v>
      </c>
      <c r="D21" s="64">
        <v>3400000</v>
      </c>
      <c r="E21" s="6"/>
    </row>
    <row r="22" spans="2:5" ht="15.75">
      <c r="B22" s="60" t="s">
        <v>11</v>
      </c>
      <c r="C22" s="64">
        <v>2715000</v>
      </c>
      <c r="D22" s="64">
        <v>33215000</v>
      </c>
      <c r="E22" s="6"/>
    </row>
    <row r="23" spans="2:5" ht="15.75">
      <c r="B23" s="60" t="s">
        <v>12</v>
      </c>
      <c r="C23" s="64">
        <v>10623000</v>
      </c>
      <c r="D23" s="64">
        <v>8123000</v>
      </c>
    </row>
    <row r="24" spans="2:5" ht="15.75">
      <c r="B24" s="60" t="s">
        <v>13</v>
      </c>
      <c r="C24" s="64">
        <v>15200000</v>
      </c>
      <c r="D24" s="64">
        <v>12750000</v>
      </c>
    </row>
    <row r="25" spans="2:5" ht="15.75">
      <c r="B25" s="60" t="s">
        <v>14</v>
      </c>
      <c r="C25" s="64">
        <v>3094787</v>
      </c>
      <c r="D25" s="64">
        <v>5459787</v>
      </c>
    </row>
    <row r="26" spans="2:5" ht="15.75">
      <c r="B26" s="60" t="s">
        <v>15</v>
      </c>
      <c r="C26" s="64">
        <v>2545000</v>
      </c>
      <c r="D26" s="64">
        <v>8195000</v>
      </c>
    </row>
    <row r="27" spans="2:5" ht="15.75">
      <c r="B27" s="60" t="s">
        <v>16</v>
      </c>
      <c r="C27" s="64">
        <v>1450000</v>
      </c>
      <c r="D27" s="64">
        <v>2700000</v>
      </c>
    </row>
    <row r="28" spans="2:5" ht="15.75">
      <c r="B28" s="59" t="s">
        <v>17</v>
      </c>
      <c r="C28" s="63">
        <f>C29+C30+C31+C32+C33+C34+C35+C36+C37</f>
        <v>11305000</v>
      </c>
      <c r="D28" s="63">
        <f t="shared" ref="D28" si="2">D29+D30+D31+D32+D33+D34+D35+D36+D37</f>
        <v>11355000</v>
      </c>
    </row>
    <row r="29" spans="2:5" ht="15.75">
      <c r="B29" s="60" t="s">
        <v>18</v>
      </c>
      <c r="C29" s="64">
        <v>1280000</v>
      </c>
      <c r="D29" s="64">
        <v>1590000</v>
      </c>
    </row>
    <row r="30" spans="2:5" ht="15.75">
      <c r="B30" s="60" t="s">
        <v>19</v>
      </c>
      <c r="C30" s="64">
        <v>110000</v>
      </c>
      <c r="D30" s="64">
        <v>110000</v>
      </c>
    </row>
    <row r="31" spans="2:5" ht="15.75">
      <c r="B31" s="60" t="s">
        <v>20</v>
      </c>
      <c r="C31" s="64">
        <v>2550000</v>
      </c>
      <c r="D31" s="64">
        <v>2550000</v>
      </c>
    </row>
    <row r="32" spans="2:5" ht="15.75">
      <c r="B32" s="60" t="s">
        <v>21</v>
      </c>
      <c r="C32" s="64">
        <v>15000</v>
      </c>
      <c r="D32" s="64">
        <v>15000</v>
      </c>
    </row>
    <row r="33" spans="2:4" ht="15.75">
      <c r="B33" s="60" t="s">
        <v>22</v>
      </c>
      <c r="C33" s="64">
        <v>265000</v>
      </c>
      <c r="D33" s="64">
        <v>265000</v>
      </c>
    </row>
    <row r="34" spans="2:4" ht="15.75">
      <c r="B34" s="60" t="s">
        <v>23</v>
      </c>
      <c r="C34" s="64">
        <v>290000</v>
      </c>
      <c r="D34" s="64">
        <v>290000</v>
      </c>
    </row>
    <row r="35" spans="2:4" ht="15.75">
      <c r="B35" s="60" t="s">
        <v>24</v>
      </c>
      <c r="C35" s="64">
        <v>3785000</v>
      </c>
      <c r="D35" s="64">
        <v>3525000</v>
      </c>
    </row>
    <row r="36" spans="2:4" ht="15.75">
      <c r="B36" s="60" t="s">
        <v>25</v>
      </c>
      <c r="C36" s="81">
        <v>0</v>
      </c>
      <c r="D36" s="81">
        <v>0</v>
      </c>
    </row>
    <row r="37" spans="2:4" ht="15.75">
      <c r="B37" s="60" t="s">
        <v>26</v>
      </c>
      <c r="C37" s="64">
        <v>3010000</v>
      </c>
      <c r="D37" s="64">
        <v>3010000</v>
      </c>
    </row>
    <row r="38" spans="2:4" ht="15.75">
      <c r="B38" s="59" t="s">
        <v>27</v>
      </c>
      <c r="C38" s="63"/>
      <c r="D38" s="64"/>
    </row>
    <row r="39" spans="2:4" ht="15.75">
      <c r="B39" s="60" t="s">
        <v>28</v>
      </c>
      <c r="C39" s="64"/>
      <c r="D39" s="64"/>
    </row>
    <row r="40" spans="2:4" ht="15.75">
      <c r="B40" s="60" t="s">
        <v>29</v>
      </c>
      <c r="C40" s="64"/>
      <c r="D40" s="64"/>
    </row>
    <row r="41" spans="2:4" ht="15.75">
      <c r="B41" s="60" t="s">
        <v>30</v>
      </c>
      <c r="C41" s="64"/>
      <c r="D41" s="64"/>
    </row>
    <row r="42" spans="2:4" ht="15.75">
      <c r="B42" s="60" t="s">
        <v>31</v>
      </c>
      <c r="C42" s="64"/>
      <c r="D42" s="64"/>
    </row>
    <row r="43" spans="2:4" ht="15.75">
      <c r="B43" s="60" t="s">
        <v>32</v>
      </c>
      <c r="C43" s="64"/>
      <c r="D43" s="64"/>
    </row>
    <row r="44" spans="2:4" ht="15.75">
      <c r="B44" s="60" t="s">
        <v>33</v>
      </c>
      <c r="C44" s="64"/>
      <c r="D44" s="64"/>
    </row>
    <row r="45" spans="2:4" ht="15.75">
      <c r="B45" s="60" t="s">
        <v>34</v>
      </c>
      <c r="C45" s="64"/>
      <c r="D45" s="81">
        <v>0</v>
      </c>
    </row>
    <row r="46" spans="2:4" ht="15.75">
      <c r="B46" s="60" t="s">
        <v>35</v>
      </c>
      <c r="C46" s="64"/>
      <c r="D46" s="64"/>
    </row>
    <row r="47" spans="2:4" ht="15.75">
      <c r="B47" s="59" t="s">
        <v>36</v>
      </c>
      <c r="C47" s="63"/>
      <c r="D47" s="64"/>
    </row>
    <row r="48" spans="2:4" ht="15.75">
      <c r="B48" s="60" t="s">
        <v>37</v>
      </c>
      <c r="C48" s="64"/>
      <c r="D48" s="64"/>
    </row>
    <row r="49" spans="2:4" ht="15.75">
      <c r="B49" s="60" t="s">
        <v>38</v>
      </c>
      <c r="C49" s="64"/>
      <c r="D49" s="64"/>
    </row>
    <row r="50" spans="2:4" ht="15.75">
      <c r="B50" s="60" t="s">
        <v>39</v>
      </c>
      <c r="C50" s="64"/>
      <c r="D50" s="64"/>
    </row>
    <row r="51" spans="2:4" ht="15.75">
      <c r="B51" s="60" t="s">
        <v>40</v>
      </c>
      <c r="C51" s="64"/>
      <c r="D51" s="64"/>
    </row>
    <row r="52" spans="2:4" ht="15.75">
      <c r="B52" s="60" t="s">
        <v>41</v>
      </c>
      <c r="C52" s="64"/>
      <c r="D52" s="64"/>
    </row>
    <row r="53" spans="2:4" ht="15.75">
      <c r="B53" s="60" t="s">
        <v>42</v>
      </c>
      <c r="C53" s="64"/>
      <c r="D53" s="64"/>
    </row>
    <row r="54" spans="2:4" ht="15.75">
      <c r="B54" s="59" t="s">
        <v>43</v>
      </c>
      <c r="C54" s="82">
        <f>C55+C56+C57+C58+C59+C60+C61+C62+C63</f>
        <v>3230000</v>
      </c>
      <c r="D54" s="63">
        <f>D55+D56+D57+D58+D59+D60+D61+D62+D63</f>
        <v>16530000</v>
      </c>
    </row>
    <row r="55" spans="2:4" ht="15.75">
      <c r="B55" s="60" t="s">
        <v>44</v>
      </c>
      <c r="C55" s="64">
        <v>1330000</v>
      </c>
      <c r="D55" s="64">
        <v>3330000</v>
      </c>
    </row>
    <row r="56" spans="2:4" ht="15.75">
      <c r="B56" s="60" t="s">
        <v>45</v>
      </c>
      <c r="C56" s="64">
        <v>175000</v>
      </c>
      <c r="D56" s="64">
        <v>255000</v>
      </c>
    </row>
    <row r="57" spans="2:4" ht="15.75">
      <c r="B57" s="60" t="s">
        <v>46</v>
      </c>
      <c r="C57" s="64">
        <v>0</v>
      </c>
      <c r="D57" s="64"/>
    </row>
    <row r="58" spans="2:4" ht="15.75">
      <c r="B58" s="60" t="s">
        <v>47</v>
      </c>
      <c r="C58" s="64">
        <v>0</v>
      </c>
      <c r="D58" s="64">
        <v>11000000</v>
      </c>
    </row>
    <row r="59" spans="2:4" ht="15.75">
      <c r="B59" s="60" t="s">
        <v>48</v>
      </c>
      <c r="C59" s="64">
        <v>1175000</v>
      </c>
      <c r="D59" s="64">
        <v>1395000</v>
      </c>
    </row>
    <row r="60" spans="2:4" ht="15.75">
      <c r="B60" s="60" t="s">
        <v>49</v>
      </c>
      <c r="C60" s="64">
        <v>0</v>
      </c>
      <c r="D60" s="64">
        <v>0</v>
      </c>
    </row>
    <row r="61" spans="2:4" ht="15.75">
      <c r="B61" s="60" t="s">
        <v>50</v>
      </c>
      <c r="C61" s="64">
        <v>0</v>
      </c>
      <c r="D61" s="64">
        <v>0</v>
      </c>
    </row>
    <row r="62" spans="2:4" ht="15.75">
      <c r="B62" s="60" t="s">
        <v>51</v>
      </c>
      <c r="C62" s="64">
        <v>400000</v>
      </c>
      <c r="D62" s="64">
        <v>400000</v>
      </c>
    </row>
    <row r="63" spans="2:4" ht="15.75">
      <c r="B63" s="60" t="s">
        <v>52</v>
      </c>
      <c r="C63" s="64">
        <v>150000</v>
      </c>
      <c r="D63" s="64">
        <v>150000</v>
      </c>
    </row>
    <row r="64" spans="2:4" ht="15.75">
      <c r="B64" s="59" t="s">
        <v>53</v>
      </c>
      <c r="C64" s="63"/>
      <c r="D64" s="63"/>
    </row>
    <row r="65" spans="2:4" ht="15.75">
      <c r="B65" s="60" t="s">
        <v>54</v>
      </c>
      <c r="C65" s="64"/>
      <c r="D65" s="64"/>
    </row>
    <row r="66" spans="2:4" ht="15.75">
      <c r="B66" s="60" t="s">
        <v>55</v>
      </c>
      <c r="C66" s="64"/>
      <c r="D66" s="64"/>
    </row>
    <row r="67" spans="2:4" ht="15.75">
      <c r="B67" s="60" t="s">
        <v>56</v>
      </c>
      <c r="C67" s="64"/>
      <c r="D67" s="64"/>
    </row>
    <row r="68" spans="2:4" ht="15.75">
      <c r="B68" s="60" t="s">
        <v>57</v>
      </c>
      <c r="C68" s="64"/>
      <c r="D68" s="64"/>
    </row>
    <row r="69" spans="2:4" ht="15.75">
      <c r="B69" s="59" t="s">
        <v>58</v>
      </c>
      <c r="C69" s="63"/>
      <c r="D69" s="64"/>
    </row>
    <row r="70" spans="2:4" ht="15.75">
      <c r="B70" s="60" t="s">
        <v>59</v>
      </c>
      <c r="C70" s="64"/>
      <c r="D70" s="64"/>
    </row>
    <row r="71" spans="2:4" ht="15.75">
      <c r="B71" s="60" t="s">
        <v>60</v>
      </c>
      <c r="C71" s="64"/>
      <c r="D71" s="64"/>
    </row>
    <row r="72" spans="2:4" ht="15.75">
      <c r="B72" s="59" t="s">
        <v>61</v>
      </c>
      <c r="C72" s="63"/>
      <c r="D72" s="83"/>
    </row>
    <row r="73" spans="2:4" ht="15.75">
      <c r="B73" s="60" t="s">
        <v>62</v>
      </c>
      <c r="C73" s="64"/>
      <c r="D73" s="64"/>
    </row>
    <row r="74" spans="2:4" ht="15.75">
      <c r="B74" s="60" t="s">
        <v>63</v>
      </c>
      <c r="C74" s="64"/>
      <c r="D74" s="64"/>
    </row>
    <row r="75" spans="2:4" ht="15.75">
      <c r="B75" s="60" t="s">
        <v>64</v>
      </c>
      <c r="C75" s="64"/>
      <c r="D75" s="64"/>
    </row>
    <row r="76" spans="2:4" ht="15.75">
      <c r="B76" s="61" t="s">
        <v>67</v>
      </c>
      <c r="C76" s="65"/>
      <c r="D76" s="65"/>
    </row>
    <row r="77" spans="2:4" ht="15.75">
      <c r="B77" s="59" t="s">
        <v>68</v>
      </c>
      <c r="C77" s="63"/>
      <c r="D77" s="64"/>
    </row>
    <row r="78" spans="2:4" ht="15.75">
      <c r="B78" s="60" t="s">
        <v>69</v>
      </c>
      <c r="C78" s="64"/>
      <c r="D78" s="64"/>
    </row>
    <row r="79" spans="2:4" ht="15.75">
      <c r="B79" s="60" t="s">
        <v>70</v>
      </c>
      <c r="C79" s="64"/>
      <c r="D79" s="64"/>
    </row>
    <row r="80" spans="2:4" ht="15.75">
      <c r="B80" s="59" t="s">
        <v>71</v>
      </c>
      <c r="C80" s="63"/>
      <c r="D80" s="64"/>
    </row>
    <row r="81" spans="1:17" ht="15.75">
      <c r="B81" s="60" t="s">
        <v>72</v>
      </c>
      <c r="C81" s="64"/>
      <c r="D81" s="64"/>
    </row>
    <row r="82" spans="1:17" ht="15.75">
      <c r="B82" s="60" t="s">
        <v>73</v>
      </c>
      <c r="C82" s="64"/>
      <c r="D82" s="64"/>
    </row>
    <row r="83" spans="1:17" ht="15.75">
      <c r="B83" s="59" t="s">
        <v>74</v>
      </c>
      <c r="C83" s="63"/>
      <c r="D83" s="64"/>
    </row>
    <row r="84" spans="1:17" ht="15.75">
      <c r="B84" s="60" t="s">
        <v>75</v>
      </c>
      <c r="C84" s="64"/>
      <c r="D84" s="64"/>
    </row>
    <row r="85" spans="1:17" ht="15.75">
      <c r="B85" s="58" t="s">
        <v>108</v>
      </c>
      <c r="C85" s="66">
        <f>C12+C18+C28+C54</f>
        <v>696669483</v>
      </c>
      <c r="D85" s="66">
        <f>D54+D28+D18+D12</f>
        <v>696669483</v>
      </c>
    </row>
    <row r="86" spans="1:17" ht="15.75">
      <c r="B86" s="62"/>
      <c r="C86" s="67"/>
      <c r="D86" s="49"/>
    </row>
    <row r="87" spans="1:17" s="53" customFormat="1">
      <c r="B87" s="54"/>
      <c r="C87" s="55"/>
      <c r="D87" s="55"/>
      <c r="G87" s="56"/>
    </row>
    <row r="89" spans="1:17" ht="15.75" customHeight="1">
      <c r="A89" s="106" t="s">
        <v>99</v>
      </c>
      <c r="B89" s="106"/>
      <c r="G89"/>
      <c r="H89" s="107" t="s">
        <v>103</v>
      </c>
      <c r="I89" s="107"/>
      <c r="J89" s="107"/>
      <c r="K89" s="107"/>
      <c r="L89" s="32"/>
      <c r="M89" s="32"/>
      <c r="N89" s="32"/>
      <c r="O89" s="32"/>
      <c r="P89" s="39"/>
      <c r="Q89" s="32"/>
    </row>
    <row r="90" spans="1:17" ht="27.75" customHeight="1">
      <c r="A90" s="47"/>
      <c r="B90" s="47"/>
      <c r="G90"/>
      <c r="M90" s="40"/>
      <c r="N90" s="40"/>
      <c r="O90" s="40"/>
      <c r="P90" s="40"/>
    </row>
    <row r="91" spans="1:17" ht="15" customHeight="1">
      <c r="A91" s="105" t="s">
        <v>100</v>
      </c>
      <c r="B91" s="105"/>
      <c r="G91"/>
      <c r="H91" s="105" t="s">
        <v>107</v>
      </c>
      <c r="I91" s="105"/>
      <c r="J91" s="105"/>
      <c r="K91" s="105"/>
      <c r="L91" s="30"/>
      <c r="M91" s="30"/>
      <c r="N91" s="30"/>
      <c r="O91" s="30"/>
      <c r="P91" s="40"/>
      <c r="Q91" s="30"/>
    </row>
    <row r="92" spans="1:17" ht="15.75" customHeight="1">
      <c r="A92" s="107" t="s">
        <v>112</v>
      </c>
      <c r="B92" s="107"/>
      <c r="G92"/>
      <c r="H92" s="107" t="s">
        <v>111</v>
      </c>
      <c r="I92" s="107"/>
      <c r="J92" s="107"/>
      <c r="K92" s="107"/>
      <c r="L92" s="32"/>
      <c r="M92" s="32"/>
      <c r="N92" s="32"/>
      <c r="O92" s="39"/>
      <c r="P92" s="39"/>
      <c r="Q92" s="32"/>
    </row>
    <row r="93" spans="1:17" ht="15.75">
      <c r="A93" s="107" t="s">
        <v>114</v>
      </c>
      <c r="B93" s="107"/>
      <c r="D93" s="107"/>
      <c r="E93" s="107"/>
      <c r="F93" s="107"/>
      <c r="G93" s="107"/>
      <c r="H93" s="107" t="s">
        <v>105</v>
      </c>
      <c r="I93" s="107"/>
      <c r="J93" s="107"/>
      <c r="K93" s="107"/>
      <c r="L93" s="32"/>
      <c r="M93" s="32"/>
      <c r="N93" s="32"/>
      <c r="O93" s="39"/>
      <c r="P93" s="39"/>
      <c r="Q93" s="32"/>
    </row>
    <row r="94" spans="1:17" ht="15.75">
      <c r="B94" s="40"/>
      <c r="C94" s="68" t="s">
        <v>101</v>
      </c>
      <c r="D94" s="39"/>
      <c r="E94" s="39"/>
      <c r="F94" s="39"/>
      <c r="G94" s="45"/>
    </row>
    <row r="95" spans="1:17">
      <c r="B95" s="40"/>
      <c r="C95" s="69"/>
      <c r="D95" s="40"/>
      <c r="E95" s="40"/>
      <c r="F95" s="40"/>
      <c r="G95" s="46"/>
    </row>
    <row r="96" spans="1:17">
      <c r="B96" s="40"/>
      <c r="C96" s="69" t="s">
        <v>106</v>
      </c>
      <c r="D96" s="40"/>
      <c r="E96" s="40"/>
      <c r="F96" s="40"/>
      <c r="G96" s="46"/>
    </row>
    <row r="97" spans="1:7" ht="15.75">
      <c r="A97" s="36"/>
      <c r="B97" s="50"/>
      <c r="C97" s="68" t="s">
        <v>109</v>
      </c>
      <c r="D97" s="39"/>
      <c r="E97" s="39"/>
      <c r="F97" s="39"/>
      <c r="G97" s="45"/>
    </row>
    <row r="98" spans="1:7" ht="15.75">
      <c r="A98" s="36"/>
      <c r="B98" s="51"/>
      <c r="C98" s="68" t="s">
        <v>102</v>
      </c>
      <c r="D98" s="39"/>
      <c r="E98" s="39"/>
      <c r="F98" s="39"/>
      <c r="G98" s="45"/>
    </row>
    <row r="99" spans="1:7" ht="15.75">
      <c r="A99" s="36"/>
      <c r="B99" s="51"/>
      <c r="C99" s="68"/>
      <c r="D99" s="52"/>
      <c r="E99" s="52"/>
      <c r="F99" s="52"/>
      <c r="G99" s="45"/>
    </row>
    <row r="100" spans="1:7">
      <c r="D100" s="23"/>
    </row>
    <row r="101" spans="1:7" ht="78.75" customHeight="1" thickBot="1">
      <c r="D101" s="23"/>
    </row>
    <row r="102" spans="1:7" ht="15.75" thickBot="1">
      <c r="A102" s="22" t="s">
        <v>95</v>
      </c>
      <c r="B102" s="48"/>
      <c r="D102" s="23"/>
    </row>
    <row r="103" spans="1:7" ht="27" customHeight="1" thickBot="1">
      <c r="A103" s="101" t="s">
        <v>96</v>
      </c>
      <c r="B103" s="102"/>
      <c r="D103" s="23"/>
      <c r="G103"/>
    </row>
    <row r="104" spans="1:7" ht="45" customHeight="1" thickBot="1">
      <c r="A104" s="103" t="s">
        <v>97</v>
      </c>
      <c r="B104" s="104"/>
      <c r="D104" s="23"/>
      <c r="G104"/>
    </row>
    <row r="105" spans="1:7">
      <c r="D105" s="23"/>
    </row>
    <row r="106" spans="1:7">
      <c r="D106" s="23"/>
    </row>
    <row r="107" spans="1:7">
      <c r="D107" s="23"/>
    </row>
    <row r="108" spans="1:7">
      <c r="D108" s="23"/>
    </row>
    <row r="109" spans="1:7">
      <c r="D109" s="23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opLeftCell="A9" zoomScale="90" zoomScaleNormal="90" workbookViewId="0">
      <selection activeCell="F13" sqref="F13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7" ht="21" customHeight="1">
      <c r="A4" s="88" t="s">
        <v>98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7" ht="15.75">
      <c r="A5" s="99" t="s">
        <v>115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7" ht="15.75" customHeight="1">
      <c r="A6" s="92" t="s">
        <v>92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7" ht="15.75" customHeight="1">
      <c r="A7" s="93" t="s">
        <v>77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9" spans="1:17" ht="25.5" customHeight="1">
      <c r="A9" s="111" t="s">
        <v>66</v>
      </c>
      <c r="B9" s="112" t="s">
        <v>94</v>
      </c>
      <c r="C9" s="112" t="s">
        <v>93</v>
      </c>
      <c r="D9" s="108" t="s">
        <v>91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7">
      <c r="A10" s="111"/>
      <c r="B10" s="113"/>
      <c r="C10" s="113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0">
        <f t="shared" ref="B12:D12" si="0">B13+B14+B15+B16+B17</f>
        <v>628252732</v>
      </c>
      <c r="C12" s="25">
        <f t="shared" si="0"/>
        <v>581987732</v>
      </c>
      <c r="D12" s="70">
        <f t="shared" si="0"/>
        <v>43974787.159999996</v>
      </c>
      <c r="E12" s="25">
        <f>E13+E14+E15+E16+E17</f>
        <v>44719347.490000002</v>
      </c>
      <c r="F12" s="25">
        <f>F13+F14+F15+F16+F17</f>
        <v>45590885.149999999</v>
      </c>
      <c r="G12" s="25">
        <f>G13+G14+G15+G16+G17</f>
        <v>0</v>
      </c>
      <c r="H12" s="70">
        <f t="shared" ref="H12:M12" si="1">H13+H14+H15+H16+H17</f>
        <v>0</v>
      </c>
      <c r="I12" s="70">
        <f t="shared" si="1"/>
        <v>0</v>
      </c>
      <c r="J12" s="70">
        <f t="shared" si="1"/>
        <v>0</v>
      </c>
      <c r="K12" s="70">
        <f t="shared" si="1"/>
        <v>0</v>
      </c>
      <c r="L12" s="70">
        <f t="shared" si="1"/>
        <v>0</v>
      </c>
      <c r="M12" s="70">
        <f t="shared" si="1"/>
        <v>0</v>
      </c>
      <c r="N12" s="70">
        <f>N13+N14+N15+N16+N17</f>
        <v>0</v>
      </c>
      <c r="O12" s="70">
        <f>O13+O14+O15+O16+O17</f>
        <v>0</v>
      </c>
      <c r="P12" s="70">
        <f>P13+P14+P15+P16+P17</f>
        <v>134285019.80000001</v>
      </c>
    </row>
    <row r="13" spans="1:17" ht="15.75">
      <c r="A13" s="4" t="s">
        <v>2</v>
      </c>
      <c r="B13" s="64">
        <v>507852741</v>
      </c>
      <c r="C13" s="64">
        <v>461587741</v>
      </c>
      <c r="D13" s="72">
        <v>35410502.759999998</v>
      </c>
      <c r="E13" s="72">
        <v>34937234.310000002</v>
      </c>
      <c r="F13" s="72">
        <v>34863432.43</v>
      </c>
      <c r="G13" s="72"/>
      <c r="H13" s="72"/>
      <c r="I13" s="72"/>
      <c r="J13" s="72"/>
      <c r="K13" s="72"/>
      <c r="L13" s="72"/>
      <c r="M13" s="72"/>
      <c r="N13" s="72"/>
      <c r="O13" s="72"/>
      <c r="P13" s="72">
        <f>SUM(D13:O13)</f>
        <v>105211169.5</v>
      </c>
    </row>
    <row r="14" spans="1:17" ht="15.75">
      <c r="A14" s="4" t="s">
        <v>3</v>
      </c>
      <c r="B14" s="64">
        <v>53482451</v>
      </c>
      <c r="C14" s="64">
        <v>18482451</v>
      </c>
      <c r="D14" s="72">
        <v>1644968.63</v>
      </c>
      <c r="E14" s="72">
        <v>1558460.21</v>
      </c>
      <c r="F14" s="72">
        <v>1523000</v>
      </c>
      <c r="G14" s="72"/>
      <c r="H14" s="72"/>
      <c r="I14" s="72"/>
      <c r="J14" s="72"/>
      <c r="K14" s="72"/>
      <c r="L14" s="72"/>
      <c r="M14" s="72"/>
      <c r="N14" s="72"/>
      <c r="O14" s="72"/>
      <c r="P14" s="72">
        <f>SUM(D14:O14)</f>
        <v>4726428.84</v>
      </c>
    </row>
    <row r="15" spans="1:17" ht="15.75">
      <c r="A15" s="4" t="s">
        <v>4</v>
      </c>
      <c r="B15" s="57">
        <v>2640000</v>
      </c>
      <c r="C15" s="81">
        <v>2640000</v>
      </c>
      <c r="D15" s="72">
        <v>130184.5</v>
      </c>
      <c r="E15" s="72">
        <v>130184.5</v>
      </c>
      <c r="F15" s="72">
        <v>130184.5</v>
      </c>
      <c r="G15" s="72">
        <v>0</v>
      </c>
      <c r="H15" s="72"/>
      <c r="I15" s="72"/>
      <c r="J15" s="72">
        <v>0</v>
      </c>
      <c r="K15" s="72"/>
      <c r="L15" s="72"/>
      <c r="M15" s="72"/>
      <c r="N15" s="72"/>
      <c r="O15" s="72"/>
      <c r="P15" s="72">
        <f>SUM(D15:O15)</f>
        <v>390553.5</v>
      </c>
      <c r="Q15" s="15"/>
    </row>
    <row r="16" spans="1:17" ht="15.75">
      <c r="A16" s="4" t="s">
        <v>5</v>
      </c>
      <c r="B16" s="64">
        <v>0</v>
      </c>
      <c r="C16" s="64">
        <v>35000000</v>
      </c>
      <c r="D16" s="72">
        <v>1492976.29</v>
      </c>
      <c r="E16" s="72">
        <v>2792664.42</v>
      </c>
      <c r="F16" s="72">
        <v>3786608.75</v>
      </c>
      <c r="G16" s="72"/>
      <c r="H16" s="72"/>
      <c r="I16" s="72"/>
      <c r="J16" s="72"/>
      <c r="K16" s="72"/>
      <c r="L16" s="72"/>
      <c r="M16" s="72"/>
      <c r="N16" s="72"/>
      <c r="O16" s="72"/>
      <c r="P16" s="72">
        <f>SUM(D16:O16)</f>
        <v>8072249.46</v>
      </c>
    </row>
    <row r="17" spans="1:16" ht="15.75">
      <c r="A17" s="4" t="s">
        <v>6</v>
      </c>
      <c r="B17" s="64">
        <v>64277540</v>
      </c>
      <c r="C17" s="64">
        <v>64277540</v>
      </c>
      <c r="D17" s="72">
        <v>5296154.9800000004</v>
      </c>
      <c r="E17" s="72">
        <v>5300804.05</v>
      </c>
      <c r="F17" s="72">
        <v>5287659.47</v>
      </c>
      <c r="G17" s="72"/>
      <c r="H17" s="72"/>
      <c r="I17" s="72"/>
      <c r="J17" s="72"/>
      <c r="K17" s="72"/>
      <c r="L17" s="72"/>
      <c r="M17" s="72"/>
      <c r="N17" s="72"/>
      <c r="O17" s="72"/>
      <c r="P17" s="72">
        <f>SUM(D17:O17)</f>
        <v>15884618.5</v>
      </c>
    </row>
    <row r="18" spans="1:16" ht="15.75">
      <c r="A18" s="3" t="s">
        <v>7</v>
      </c>
      <c r="B18" s="63">
        <f>B19+B20+B21+B22+B23+B24+B25+B26+B27</f>
        <v>53881751</v>
      </c>
      <c r="C18" s="63">
        <f t="shared" ref="C18" si="2">C19+C20+C21+C22+C23+C24+C25+C26+C27</f>
        <v>86796751</v>
      </c>
      <c r="D18" s="70">
        <f t="shared" ref="D18" si="3">D19+D20+D21+D22+D23+D24+D25+D26+D27</f>
        <v>4421152.7700000005</v>
      </c>
      <c r="E18" s="25">
        <f>E19+E20+E21+E22+E23+E24+E25+E26+E27</f>
        <v>6644553.0600000005</v>
      </c>
      <c r="F18" s="25">
        <f>F19+F20+F21+F22+F23+F24+F25+F26+F27</f>
        <v>6968549.4699999997</v>
      </c>
      <c r="G18" s="25">
        <f>G19+G20+G21+G22+G23+G24+G25+G26+G27</f>
        <v>0</v>
      </c>
      <c r="H18" s="70">
        <f t="shared" ref="H18:M18" si="4">H19+H20+H21+H22+H23+H24+H25+H26+H27</f>
        <v>0</v>
      </c>
      <c r="I18" s="70">
        <f t="shared" si="4"/>
        <v>0</v>
      </c>
      <c r="J18" s="70">
        <f t="shared" si="4"/>
        <v>0</v>
      </c>
      <c r="K18" s="70">
        <f t="shared" si="4"/>
        <v>0</v>
      </c>
      <c r="L18" s="70">
        <f t="shared" si="4"/>
        <v>0</v>
      </c>
      <c r="M18" s="70">
        <f t="shared" si="4"/>
        <v>0</v>
      </c>
      <c r="N18" s="70">
        <f>N19+N20+N21+N22+N23+N24+N25+N26+N27</f>
        <v>0</v>
      </c>
      <c r="O18" s="70">
        <f>O19+O20+O21+O22+O23+O24+O25+O26+O27</f>
        <v>0</v>
      </c>
      <c r="P18" s="70">
        <f>P19+P20+P21+P22+P23+P24+P25+P26+P27</f>
        <v>18034255.300000001</v>
      </c>
    </row>
    <row r="19" spans="1:16" ht="15.75">
      <c r="A19" s="4" t="s">
        <v>8</v>
      </c>
      <c r="B19" s="64">
        <v>13253964</v>
      </c>
      <c r="C19" s="64">
        <v>11353964</v>
      </c>
      <c r="D19" s="72">
        <v>637543.42000000004</v>
      </c>
      <c r="E19" s="73">
        <v>755007.14</v>
      </c>
      <c r="F19" s="72">
        <v>789706.69</v>
      </c>
      <c r="G19" s="23"/>
      <c r="H19" s="72"/>
      <c r="I19" s="72"/>
      <c r="J19" s="23"/>
      <c r="K19" s="72"/>
      <c r="L19" s="72"/>
      <c r="M19" s="72"/>
      <c r="N19" s="72"/>
      <c r="O19" s="72"/>
      <c r="P19" s="80">
        <f t="shared" ref="P19:P27" si="5">SUM(D19:O19)</f>
        <v>2182257.25</v>
      </c>
    </row>
    <row r="20" spans="1:16" ht="15.75">
      <c r="A20" s="4" t="s">
        <v>9</v>
      </c>
      <c r="B20" s="64">
        <v>1600000</v>
      </c>
      <c r="C20" s="64">
        <v>1600000</v>
      </c>
      <c r="D20" s="72">
        <v>329880.42</v>
      </c>
      <c r="E20" s="72">
        <v>3786.8</v>
      </c>
      <c r="F20" s="72">
        <v>129434.82</v>
      </c>
      <c r="G20" s="72">
        <v>0</v>
      </c>
      <c r="H20" s="72"/>
      <c r="I20" s="72"/>
      <c r="J20" s="23"/>
      <c r="K20" s="72"/>
      <c r="L20" s="72"/>
      <c r="M20" s="72"/>
      <c r="N20" s="72"/>
      <c r="O20" s="72"/>
      <c r="P20" s="80">
        <f t="shared" si="5"/>
        <v>463102.04</v>
      </c>
    </row>
    <row r="21" spans="1:16" ht="15.75">
      <c r="A21" s="4" t="s">
        <v>10</v>
      </c>
      <c r="B21" s="64">
        <v>3400000</v>
      </c>
      <c r="C21" s="64">
        <v>3400000</v>
      </c>
      <c r="D21" s="72">
        <v>0</v>
      </c>
      <c r="E21" s="73">
        <v>142780.47</v>
      </c>
      <c r="F21" s="72">
        <v>219474.19</v>
      </c>
      <c r="G21" s="23"/>
      <c r="H21" s="72"/>
      <c r="I21" s="72"/>
      <c r="J21" s="23"/>
      <c r="K21" s="72"/>
      <c r="L21" s="72"/>
      <c r="M21" s="72"/>
      <c r="N21" s="72">
        <v>0</v>
      </c>
      <c r="O21" s="72"/>
      <c r="P21" s="80">
        <f t="shared" si="5"/>
        <v>362254.66000000003</v>
      </c>
    </row>
    <row r="22" spans="1:16" ht="15.75">
      <c r="A22" s="4" t="s">
        <v>11</v>
      </c>
      <c r="B22" s="64">
        <v>2715000</v>
      </c>
      <c r="C22" s="64">
        <v>33215000</v>
      </c>
      <c r="D22" s="72">
        <v>2533425.8199999998</v>
      </c>
      <c r="E22" s="73">
        <v>2579545.5</v>
      </c>
      <c r="F22" s="72">
        <v>2625352.2799999998</v>
      </c>
      <c r="G22" s="23"/>
      <c r="H22" s="72"/>
      <c r="I22" s="72">
        <v>0</v>
      </c>
      <c r="J22" s="23"/>
      <c r="K22" s="72"/>
      <c r="L22" s="72"/>
      <c r="M22" s="72"/>
      <c r="N22" s="72"/>
      <c r="O22" s="72"/>
      <c r="P22" s="80">
        <f t="shared" si="5"/>
        <v>7738323.5999999996</v>
      </c>
    </row>
    <row r="23" spans="1:16" ht="15.75">
      <c r="A23" s="4" t="s">
        <v>12</v>
      </c>
      <c r="B23" s="64">
        <v>10623000</v>
      </c>
      <c r="C23" s="64">
        <v>8123000</v>
      </c>
      <c r="D23" s="72">
        <v>0</v>
      </c>
      <c r="E23" s="87">
        <v>0</v>
      </c>
      <c r="F23" s="72">
        <v>1370062.19</v>
      </c>
      <c r="G23" s="23"/>
      <c r="H23" s="72"/>
      <c r="I23" s="72"/>
      <c r="J23" s="23"/>
      <c r="K23" s="72"/>
      <c r="L23" s="72"/>
      <c r="M23" s="72"/>
      <c r="N23" s="72"/>
      <c r="O23" s="72"/>
      <c r="P23" s="80">
        <f t="shared" si="5"/>
        <v>1370062.19</v>
      </c>
    </row>
    <row r="24" spans="1:16" ht="15.75">
      <c r="A24" s="4" t="s">
        <v>13</v>
      </c>
      <c r="B24" s="64">
        <v>15200000</v>
      </c>
      <c r="C24" s="64">
        <v>12750000</v>
      </c>
      <c r="D24" s="72">
        <v>901777.11</v>
      </c>
      <c r="E24" s="73">
        <v>893327.03</v>
      </c>
      <c r="F24" s="72">
        <v>888623.18</v>
      </c>
      <c r="G24" s="23"/>
      <c r="H24" s="72"/>
      <c r="I24" s="72"/>
      <c r="J24" s="23"/>
      <c r="K24" s="72"/>
      <c r="L24" s="72"/>
      <c r="M24" s="72"/>
      <c r="N24" s="72"/>
      <c r="O24" s="72"/>
      <c r="P24" s="80">
        <f t="shared" si="5"/>
        <v>2683727.3200000003</v>
      </c>
    </row>
    <row r="25" spans="1:16" ht="15.75">
      <c r="A25" s="4" t="s">
        <v>14</v>
      </c>
      <c r="B25" s="64">
        <v>3094787</v>
      </c>
      <c r="C25" s="64">
        <v>5459787</v>
      </c>
      <c r="D25" s="72">
        <v>0</v>
      </c>
      <c r="E25" s="72">
        <v>1294547.4099999999</v>
      </c>
      <c r="F25" s="72">
        <v>48897.83</v>
      </c>
      <c r="G25" s="23"/>
      <c r="H25" s="72"/>
      <c r="I25" s="72">
        <v>0</v>
      </c>
      <c r="J25" s="86"/>
      <c r="K25" s="72"/>
      <c r="L25" s="72"/>
      <c r="M25" s="72"/>
      <c r="N25" s="72"/>
      <c r="O25" s="72"/>
      <c r="P25" s="80">
        <f t="shared" si="5"/>
        <v>1343445.24</v>
      </c>
    </row>
    <row r="26" spans="1:16" ht="15.75">
      <c r="A26" s="4" t="s">
        <v>15</v>
      </c>
      <c r="B26" s="64">
        <v>2545000</v>
      </c>
      <c r="C26" s="64">
        <v>8195000</v>
      </c>
      <c r="D26" s="72">
        <v>0</v>
      </c>
      <c r="E26" s="72">
        <v>627879.71</v>
      </c>
      <c r="F26" s="72">
        <v>116867.2</v>
      </c>
      <c r="G26" s="72"/>
      <c r="H26" s="72"/>
      <c r="I26" s="72"/>
      <c r="J26" s="23"/>
      <c r="K26" s="72">
        <v>0</v>
      </c>
      <c r="L26" s="72"/>
      <c r="M26" s="72"/>
      <c r="N26" s="72"/>
      <c r="O26" s="72"/>
      <c r="P26" s="80">
        <f t="shared" si="5"/>
        <v>744746.90999999992</v>
      </c>
    </row>
    <row r="27" spans="1:16" ht="15.75">
      <c r="A27" s="4" t="s">
        <v>16</v>
      </c>
      <c r="B27" s="64">
        <v>1450000</v>
      </c>
      <c r="C27" s="64">
        <v>2700000</v>
      </c>
      <c r="D27" s="72">
        <v>18526</v>
      </c>
      <c r="E27" s="72">
        <v>347679</v>
      </c>
      <c r="F27" s="72">
        <v>780131.09</v>
      </c>
      <c r="G27" s="72">
        <v>0</v>
      </c>
      <c r="H27" s="72"/>
      <c r="I27" s="72"/>
      <c r="J27" s="23"/>
      <c r="K27" s="72"/>
      <c r="L27" s="72"/>
      <c r="M27" s="72"/>
      <c r="N27" s="72"/>
      <c r="O27" s="72"/>
      <c r="P27" s="80">
        <f t="shared" si="5"/>
        <v>1146336.0899999999</v>
      </c>
    </row>
    <row r="28" spans="1:16" ht="15.75">
      <c r="A28" s="3" t="s">
        <v>17</v>
      </c>
      <c r="B28" s="63">
        <f>B29+B30+B31+B32+B33+B34+B35+B36+B37</f>
        <v>11305000</v>
      </c>
      <c r="C28" s="63">
        <f t="shared" ref="C28" si="6">C29+C30+C31+C32+C33+C34+C35+C36+C37</f>
        <v>11355000</v>
      </c>
      <c r="D28" s="70">
        <f t="shared" ref="D28" si="7">D29+D30+D31+D32+D33+D34+D35+D36+D37</f>
        <v>21202.7</v>
      </c>
      <c r="E28" s="25">
        <f>E29+E30+E31+E32+E33+E34+E35+E36+E37</f>
        <v>707026.72000000009</v>
      </c>
      <c r="F28" s="25">
        <f>F29+F30+F31+F32+F33+F34+F35+F36+F37</f>
        <v>702114.07000000007</v>
      </c>
      <c r="G28" s="25">
        <f>G29+G30+G31+G32+G33+G34+G35+G36+G37</f>
        <v>0</v>
      </c>
      <c r="H28" s="70">
        <f t="shared" ref="H28:M28" si="8">H29+H30+H31+H32+H33+H34+H35+H36+H37</f>
        <v>0</v>
      </c>
      <c r="I28" s="70">
        <f t="shared" si="8"/>
        <v>0</v>
      </c>
      <c r="J28" s="70">
        <f t="shared" si="8"/>
        <v>0</v>
      </c>
      <c r="K28" s="70">
        <f t="shared" si="8"/>
        <v>0</v>
      </c>
      <c r="L28" s="70">
        <f t="shared" si="8"/>
        <v>0</v>
      </c>
      <c r="M28" s="70">
        <f t="shared" si="8"/>
        <v>0</v>
      </c>
      <c r="N28" s="70">
        <f>N29+N30+N31+N32+N33+N34+N35+N36+N37</f>
        <v>0</v>
      </c>
      <c r="O28" s="70">
        <f>O29+O30+O31+O32+O33+O34+O35+O36+O37</f>
        <v>0</v>
      </c>
      <c r="P28" s="70">
        <f>P29+P30+P31+P32+P33+P34+P35+P36+P37</f>
        <v>1430343.49</v>
      </c>
    </row>
    <row r="29" spans="1:16" ht="15.75">
      <c r="A29" s="4" t="s">
        <v>18</v>
      </c>
      <c r="B29" s="64">
        <v>1280000</v>
      </c>
      <c r="C29" s="64">
        <v>1590000</v>
      </c>
      <c r="D29" s="72">
        <v>9810</v>
      </c>
      <c r="E29" s="73">
        <v>209928.42</v>
      </c>
      <c r="F29" s="72">
        <v>18889.5</v>
      </c>
      <c r="G29" s="72">
        <v>0</v>
      </c>
      <c r="H29" s="72"/>
      <c r="I29" s="72"/>
      <c r="J29" s="72"/>
      <c r="K29" s="72">
        <v>0</v>
      </c>
      <c r="L29" s="72"/>
      <c r="M29" s="72"/>
      <c r="N29" s="72"/>
      <c r="O29" s="72"/>
      <c r="P29" s="80">
        <f>SUM(D29:O29)</f>
        <v>238627.92</v>
      </c>
    </row>
    <row r="30" spans="1:16" ht="15.75">
      <c r="A30" s="4" t="s">
        <v>19</v>
      </c>
      <c r="B30" s="64">
        <v>110000</v>
      </c>
      <c r="C30" s="64">
        <v>110000</v>
      </c>
      <c r="D30" s="72">
        <v>0</v>
      </c>
      <c r="E30" s="72">
        <v>0</v>
      </c>
      <c r="F30" s="72">
        <v>0</v>
      </c>
      <c r="G30" s="72">
        <v>0</v>
      </c>
      <c r="H30" s="72"/>
      <c r="I30" s="72">
        <v>0</v>
      </c>
      <c r="J30" s="72">
        <v>0</v>
      </c>
      <c r="K30" s="72">
        <v>0</v>
      </c>
      <c r="L30" s="72"/>
      <c r="M30" s="72"/>
      <c r="N30" s="72">
        <v>0</v>
      </c>
      <c r="O30" s="72"/>
      <c r="P30" s="80">
        <f>SUM(D30:O30)</f>
        <v>0</v>
      </c>
    </row>
    <row r="31" spans="1:16" ht="15.75">
      <c r="A31" s="4" t="s">
        <v>20</v>
      </c>
      <c r="B31" s="64">
        <v>2550000</v>
      </c>
      <c r="C31" s="64">
        <v>2550000</v>
      </c>
      <c r="D31" s="72">
        <v>0</v>
      </c>
      <c r="E31" s="72">
        <v>8126.95</v>
      </c>
      <c r="F31" s="72">
        <v>145237.82999999999</v>
      </c>
      <c r="G31" s="23"/>
      <c r="H31" s="72"/>
      <c r="I31" s="72">
        <v>0</v>
      </c>
      <c r="J31" s="72"/>
      <c r="K31" s="72">
        <v>0</v>
      </c>
      <c r="L31" s="72"/>
      <c r="M31" s="72"/>
      <c r="N31" s="72">
        <v>0</v>
      </c>
      <c r="O31" s="72"/>
      <c r="P31" s="80">
        <f>SUM(D31:O31)</f>
        <v>153364.78</v>
      </c>
    </row>
    <row r="32" spans="1:16" ht="15.75">
      <c r="A32" s="4" t="s">
        <v>21</v>
      </c>
      <c r="B32" s="64">
        <v>15000</v>
      </c>
      <c r="C32" s="64">
        <v>15000</v>
      </c>
      <c r="D32" s="72">
        <v>10903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/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80">
        <f t="shared" ref="P32" si="9">SUM(D32:O32)</f>
        <v>10903</v>
      </c>
    </row>
    <row r="33" spans="1:16" ht="15.75">
      <c r="A33" s="4" t="s">
        <v>22</v>
      </c>
      <c r="B33" s="64">
        <v>265000</v>
      </c>
      <c r="C33" s="64">
        <v>265000</v>
      </c>
      <c r="D33" s="72">
        <v>0</v>
      </c>
      <c r="E33" s="72">
        <v>2600.19</v>
      </c>
      <c r="F33" s="72">
        <v>1170.26</v>
      </c>
      <c r="G33" s="72">
        <v>0</v>
      </c>
      <c r="H33" s="72"/>
      <c r="I33" s="72"/>
      <c r="J33" s="72"/>
      <c r="K33" s="72">
        <v>0</v>
      </c>
      <c r="L33" s="72"/>
      <c r="M33" s="72"/>
      <c r="N33" s="72">
        <v>0</v>
      </c>
      <c r="O33" s="72"/>
      <c r="P33" s="80">
        <f t="shared" ref="P33:P38" si="10">SUM(D33:O33)</f>
        <v>3770.45</v>
      </c>
    </row>
    <row r="34" spans="1:16" ht="15.75">
      <c r="A34" s="4" t="s">
        <v>23</v>
      </c>
      <c r="B34" s="64">
        <v>290000</v>
      </c>
      <c r="C34" s="64">
        <v>290000</v>
      </c>
      <c r="D34" s="72">
        <v>0</v>
      </c>
      <c r="E34" s="72">
        <v>2383.25</v>
      </c>
      <c r="F34" s="72">
        <v>3889.79</v>
      </c>
      <c r="G34" s="72">
        <v>0</v>
      </c>
      <c r="H34" s="72"/>
      <c r="I34" s="72"/>
      <c r="J34" s="72"/>
      <c r="K34" s="72">
        <v>0</v>
      </c>
      <c r="L34" s="72"/>
      <c r="M34" s="72"/>
      <c r="N34" s="72">
        <v>0</v>
      </c>
      <c r="O34" s="72"/>
      <c r="P34" s="80">
        <f t="shared" si="10"/>
        <v>6273.04</v>
      </c>
    </row>
    <row r="35" spans="1:16" ht="15.75">
      <c r="A35" s="4" t="s">
        <v>24</v>
      </c>
      <c r="B35" s="64">
        <v>3785000</v>
      </c>
      <c r="C35" s="64">
        <v>3525000</v>
      </c>
      <c r="D35" s="72"/>
      <c r="E35" s="73">
        <v>355937.87</v>
      </c>
      <c r="F35" s="72">
        <v>268903.40000000002</v>
      </c>
      <c r="G35" s="23"/>
      <c r="H35" s="72"/>
      <c r="I35" s="72"/>
      <c r="J35" s="72"/>
      <c r="K35" s="72"/>
      <c r="L35" s="72"/>
      <c r="M35" s="72"/>
      <c r="N35" s="72"/>
      <c r="O35" s="72"/>
      <c r="P35" s="80">
        <f t="shared" si="10"/>
        <v>624841.27</v>
      </c>
    </row>
    <row r="36" spans="1:16" ht="15.75">
      <c r="A36" s="4" t="s">
        <v>25</v>
      </c>
      <c r="B36" s="81">
        <v>0</v>
      </c>
      <c r="C36" s="81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80">
        <f t="shared" si="10"/>
        <v>0</v>
      </c>
    </row>
    <row r="37" spans="1:16" ht="15.75">
      <c r="A37" s="4" t="s">
        <v>26</v>
      </c>
      <c r="B37" s="64">
        <v>3010000</v>
      </c>
      <c r="C37" s="64">
        <v>3010000</v>
      </c>
      <c r="D37" s="72">
        <v>489.7</v>
      </c>
      <c r="E37" s="72">
        <v>128050.04</v>
      </c>
      <c r="F37" s="72">
        <v>264023.28999999998</v>
      </c>
      <c r="G37" s="23"/>
      <c r="H37" s="72"/>
      <c r="I37" s="72"/>
      <c r="J37" s="72"/>
      <c r="K37" s="72"/>
      <c r="L37" s="72"/>
      <c r="M37" s="72"/>
      <c r="N37" s="72"/>
      <c r="O37" s="72"/>
      <c r="P37" s="80">
        <f t="shared" si="10"/>
        <v>392563.02999999997</v>
      </c>
    </row>
    <row r="38" spans="1:16" ht="15.75">
      <c r="A38" s="3" t="s">
        <v>27</v>
      </c>
      <c r="B38" s="63"/>
      <c r="C38" s="64"/>
      <c r="D38" s="72">
        <v>0</v>
      </c>
      <c r="E38" s="87">
        <v>0</v>
      </c>
      <c r="F38" s="72"/>
      <c r="G38" s="23"/>
      <c r="H38" s="72"/>
      <c r="I38" s="72"/>
      <c r="J38" s="23"/>
      <c r="K38" s="72"/>
      <c r="P38" s="80">
        <f t="shared" si="10"/>
        <v>0</v>
      </c>
    </row>
    <row r="39" spans="1:16" ht="15.75">
      <c r="A39" s="4" t="s">
        <v>28</v>
      </c>
      <c r="B39" s="64"/>
      <c r="C39" s="64"/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1:16" ht="15.75">
      <c r="A40" s="4" t="s">
        <v>29</v>
      </c>
      <c r="B40" s="64"/>
      <c r="C40" s="64"/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1:16" ht="15.75">
      <c r="A41" s="4" t="s">
        <v>30</v>
      </c>
      <c r="B41" s="64"/>
      <c r="C41" s="64"/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1:16" ht="15.75">
      <c r="A42" s="4" t="s">
        <v>31</v>
      </c>
      <c r="B42" s="64"/>
      <c r="C42" s="64"/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1:16" ht="15.75">
      <c r="A43" s="4" t="s">
        <v>32</v>
      </c>
      <c r="B43" s="64"/>
      <c r="C43" s="64"/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1:16" ht="15.75">
      <c r="A44" s="4" t="s">
        <v>33</v>
      </c>
      <c r="B44" s="64"/>
      <c r="C44" s="64"/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1:16" ht="15.75">
      <c r="A45" s="4" t="s">
        <v>34</v>
      </c>
      <c r="B45" s="64"/>
      <c r="C45" s="81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1:16" ht="15.75">
      <c r="A46" s="4" t="s">
        <v>35</v>
      </c>
      <c r="B46" s="64"/>
      <c r="C46" s="64"/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</row>
    <row r="47" spans="1:16" ht="15.75">
      <c r="A47" s="3" t="s">
        <v>36</v>
      </c>
      <c r="B47" s="63"/>
      <c r="C47" s="64"/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N47" s="72">
        <v>0</v>
      </c>
    </row>
    <row r="48" spans="1:16" ht="15.75">
      <c r="A48" s="4" t="s">
        <v>37</v>
      </c>
      <c r="B48" s="64"/>
      <c r="C48" s="64"/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1:16" ht="15.75">
      <c r="A49" s="4" t="s">
        <v>38</v>
      </c>
      <c r="B49" s="64"/>
      <c r="C49" s="64"/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1:16" ht="15.75">
      <c r="A50" s="4" t="s">
        <v>39</v>
      </c>
      <c r="B50" s="64"/>
      <c r="C50" s="64"/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1:16" ht="15.75">
      <c r="A51" s="4" t="s">
        <v>40</v>
      </c>
      <c r="B51" s="64"/>
      <c r="C51" s="64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1:16" ht="15.75">
      <c r="A52" s="4" t="s">
        <v>41</v>
      </c>
      <c r="B52" s="64"/>
      <c r="C52" s="64"/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1:16" ht="15.75">
      <c r="A53" s="4" t="s">
        <v>42</v>
      </c>
      <c r="B53" s="64"/>
      <c r="C53" s="64"/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</row>
    <row r="54" spans="1:16" ht="15.75">
      <c r="A54" s="3" t="s">
        <v>43</v>
      </c>
      <c r="B54" s="82">
        <f>B55+B56+B57+B58+B59+B60+B61+B62+B63</f>
        <v>3230000</v>
      </c>
      <c r="C54" s="63">
        <f>C55+C56+C57+C58+C59+C60+C61+C62+C63</f>
        <v>16530000</v>
      </c>
      <c r="D54" s="72"/>
      <c r="E54" s="25">
        <f>E55+E56+E57+E58+E59+E60+E61+E62+E63</f>
        <v>0</v>
      </c>
      <c r="F54" s="25">
        <f>F55+F56+F57+F58+F59+F60+F61+F62+F63</f>
        <v>276105.03999999998</v>
      </c>
      <c r="G54" s="25">
        <f>G55+G56+G57+G58+G59+G60+G61+G62+G63</f>
        <v>0</v>
      </c>
      <c r="H54" s="70">
        <f>H55+H56+H57+H58+H59+H60+H61+H62</f>
        <v>0</v>
      </c>
      <c r="I54" s="70">
        <f>I55+I56+I57+I58+I59+I60+I61+I62</f>
        <v>0</v>
      </c>
      <c r="J54" s="70">
        <f>J55+J56+J57+J58+J59+J60+J61+J62</f>
        <v>0</v>
      </c>
      <c r="K54" s="70">
        <f>K55+K56+K57+K58+K59+K60+K61+K62</f>
        <v>0</v>
      </c>
      <c r="L54" s="70">
        <f>L55+L56+L57+L58+L59+L60+L61+L62+L63</f>
        <v>0</v>
      </c>
      <c r="M54" s="70">
        <f>M55+M56+M57+M58+M59+M60+M61+M62+M63</f>
        <v>0</v>
      </c>
      <c r="N54" s="70">
        <f>N55+N56+N57+N58+N59+N60+N61+N62+N63</f>
        <v>0</v>
      </c>
      <c r="O54" s="70">
        <f>O55+O56+O57+O58+O59+O60+O61+O62+O63</f>
        <v>0</v>
      </c>
      <c r="P54" s="70">
        <f>P55+P56+P57+P58+P59+P60+P61+P62+P63</f>
        <v>276105.03999999998</v>
      </c>
    </row>
    <row r="55" spans="1:16" ht="15.75">
      <c r="A55" s="4" t="s">
        <v>44</v>
      </c>
      <c r="B55" s="64">
        <v>1330000</v>
      </c>
      <c r="C55" s="64">
        <v>3330000</v>
      </c>
      <c r="D55" s="72">
        <v>0</v>
      </c>
      <c r="E55" s="85">
        <v>0</v>
      </c>
      <c r="F55" s="85">
        <v>66170</v>
      </c>
      <c r="G55" s="23"/>
      <c r="H55" s="72"/>
      <c r="I55" s="72"/>
      <c r="J55" s="23"/>
      <c r="K55" s="72">
        <v>0</v>
      </c>
      <c r="L55" s="72"/>
      <c r="M55" s="72"/>
      <c r="N55" s="72"/>
      <c r="O55" s="72"/>
      <c r="P55" s="80">
        <f>SUM(E55:O55)</f>
        <v>66170</v>
      </c>
    </row>
    <row r="56" spans="1:16" ht="15.75">
      <c r="A56" s="4" t="s">
        <v>45</v>
      </c>
      <c r="B56" s="64">
        <v>175000</v>
      </c>
      <c r="C56" s="64">
        <v>255000</v>
      </c>
      <c r="D56" s="72"/>
      <c r="E56" s="72">
        <v>0</v>
      </c>
      <c r="F56" s="72">
        <v>142485</v>
      </c>
      <c r="G56" s="72"/>
      <c r="H56" s="72"/>
      <c r="I56" s="72">
        <v>0</v>
      </c>
      <c r="J56" s="72"/>
      <c r="K56" s="72">
        <v>0</v>
      </c>
      <c r="L56" s="72">
        <v>0</v>
      </c>
      <c r="M56" s="72"/>
      <c r="N56" s="72">
        <v>0</v>
      </c>
      <c r="O56" s="72">
        <v>0</v>
      </c>
      <c r="P56" s="80">
        <f t="shared" ref="P56:P84" si="11">SUM(E56:O56)</f>
        <v>142485</v>
      </c>
    </row>
    <row r="57" spans="1:16" ht="15.75">
      <c r="A57" s="4" t="s">
        <v>46</v>
      </c>
      <c r="B57" s="64">
        <v>0</v>
      </c>
      <c r="C57" s="64"/>
      <c r="D57" s="72"/>
      <c r="E57" s="72">
        <v>0</v>
      </c>
      <c r="F57" s="72">
        <v>0</v>
      </c>
      <c r="G57" s="72"/>
      <c r="H57" s="72"/>
      <c r="I57" s="72">
        <v>0</v>
      </c>
      <c r="J57" s="72"/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80">
        <f t="shared" si="11"/>
        <v>0</v>
      </c>
    </row>
    <row r="58" spans="1:16" ht="15.75">
      <c r="A58" s="4" t="s">
        <v>47</v>
      </c>
      <c r="B58" s="64">
        <v>0</v>
      </c>
      <c r="C58" s="64">
        <v>11000000</v>
      </c>
      <c r="D58" s="72"/>
      <c r="E58" s="72">
        <v>0</v>
      </c>
      <c r="F58" s="72">
        <v>0</v>
      </c>
      <c r="G58" s="72"/>
      <c r="H58" s="72"/>
      <c r="I58" s="72">
        <v>0</v>
      </c>
      <c r="J58" s="72"/>
      <c r="K58" s="72">
        <v>0</v>
      </c>
      <c r="L58" s="72">
        <v>0</v>
      </c>
      <c r="M58" s="72">
        <v>0</v>
      </c>
      <c r="N58" s="72">
        <v>0</v>
      </c>
      <c r="O58" s="72"/>
      <c r="P58" s="80">
        <f t="shared" si="11"/>
        <v>0</v>
      </c>
    </row>
    <row r="59" spans="1:16" ht="15.75">
      <c r="A59" s="4" t="s">
        <v>48</v>
      </c>
      <c r="B59" s="64">
        <v>1175000</v>
      </c>
      <c r="C59" s="64">
        <v>1395000</v>
      </c>
      <c r="D59" s="72">
        <v>0</v>
      </c>
      <c r="E59" s="72">
        <v>0</v>
      </c>
      <c r="F59" s="72">
        <v>67450.039999999994</v>
      </c>
      <c r="G59" s="72">
        <v>0</v>
      </c>
      <c r="H59" s="72"/>
      <c r="I59" s="72"/>
      <c r="J59" s="72"/>
      <c r="K59" s="72"/>
      <c r="L59" s="72"/>
      <c r="M59" s="72"/>
      <c r="N59" s="72"/>
      <c r="O59" s="72"/>
      <c r="P59" s="80">
        <f>SUM(E59:O59)</f>
        <v>67450.039999999994</v>
      </c>
    </row>
    <row r="60" spans="1:16" ht="15.75">
      <c r="A60" s="4" t="s">
        <v>49</v>
      </c>
      <c r="B60" s="64">
        <v>0</v>
      </c>
      <c r="C60" s="64">
        <v>0</v>
      </c>
      <c r="D60" s="72"/>
      <c r="E60" s="72">
        <v>0</v>
      </c>
      <c r="F60" s="72"/>
      <c r="G60" s="72"/>
      <c r="H60" s="72"/>
      <c r="I60" s="72"/>
      <c r="J60" s="72"/>
      <c r="K60" s="72"/>
      <c r="L60" s="72">
        <v>0</v>
      </c>
      <c r="M60" s="72">
        <v>0</v>
      </c>
      <c r="N60" s="72">
        <v>0</v>
      </c>
      <c r="O60" s="72"/>
      <c r="P60" s="80">
        <f t="shared" si="11"/>
        <v>0</v>
      </c>
    </row>
    <row r="61" spans="1:16" ht="15.75">
      <c r="A61" s="4" t="s">
        <v>50</v>
      </c>
      <c r="B61" s="64">
        <v>0</v>
      </c>
      <c r="C61" s="64">
        <v>0</v>
      </c>
      <c r="D61" s="72"/>
      <c r="E61" s="72">
        <v>0</v>
      </c>
      <c r="F61" s="72"/>
      <c r="G61" s="72"/>
      <c r="H61" s="72"/>
      <c r="I61" s="72"/>
      <c r="J61" s="72"/>
      <c r="K61" s="72">
        <v>0</v>
      </c>
      <c r="L61" s="72">
        <v>0</v>
      </c>
      <c r="M61" s="72">
        <v>0</v>
      </c>
      <c r="N61" s="72">
        <v>0</v>
      </c>
      <c r="O61" s="72"/>
      <c r="P61" s="80">
        <f t="shared" si="11"/>
        <v>0</v>
      </c>
    </row>
    <row r="62" spans="1:16" ht="15.75">
      <c r="A62" s="4" t="s">
        <v>51</v>
      </c>
      <c r="B62" s="64">
        <v>400000</v>
      </c>
      <c r="C62" s="64">
        <v>400000</v>
      </c>
      <c r="D62" s="72"/>
      <c r="E62" s="72">
        <v>0</v>
      </c>
      <c r="F62" s="72"/>
      <c r="G62" s="72"/>
      <c r="H62" s="72"/>
      <c r="I62" s="72"/>
      <c r="J62" s="72"/>
      <c r="K62" s="72">
        <v>0</v>
      </c>
      <c r="L62" s="72"/>
      <c r="M62" s="72">
        <v>0</v>
      </c>
      <c r="N62" s="72">
        <v>0</v>
      </c>
      <c r="O62" s="72"/>
      <c r="P62" s="80">
        <f t="shared" si="11"/>
        <v>0</v>
      </c>
    </row>
    <row r="63" spans="1:16" ht="15.75">
      <c r="A63" s="4" t="s">
        <v>52</v>
      </c>
      <c r="B63" s="64">
        <v>150000</v>
      </c>
      <c r="C63" s="64">
        <v>150000</v>
      </c>
      <c r="D63" s="72"/>
      <c r="E63" s="72">
        <v>0</v>
      </c>
      <c r="F63" s="72"/>
      <c r="G63" s="72"/>
      <c r="H63" s="72"/>
      <c r="I63" s="72"/>
      <c r="J63" s="72"/>
      <c r="K63" s="72">
        <v>0</v>
      </c>
      <c r="L63" s="72"/>
      <c r="M63" s="72">
        <v>0</v>
      </c>
      <c r="N63" s="72">
        <v>0</v>
      </c>
      <c r="O63" s="72"/>
      <c r="P63" s="80">
        <f t="shared" si="11"/>
        <v>0</v>
      </c>
    </row>
    <row r="64" spans="1:16" ht="15.75">
      <c r="A64" s="3" t="s">
        <v>53</v>
      </c>
      <c r="B64" s="70"/>
      <c r="C64" s="63"/>
      <c r="D64" s="72"/>
      <c r="E64" s="73"/>
      <c r="F64" s="72"/>
      <c r="G64" s="23"/>
      <c r="H64" s="72"/>
      <c r="I64" s="72"/>
      <c r="J64" s="23"/>
      <c r="K64" s="72"/>
      <c r="N64" s="72">
        <v>0</v>
      </c>
      <c r="P64" s="80">
        <f t="shared" si="11"/>
        <v>0</v>
      </c>
    </row>
    <row r="65" spans="1:16" ht="15.75">
      <c r="A65" s="4" t="s">
        <v>54</v>
      </c>
      <c r="B65" s="72"/>
      <c r="C65" s="64"/>
      <c r="D65" s="72"/>
      <c r="E65" s="73"/>
      <c r="F65" s="72"/>
      <c r="G65" s="23"/>
      <c r="H65" s="72"/>
      <c r="I65" s="72"/>
      <c r="J65" s="23"/>
      <c r="K65" s="72"/>
      <c r="N65" s="72">
        <v>0</v>
      </c>
      <c r="P65" s="80">
        <f t="shared" si="11"/>
        <v>0</v>
      </c>
    </row>
    <row r="66" spans="1:16" ht="15.75">
      <c r="A66" s="4" t="s">
        <v>55</v>
      </c>
      <c r="B66" s="72"/>
      <c r="C66" s="64"/>
      <c r="D66" s="72"/>
      <c r="E66" s="73"/>
      <c r="F66" s="72"/>
      <c r="G66" s="23"/>
      <c r="H66" s="72"/>
      <c r="I66" s="72"/>
      <c r="J66" s="23"/>
      <c r="K66" s="72"/>
      <c r="N66" s="72">
        <v>0</v>
      </c>
      <c r="P66" s="80">
        <f t="shared" si="11"/>
        <v>0</v>
      </c>
    </row>
    <row r="67" spans="1:16" ht="15.75">
      <c r="A67" s="4" t="s">
        <v>56</v>
      </c>
      <c r="B67" s="72"/>
      <c r="C67" s="64"/>
      <c r="D67" s="72"/>
      <c r="E67" s="73"/>
      <c r="F67" s="72"/>
      <c r="G67" s="23"/>
      <c r="H67" s="72"/>
      <c r="I67" s="72"/>
      <c r="J67" s="23"/>
      <c r="K67" s="72"/>
      <c r="N67" s="72">
        <v>0</v>
      </c>
      <c r="P67" s="80">
        <f t="shared" si="11"/>
        <v>0</v>
      </c>
    </row>
    <row r="68" spans="1:16" ht="15.75">
      <c r="A68" s="4" t="s">
        <v>57</v>
      </c>
      <c r="B68" s="72"/>
      <c r="C68" s="64"/>
      <c r="D68" s="72"/>
      <c r="E68" s="73"/>
      <c r="F68" s="72"/>
      <c r="G68" s="23"/>
      <c r="H68" s="72"/>
      <c r="I68" s="72"/>
      <c r="J68" s="23"/>
      <c r="K68" s="72"/>
      <c r="N68" s="72">
        <v>0</v>
      </c>
      <c r="P68" s="80">
        <f t="shared" si="11"/>
        <v>0</v>
      </c>
    </row>
    <row r="69" spans="1:16" ht="15.75">
      <c r="A69" s="3" t="s">
        <v>58</v>
      </c>
      <c r="B69" s="70"/>
      <c r="C69" s="64"/>
      <c r="D69" s="72"/>
      <c r="E69" s="73"/>
      <c r="F69" s="72"/>
      <c r="G69" s="23"/>
      <c r="H69" s="72"/>
      <c r="I69" s="72"/>
      <c r="J69" s="23"/>
      <c r="K69" s="72"/>
      <c r="N69" s="72">
        <v>0</v>
      </c>
      <c r="P69" s="80">
        <f t="shared" si="11"/>
        <v>0</v>
      </c>
    </row>
    <row r="70" spans="1:16" ht="15.75">
      <c r="A70" s="4" t="s">
        <v>59</v>
      </c>
      <c r="B70" s="72"/>
      <c r="C70" s="64"/>
      <c r="D70" s="72"/>
      <c r="E70" s="73"/>
      <c r="F70" s="72"/>
      <c r="G70" s="23"/>
      <c r="H70" s="72"/>
      <c r="I70" s="72"/>
      <c r="J70" s="23"/>
      <c r="K70" s="72"/>
      <c r="P70" s="80">
        <f t="shared" si="11"/>
        <v>0</v>
      </c>
    </row>
    <row r="71" spans="1:16" ht="15.75">
      <c r="A71" s="4" t="s">
        <v>60</v>
      </c>
      <c r="B71" s="72"/>
      <c r="C71" s="64"/>
      <c r="D71" s="72"/>
      <c r="E71" s="73"/>
      <c r="F71" s="72"/>
      <c r="G71" s="23"/>
      <c r="H71" s="72"/>
      <c r="I71" s="72"/>
      <c r="J71" s="23"/>
      <c r="K71" s="72"/>
      <c r="P71" s="80">
        <f t="shared" si="11"/>
        <v>0</v>
      </c>
    </row>
    <row r="72" spans="1:16" ht="15.75">
      <c r="A72" s="3" t="s">
        <v>61</v>
      </c>
      <c r="B72" s="70"/>
      <c r="C72" s="83"/>
      <c r="D72" s="72"/>
      <c r="E72" s="73"/>
      <c r="F72" s="72"/>
      <c r="G72" s="23"/>
      <c r="H72" s="72"/>
      <c r="I72" s="72"/>
      <c r="J72" s="23"/>
      <c r="K72" s="72"/>
      <c r="P72" s="80">
        <f t="shared" si="11"/>
        <v>0</v>
      </c>
    </row>
    <row r="73" spans="1:16" ht="15.75">
      <c r="A73" s="4" t="s">
        <v>62</v>
      </c>
      <c r="B73" s="72"/>
      <c r="C73" s="64"/>
      <c r="D73" s="72"/>
      <c r="E73" s="73"/>
      <c r="F73" s="72"/>
      <c r="G73" s="23"/>
      <c r="H73" s="72"/>
      <c r="I73" s="72"/>
      <c r="J73" s="23"/>
      <c r="K73" s="72"/>
      <c r="P73" s="80">
        <f t="shared" si="11"/>
        <v>0</v>
      </c>
    </row>
    <row r="74" spans="1:16" ht="15.75">
      <c r="A74" s="4" t="s">
        <v>63</v>
      </c>
      <c r="B74" s="72"/>
      <c r="C74" s="64"/>
      <c r="D74" s="72"/>
      <c r="E74" s="73"/>
      <c r="F74" s="72"/>
      <c r="G74" s="23"/>
      <c r="H74" s="72"/>
      <c r="I74" s="72"/>
      <c r="J74" s="23"/>
      <c r="K74" s="72"/>
      <c r="P74" s="80">
        <f t="shared" si="11"/>
        <v>0</v>
      </c>
    </row>
    <row r="75" spans="1:16" ht="15.75">
      <c r="A75" s="4" t="s">
        <v>64</v>
      </c>
      <c r="B75" s="72"/>
      <c r="C75" s="64"/>
      <c r="D75" s="72"/>
      <c r="E75" s="73"/>
      <c r="F75" s="72"/>
      <c r="G75" s="23"/>
      <c r="H75" s="77"/>
      <c r="I75" s="72"/>
      <c r="J75" s="23"/>
      <c r="K75" s="72"/>
      <c r="P75" s="80">
        <f t="shared" si="11"/>
        <v>0</v>
      </c>
    </row>
    <row r="76" spans="1:16" ht="15.75">
      <c r="A76" s="1" t="s">
        <v>67</v>
      </c>
      <c r="B76" s="74"/>
      <c r="C76" s="65"/>
      <c r="D76" s="75"/>
      <c r="E76" s="24"/>
      <c r="F76" s="75"/>
      <c r="G76" s="24"/>
      <c r="H76" s="78"/>
      <c r="I76" s="78"/>
      <c r="J76" s="24"/>
      <c r="K76" s="24"/>
      <c r="L76" s="2"/>
      <c r="M76" s="2"/>
      <c r="N76" s="2"/>
      <c r="O76" s="2"/>
      <c r="P76" s="80">
        <f t="shared" si="11"/>
        <v>0</v>
      </c>
    </row>
    <row r="77" spans="1:16" ht="15.75">
      <c r="A77" s="3" t="s">
        <v>68</v>
      </c>
      <c r="B77" s="70"/>
      <c r="C77" s="64"/>
      <c r="D77" s="72"/>
      <c r="E77" s="76"/>
      <c r="F77" s="72"/>
      <c r="H77" s="77"/>
      <c r="I77" s="77"/>
      <c r="P77" s="80">
        <f t="shared" si="11"/>
        <v>0</v>
      </c>
    </row>
    <row r="78" spans="1:16" ht="15.75">
      <c r="A78" s="4" t="s">
        <v>69</v>
      </c>
      <c r="B78" s="72"/>
      <c r="C78" s="64"/>
      <c r="D78" s="72"/>
      <c r="E78" s="76"/>
      <c r="F78" s="72"/>
      <c r="H78" s="72"/>
      <c r="I78" s="72"/>
      <c r="P78" s="80">
        <f t="shared" si="11"/>
        <v>0</v>
      </c>
    </row>
    <row r="79" spans="1:16" ht="15.75">
      <c r="A79" s="4" t="s">
        <v>70</v>
      </c>
      <c r="B79" s="72"/>
      <c r="C79" s="64"/>
      <c r="D79" s="72"/>
      <c r="E79" s="76"/>
      <c r="F79" s="72"/>
      <c r="H79" s="72"/>
      <c r="I79" s="72"/>
      <c r="P79" s="80">
        <f t="shared" si="11"/>
        <v>0</v>
      </c>
    </row>
    <row r="80" spans="1:16" ht="15.75">
      <c r="A80" s="3" t="s">
        <v>71</v>
      </c>
      <c r="B80" s="70"/>
      <c r="C80" s="64"/>
      <c r="D80" s="72"/>
      <c r="E80" s="76"/>
      <c r="F80" s="72"/>
      <c r="H80" s="72"/>
      <c r="I80" s="72"/>
      <c r="P80" s="80">
        <f t="shared" si="11"/>
        <v>0</v>
      </c>
    </row>
    <row r="81" spans="1:17" ht="15.75">
      <c r="A81" s="4" t="s">
        <v>72</v>
      </c>
      <c r="B81" s="72"/>
      <c r="C81" s="64"/>
      <c r="D81" s="72"/>
      <c r="E81" s="76"/>
      <c r="F81" s="72"/>
      <c r="H81" s="72"/>
      <c r="I81" s="72"/>
      <c r="P81" s="80">
        <f t="shared" si="11"/>
        <v>0</v>
      </c>
    </row>
    <row r="82" spans="1:17" ht="15.75">
      <c r="A82" s="4" t="s">
        <v>73</v>
      </c>
      <c r="B82" s="72"/>
      <c r="C82" s="64"/>
      <c r="D82" s="72"/>
      <c r="E82" s="76"/>
      <c r="F82" s="72"/>
      <c r="H82" s="72"/>
      <c r="I82" s="72"/>
      <c r="P82" s="80">
        <f t="shared" si="11"/>
        <v>0</v>
      </c>
    </row>
    <row r="83" spans="1:17" ht="15.75">
      <c r="A83" s="3" t="s">
        <v>74</v>
      </c>
      <c r="B83" s="70"/>
      <c r="C83" s="64"/>
      <c r="D83" s="72"/>
      <c r="E83" s="76"/>
      <c r="F83" s="72"/>
      <c r="H83" s="72"/>
      <c r="I83" s="72"/>
      <c r="P83" s="80">
        <f t="shared" si="11"/>
        <v>0</v>
      </c>
    </row>
    <row r="84" spans="1:17" ht="15.6" customHeight="1">
      <c r="A84" s="4" t="s">
        <v>75</v>
      </c>
      <c r="B84" s="72"/>
      <c r="C84" s="64"/>
      <c r="D84" s="75"/>
      <c r="E84" s="84"/>
      <c r="F84" s="75"/>
      <c r="G84" s="79"/>
      <c r="H84" s="75"/>
      <c r="I84" s="75"/>
      <c r="J84" s="79"/>
      <c r="K84" s="79"/>
      <c r="L84" s="79"/>
      <c r="M84" s="79"/>
      <c r="N84" s="79"/>
      <c r="O84" s="79"/>
      <c r="P84" s="80">
        <f t="shared" si="11"/>
        <v>0</v>
      </c>
    </row>
    <row r="85" spans="1:17" s="26" customFormat="1" ht="24.95" customHeight="1">
      <c r="A85" s="35" t="s">
        <v>65</v>
      </c>
      <c r="B85" s="71">
        <f>B12+B18+B28+B54</f>
        <v>696669483</v>
      </c>
      <c r="C85" s="66">
        <f>C54+C28+C18+C12</f>
        <v>696669483</v>
      </c>
      <c r="D85" s="70">
        <f>D12+D18+D28+D38+D47+D54+D64+D69+D72</f>
        <v>48417142.630000003</v>
      </c>
      <c r="E85" s="70">
        <f>E12+E18+E28+E38+E47+E54+E64+E69+E72</f>
        <v>52070927.270000003</v>
      </c>
      <c r="F85" s="70">
        <f>F12+F18+F28+F38+F47+F54+F64+F69+F72</f>
        <v>53537653.729999997</v>
      </c>
      <c r="G85" s="70">
        <f>G12+G18+G28+G38+G47+G54+G64+G69+G72</f>
        <v>0</v>
      </c>
      <c r="H85" s="70">
        <f t="shared" ref="H85:O85" si="12">H12+H18+H28+H38+H47+H54+H64+H69+H72+H76</f>
        <v>0</v>
      </c>
      <c r="I85" s="70">
        <f t="shared" si="12"/>
        <v>0</v>
      </c>
      <c r="J85" s="70">
        <f t="shared" si="12"/>
        <v>0</v>
      </c>
      <c r="K85" s="70">
        <f t="shared" si="12"/>
        <v>0</v>
      </c>
      <c r="L85" s="70">
        <f t="shared" si="12"/>
        <v>0</v>
      </c>
      <c r="M85" s="70">
        <f t="shared" si="12"/>
        <v>0</v>
      </c>
      <c r="N85" s="70">
        <f t="shared" si="12"/>
        <v>0</v>
      </c>
      <c r="O85" s="70">
        <f t="shared" si="12"/>
        <v>0</v>
      </c>
      <c r="P85" s="27">
        <f>P12+P18+P28+P54</f>
        <v>154025723.63000003</v>
      </c>
    </row>
    <row r="88" spans="1:17" ht="15.75">
      <c r="A88" s="33" t="s">
        <v>99</v>
      </c>
      <c r="H88" s="32"/>
      <c r="I88" s="32"/>
      <c r="J88" s="32"/>
      <c r="K88" s="32"/>
      <c r="L88" s="107" t="s">
        <v>103</v>
      </c>
      <c r="M88" s="107"/>
      <c r="N88" s="107"/>
      <c r="O88" s="107"/>
      <c r="P88" s="32"/>
      <c r="Q88" s="32"/>
    </row>
    <row r="89" spans="1:17" ht="21" customHeight="1"/>
    <row r="90" spans="1:17" ht="23.25" customHeight="1">
      <c r="A90" s="34" t="s">
        <v>100</v>
      </c>
      <c r="H90" s="30"/>
      <c r="I90" s="30"/>
      <c r="J90" s="30"/>
      <c r="K90" s="30"/>
      <c r="L90" s="105" t="s">
        <v>104</v>
      </c>
      <c r="M90" s="105"/>
      <c r="N90" s="105"/>
      <c r="O90" s="105"/>
      <c r="P90" s="30"/>
      <c r="Q90" s="30"/>
    </row>
    <row r="91" spans="1:17" ht="15.75">
      <c r="A91" s="33" t="s">
        <v>113</v>
      </c>
      <c r="B91" s="23"/>
      <c r="H91" s="32"/>
      <c r="I91" s="32"/>
      <c r="J91" s="32"/>
      <c r="K91" s="32"/>
      <c r="L91" s="107" t="s">
        <v>110</v>
      </c>
      <c r="M91" s="107"/>
      <c r="N91" s="107"/>
      <c r="O91" s="107"/>
      <c r="P91" s="32"/>
      <c r="Q91" s="32"/>
    </row>
    <row r="92" spans="1:17" ht="15.75">
      <c r="A92" s="33" t="s">
        <v>114</v>
      </c>
      <c r="B92" s="23"/>
      <c r="D92" s="107"/>
      <c r="E92" s="107"/>
      <c r="F92" s="107"/>
      <c r="G92" s="107"/>
      <c r="H92" s="32"/>
      <c r="I92" s="32"/>
      <c r="J92" s="32"/>
      <c r="K92" s="32"/>
      <c r="L92" s="107" t="s">
        <v>105</v>
      </c>
      <c r="M92" s="107"/>
      <c r="N92" s="107"/>
      <c r="O92" s="107"/>
      <c r="P92" s="32"/>
      <c r="Q92" s="32"/>
    </row>
    <row r="93" spans="1:17" ht="15.75">
      <c r="B93" s="23"/>
      <c r="D93" s="107" t="s">
        <v>101</v>
      </c>
      <c r="E93" s="107"/>
      <c r="F93" s="107"/>
      <c r="G93" s="107"/>
    </row>
    <row r="94" spans="1:17" ht="29.25" customHeight="1">
      <c r="B94" s="23"/>
    </row>
    <row r="95" spans="1:17">
      <c r="D95" s="105" t="s">
        <v>100</v>
      </c>
      <c r="E95" s="105"/>
      <c r="F95" s="105"/>
      <c r="G95" s="105"/>
    </row>
    <row r="96" spans="1:17" ht="15.75">
      <c r="A96" s="36"/>
      <c r="B96" s="37"/>
      <c r="D96" s="107" t="s">
        <v>109</v>
      </c>
      <c r="E96" s="107"/>
      <c r="F96" s="107"/>
      <c r="G96" s="107"/>
    </row>
    <row r="97" spans="1:7" ht="15.75">
      <c r="A97" s="36"/>
      <c r="B97" s="38"/>
      <c r="D97" s="107" t="s">
        <v>102</v>
      </c>
      <c r="E97" s="107"/>
      <c r="F97" s="107"/>
      <c r="G97" s="107"/>
    </row>
    <row r="98" spans="1:7" ht="15.6" customHeight="1">
      <c r="A98" s="36"/>
      <c r="B98" s="37"/>
    </row>
    <row r="99" spans="1:7" ht="393" customHeight="1">
      <c r="A99" s="36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paperSize="5"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zoomScale="90" zoomScaleNormal="90" workbookViewId="0">
      <selection activeCell="E15" sqref="E15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6" ht="21" customHeight="1">
      <c r="B4" s="88" t="s">
        <v>98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2:16" ht="15.75">
      <c r="B5" s="99">
        <v>2024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16" ht="15.75" customHeight="1">
      <c r="B6" s="92" t="s">
        <v>92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2:16" ht="15.75" customHeight="1">
      <c r="B7" s="93" t="s">
        <v>77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0">
        <f t="shared" ref="C11:H11" si="0">C12+C13+C14+C15+C16</f>
        <v>43974787.159999996</v>
      </c>
      <c r="D11" s="70">
        <f>D12+D13+D14+D15+D16</f>
        <v>44719347.490000002</v>
      </c>
      <c r="E11" s="70">
        <f>E12+E13+E14+E15+E16</f>
        <v>45590885.149999999</v>
      </c>
      <c r="F11" s="70">
        <f>F12+F13+F14+F15+F16</f>
        <v>0</v>
      </c>
      <c r="G11" s="70">
        <f t="shared" si="0"/>
        <v>0</v>
      </c>
      <c r="H11" s="70">
        <f t="shared" si="0"/>
        <v>0</v>
      </c>
      <c r="I11" s="70">
        <f t="shared" ref="I11:M11" si="1">I12+I13+I14+I15+I16</f>
        <v>0</v>
      </c>
      <c r="J11" s="70">
        <f t="shared" si="1"/>
        <v>0</v>
      </c>
      <c r="K11" s="70">
        <f t="shared" si="1"/>
        <v>0</v>
      </c>
      <c r="L11" s="70">
        <f t="shared" si="1"/>
        <v>0</v>
      </c>
      <c r="M11" s="70">
        <f t="shared" si="1"/>
        <v>0</v>
      </c>
      <c r="N11" s="70">
        <f>N12+N13+N14+N15+N16</f>
        <v>0</v>
      </c>
      <c r="O11" s="70">
        <f t="shared" ref="O11:O30" si="2">SUM(C11:N11)</f>
        <v>134285019.80000001</v>
      </c>
    </row>
    <row r="12" spans="2:16">
      <c r="B12" s="4" t="s">
        <v>2</v>
      </c>
      <c r="C12" s="72">
        <v>35410502.759999998</v>
      </c>
      <c r="D12" s="72">
        <v>34937234.310000002</v>
      </c>
      <c r="E12" s="72">
        <v>34863432.43</v>
      </c>
      <c r="F12" s="72"/>
      <c r="G12" s="72"/>
      <c r="H12" s="72"/>
      <c r="I12" s="72"/>
      <c r="J12" s="72"/>
      <c r="K12" s="72"/>
      <c r="L12" s="72"/>
      <c r="M12" s="72"/>
      <c r="N12" s="72"/>
      <c r="O12" s="23">
        <f t="shared" si="2"/>
        <v>105211169.5</v>
      </c>
    </row>
    <row r="13" spans="2:16">
      <c r="B13" s="4" t="s">
        <v>3</v>
      </c>
      <c r="C13" s="72">
        <v>1644968.63</v>
      </c>
      <c r="D13" s="72">
        <v>1558460.21</v>
      </c>
      <c r="E13" s="72">
        <v>1523000</v>
      </c>
      <c r="F13" s="72"/>
      <c r="G13" s="72"/>
      <c r="H13" s="72"/>
      <c r="I13" s="72"/>
      <c r="J13" s="72"/>
      <c r="K13" s="72"/>
      <c r="L13" s="72"/>
      <c r="M13" s="72"/>
      <c r="N13" s="72"/>
      <c r="O13" s="23">
        <f t="shared" si="2"/>
        <v>4726428.84</v>
      </c>
    </row>
    <row r="14" spans="2:16">
      <c r="B14" s="4" t="s">
        <v>4</v>
      </c>
      <c r="C14" s="72">
        <v>130184.5</v>
      </c>
      <c r="D14" s="72">
        <v>130184.5</v>
      </c>
      <c r="E14" s="72">
        <v>130184.5</v>
      </c>
      <c r="F14" s="72">
        <v>0</v>
      </c>
      <c r="G14" s="72"/>
      <c r="H14" s="72"/>
      <c r="I14" s="72">
        <v>0</v>
      </c>
      <c r="J14" s="72"/>
      <c r="K14" s="72"/>
      <c r="L14" s="72"/>
      <c r="M14" s="72"/>
      <c r="N14" s="72"/>
      <c r="O14" s="23">
        <f t="shared" si="2"/>
        <v>390553.5</v>
      </c>
      <c r="P14" s="15"/>
    </row>
    <row r="15" spans="2:16">
      <c r="B15" s="4" t="s">
        <v>5</v>
      </c>
      <c r="C15" s="72">
        <v>1492976.29</v>
      </c>
      <c r="D15" s="72">
        <v>2792664.42</v>
      </c>
      <c r="E15" s="72">
        <v>3786608.75</v>
      </c>
      <c r="F15" s="72"/>
      <c r="G15" s="72"/>
      <c r="H15" s="72"/>
      <c r="I15" s="72"/>
      <c r="J15" s="72"/>
      <c r="K15" s="72"/>
      <c r="L15" s="72"/>
      <c r="M15" s="72"/>
      <c r="N15" s="72"/>
      <c r="O15" s="23">
        <f t="shared" si="2"/>
        <v>8072249.46</v>
      </c>
    </row>
    <row r="16" spans="2:16">
      <c r="B16" s="4" t="s">
        <v>6</v>
      </c>
      <c r="C16" s="72">
        <v>5296154.9800000004</v>
      </c>
      <c r="D16" s="72">
        <v>5300804.05</v>
      </c>
      <c r="E16" s="72">
        <v>5287659.47</v>
      </c>
      <c r="F16" s="72"/>
      <c r="G16" s="72"/>
      <c r="H16" s="72"/>
      <c r="I16" s="72"/>
      <c r="J16" s="72"/>
      <c r="K16" s="72"/>
      <c r="L16" s="72"/>
      <c r="M16" s="72"/>
      <c r="N16" s="72"/>
      <c r="O16" s="23">
        <f t="shared" si="2"/>
        <v>15884618.5</v>
      </c>
    </row>
    <row r="17" spans="2:15">
      <c r="B17" s="3" t="s">
        <v>7</v>
      </c>
      <c r="C17" s="70">
        <f t="shared" ref="C17" si="3">C18+C19+C20+C21+C22+C23+C24+C25+C26</f>
        <v>4421152.7700000005</v>
      </c>
      <c r="D17" s="25">
        <f>D18+D19+D20+D21+D22+D23+D24+D25+D26</f>
        <v>6644553.0600000005</v>
      </c>
      <c r="E17" s="25">
        <f>E18+E19+E20+E21+E22+E23+E24+E25+E26</f>
        <v>6968549.4699999997</v>
      </c>
      <c r="F17" s="70">
        <f t="shared" ref="F17:H17" si="4">F18+F19+F20+F21+F22+F23+F24+F25+F26</f>
        <v>0</v>
      </c>
      <c r="G17" s="70">
        <f t="shared" si="4"/>
        <v>0</v>
      </c>
      <c r="H17" s="70">
        <f t="shared" si="4"/>
        <v>0</v>
      </c>
      <c r="I17" s="70">
        <f t="shared" ref="I17:L17" si="5">I18+I19+I20+I21+I22+I23+I24+I25+I26</f>
        <v>0</v>
      </c>
      <c r="J17" s="70">
        <f t="shared" si="5"/>
        <v>0</v>
      </c>
      <c r="K17" s="70">
        <f t="shared" si="5"/>
        <v>0</v>
      </c>
      <c r="L17" s="70">
        <f t="shared" si="5"/>
        <v>0</v>
      </c>
      <c r="M17" s="70">
        <f>M18+M19+M20+M21+M22+M23+M24+M25+M26</f>
        <v>0</v>
      </c>
      <c r="N17" s="70">
        <f>N18+N19+N20+N21+N22+N23+N24+N25+N26</f>
        <v>0</v>
      </c>
      <c r="O17" s="25">
        <f t="shared" si="2"/>
        <v>18034255.300000001</v>
      </c>
    </row>
    <row r="18" spans="2:15">
      <c r="B18" s="4" t="s">
        <v>8</v>
      </c>
      <c r="C18" s="72">
        <v>637543.42000000004</v>
      </c>
      <c r="D18" s="73">
        <v>755007.14</v>
      </c>
      <c r="E18" s="72">
        <v>789706.69</v>
      </c>
      <c r="F18" s="23"/>
      <c r="G18" s="72"/>
      <c r="H18" s="72"/>
      <c r="I18" s="23"/>
      <c r="J18" s="72"/>
      <c r="K18" s="72"/>
      <c r="L18" s="72"/>
      <c r="M18" s="72"/>
      <c r="N18" s="72"/>
      <c r="O18" s="23">
        <f t="shared" si="2"/>
        <v>2182257.25</v>
      </c>
    </row>
    <row r="19" spans="2:15">
      <c r="B19" s="4" t="s">
        <v>9</v>
      </c>
      <c r="C19" s="72">
        <v>329880.42</v>
      </c>
      <c r="D19" s="72">
        <v>3786.8</v>
      </c>
      <c r="E19" s="72">
        <v>129434.82</v>
      </c>
      <c r="F19" s="72">
        <v>0</v>
      </c>
      <c r="G19" s="72"/>
      <c r="H19" s="72"/>
      <c r="I19" s="23"/>
      <c r="J19" s="72"/>
      <c r="K19" s="72"/>
      <c r="L19" s="72"/>
      <c r="M19" s="72"/>
      <c r="N19" s="72"/>
      <c r="O19" s="23">
        <f t="shared" si="2"/>
        <v>463102.04</v>
      </c>
    </row>
    <row r="20" spans="2:15">
      <c r="B20" s="4" t="s">
        <v>10</v>
      </c>
      <c r="C20" s="72">
        <v>0</v>
      </c>
      <c r="D20" s="73">
        <v>142780.47</v>
      </c>
      <c r="E20" s="72">
        <v>219474.19</v>
      </c>
      <c r="F20" s="23"/>
      <c r="G20" s="72"/>
      <c r="H20" s="72"/>
      <c r="I20" s="23"/>
      <c r="J20" s="72"/>
      <c r="K20" s="72"/>
      <c r="L20" s="72"/>
      <c r="M20" s="72">
        <v>0</v>
      </c>
      <c r="N20" s="72"/>
      <c r="O20" s="23">
        <f t="shared" si="2"/>
        <v>362254.66000000003</v>
      </c>
    </row>
    <row r="21" spans="2:15">
      <c r="B21" s="4" t="s">
        <v>11</v>
      </c>
      <c r="C21" s="72">
        <v>2533425.8199999998</v>
      </c>
      <c r="D21" s="73">
        <v>2579545.5</v>
      </c>
      <c r="E21" s="72">
        <v>2625352.2799999998</v>
      </c>
      <c r="F21" s="23"/>
      <c r="G21" s="72"/>
      <c r="H21" s="72">
        <v>0</v>
      </c>
      <c r="I21" s="23"/>
      <c r="J21" s="72"/>
      <c r="K21" s="72"/>
      <c r="L21" s="72"/>
      <c r="M21" s="72"/>
      <c r="N21" s="72"/>
      <c r="O21" s="23">
        <f t="shared" si="2"/>
        <v>7738323.5999999996</v>
      </c>
    </row>
    <row r="22" spans="2:15">
      <c r="B22" s="4" t="s">
        <v>12</v>
      </c>
      <c r="C22" s="72">
        <v>0</v>
      </c>
      <c r="D22" s="87">
        <v>0</v>
      </c>
      <c r="E22" s="72">
        <v>1370062.19</v>
      </c>
      <c r="F22" s="23"/>
      <c r="G22" s="72"/>
      <c r="H22" s="72"/>
      <c r="I22" s="23"/>
      <c r="J22" s="72"/>
      <c r="K22" s="72"/>
      <c r="L22" s="72"/>
      <c r="M22" s="72"/>
      <c r="N22" s="72"/>
      <c r="O22" s="23">
        <f t="shared" si="2"/>
        <v>1370062.19</v>
      </c>
    </row>
    <row r="23" spans="2:15">
      <c r="B23" s="4" t="s">
        <v>13</v>
      </c>
      <c r="C23" s="72">
        <v>901777.11</v>
      </c>
      <c r="D23" s="73">
        <v>893327.03</v>
      </c>
      <c r="E23" s="72">
        <v>888623.18</v>
      </c>
      <c r="F23" s="23"/>
      <c r="G23" s="72"/>
      <c r="H23" s="72"/>
      <c r="I23" s="23"/>
      <c r="J23" s="72"/>
      <c r="K23" s="72"/>
      <c r="L23" s="72"/>
      <c r="M23" s="72"/>
      <c r="N23" s="72"/>
      <c r="O23" s="23">
        <f t="shared" si="2"/>
        <v>2683727.3200000003</v>
      </c>
    </row>
    <row r="24" spans="2:15">
      <c r="B24" s="4" t="s">
        <v>14</v>
      </c>
      <c r="C24" s="72">
        <v>0</v>
      </c>
      <c r="D24" s="72">
        <v>1294547.4099999999</v>
      </c>
      <c r="E24" s="72">
        <v>48897.83</v>
      </c>
      <c r="F24" s="23"/>
      <c r="G24" s="72"/>
      <c r="H24" s="72">
        <v>0</v>
      </c>
      <c r="I24" s="86"/>
      <c r="J24" s="72"/>
      <c r="K24" s="72"/>
      <c r="L24" s="72"/>
      <c r="M24" s="72"/>
      <c r="N24" s="72"/>
      <c r="O24" s="23">
        <f t="shared" si="2"/>
        <v>1343445.24</v>
      </c>
    </row>
    <row r="25" spans="2:15">
      <c r="B25" s="4" t="s">
        <v>15</v>
      </c>
      <c r="C25" s="72">
        <v>0</v>
      </c>
      <c r="D25" s="72">
        <v>627879.71</v>
      </c>
      <c r="E25" s="72">
        <v>116867.2</v>
      </c>
      <c r="F25" s="72"/>
      <c r="G25" s="72"/>
      <c r="H25" s="72"/>
      <c r="I25" s="23"/>
      <c r="J25" s="72">
        <v>0</v>
      </c>
      <c r="K25" s="72"/>
      <c r="L25" s="72"/>
      <c r="M25" s="72"/>
      <c r="N25" s="72"/>
      <c r="O25" s="23">
        <f t="shared" si="2"/>
        <v>744746.90999999992</v>
      </c>
    </row>
    <row r="26" spans="2:15">
      <c r="B26" s="4" t="s">
        <v>16</v>
      </c>
      <c r="C26" s="72">
        <v>18526</v>
      </c>
      <c r="D26" s="72">
        <v>347679</v>
      </c>
      <c r="E26" s="72">
        <v>780131.09</v>
      </c>
      <c r="F26" s="72">
        <v>0</v>
      </c>
      <c r="G26" s="72"/>
      <c r="H26" s="72"/>
      <c r="I26" s="23"/>
      <c r="J26" s="72"/>
      <c r="K26" s="72"/>
      <c r="L26" s="72"/>
      <c r="M26" s="72"/>
      <c r="N26" s="72"/>
      <c r="O26" s="23">
        <f t="shared" si="2"/>
        <v>1146336.0899999999</v>
      </c>
    </row>
    <row r="27" spans="2:15">
      <c r="B27" s="3" t="s">
        <v>17</v>
      </c>
      <c r="C27" s="70">
        <f t="shared" ref="C27" si="6">C28+C29+C30+C31+C32+C33+C34+C35+C36</f>
        <v>21202.7</v>
      </c>
      <c r="D27" s="25">
        <f>D28+D29+D30+D31+D32+D33+D34+D35+D36</f>
        <v>707026.72000000009</v>
      </c>
      <c r="E27" s="25">
        <f>E28+E29+E30+E31+E32+E33+E34+E35+E36</f>
        <v>702114.07000000007</v>
      </c>
      <c r="F27" s="25">
        <f t="shared" ref="F27:L27" si="7">F28+F29+F30+F31+F32+F33+F34+F35+F36</f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70">
        <f t="shared" si="7"/>
        <v>0</v>
      </c>
      <c r="K27" s="70">
        <f t="shared" si="7"/>
        <v>0</v>
      </c>
      <c r="L27" s="70">
        <f t="shared" si="7"/>
        <v>0</v>
      </c>
      <c r="M27" s="70">
        <f>M28+M29+M30+M31+M32+M33+M34+M35+M36</f>
        <v>0</v>
      </c>
      <c r="N27" s="70">
        <f>N28+N29+N30+N31+N32+N33+N34+N35+N36</f>
        <v>0</v>
      </c>
      <c r="O27" s="25">
        <f t="shared" si="2"/>
        <v>1430343.4900000002</v>
      </c>
    </row>
    <row r="28" spans="2:15">
      <c r="B28" s="4" t="s">
        <v>18</v>
      </c>
      <c r="C28" s="72">
        <v>9810</v>
      </c>
      <c r="D28" s="73">
        <v>209928.42</v>
      </c>
      <c r="E28" s="72">
        <v>18889.5</v>
      </c>
      <c r="F28" s="72">
        <v>0</v>
      </c>
      <c r="G28" s="72"/>
      <c r="H28" s="72"/>
      <c r="I28" s="72"/>
      <c r="J28" s="72"/>
      <c r="K28" s="72"/>
      <c r="L28" s="72"/>
      <c r="M28" s="72"/>
      <c r="N28" s="72"/>
      <c r="O28" s="23">
        <f t="shared" si="2"/>
        <v>238627.92</v>
      </c>
    </row>
    <row r="29" spans="2:15">
      <c r="B29" s="4" t="s">
        <v>19</v>
      </c>
      <c r="C29" s="72">
        <v>0</v>
      </c>
      <c r="D29" s="72">
        <v>0</v>
      </c>
      <c r="E29" s="72">
        <v>0</v>
      </c>
      <c r="F29" s="72">
        <v>0</v>
      </c>
      <c r="G29" s="72"/>
      <c r="H29" s="72">
        <v>0</v>
      </c>
      <c r="I29" s="72">
        <v>0</v>
      </c>
      <c r="J29" s="72"/>
      <c r="K29" s="72"/>
      <c r="L29" s="72"/>
      <c r="M29" s="72">
        <v>0</v>
      </c>
      <c r="N29" s="72"/>
      <c r="O29" s="23">
        <f t="shared" si="2"/>
        <v>0</v>
      </c>
    </row>
    <row r="30" spans="2:15">
      <c r="B30" s="4" t="s">
        <v>20</v>
      </c>
      <c r="C30" s="72">
        <v>0</v>
      </c>
      <c r="D30" s="72">
        <v>8126.95</v>
      </c>
      <c r="E30" s="72">
        <v>145237.82999999999</v>
      </c>
      <c r="F30" s="23"/>
      <c r="G30" s="72"/>
      <c r="H30" s="72">
        <v>0</v>
      </c>
      <c r="I30" s="72"/>
      <c r="J30" s="72"/>
      <c r="K30" s="72"/>
      <c r="L30" s="72"/>
      <c r="M30" s="72">
        <v>0</v>
      </c>
      <c r="N30" s="72"/>
      <c r="O30" s="23">
        <f t="shared" si="2"/>
        <v>153364.78</v>
      </c>
    </row>
    <row r="31" spans="2:15">
      <c r="B31" s="4" t="s">
        <v>21</v>
      </c>
      <c r="C31" s="72">
        <v>10903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/>
      <c r="J31" s="72"/>
      <c r="K31" s="72">
        <v>0</v>
      </c>
      <c r="L31" s="72">
        <v>0</v>
      </c>
      <c r="M31" s="72">
        <v>0</v>
      </c>
      <c r="N31" s="72">
        <v>0</v>
      </c>
      <c r="O31" s="72">
        <v>0</v>
      </c>
    </row>
    <row r="32" spans="2:15">
      <c r="B32" s="4" t="s">
        <v>22</v>
      </c>
      <c r="C32" s="72">
        <v>0</v>
      </c>
      <c r="D32" s="72">
        <v>2600.19</v>
      </c>
      <c r="E32" s="72">
        <v>1170.26</v>
      </c>
      <c r="F32" s="72">
        <v>0</v>
      </c>
      <c r="G32" s="72"/>
      <c r="H32" s="72"/>
      <c r="I32" s="72"/>
      <c r="J32" s="72"/>
      <c r="K32" s="72"/>
      <c r="L32" s="72"/>
      <c r="M32" s="72">
        <v>0</v>
      </c>
      <c r="N32" s="72"/>
      <c r="O32" s="23">
        <f>SUM(C32:N32)</f>
        <v>3770.45</v>
      </c>
    </row>
    <row r="33" spans="2:15">
      <c r="B33" s="4" t="s">
        <v>23</v>
      </c>
      <c r="C33" s="72">
        <v>0</v>
      </c>
      <c r="D33" s="72">
        <v>2383.25</v>
      </c>
      <c r="E33" s="72">
        <v>3889.79</v>
      </c>
      <c r="F33" s="72">
        <v>0</v>
      </c>
      <c r="G33" s="72"/>
      <c r="H33" s="72"/>
      <c r="I33" s="72"/>
      <c r="J33" s="72"/>
      <c r="K33" s="72"/>
      <c r="L33" s="72"/>
      <c r="M33" s="72">
        <v>0</v>
      </c>
      <c r="N33" s="72"/>
      <c r="O33" s="23">
        <f>SUM(C33:N33)</f>
        <v>6273.04</v>
      </c>
    </row>
    <row r="34" spans="2:15">
      <c r="B34" s="4" t="s">
        <v>24</v>
      </c>
      <c r="C34" s="72"/>
      <c r="D34" s="73">
        <v>355937.87</v>
      </c>
      <c r="E34" s="72">
        <v>268903.40000000002</v>
      </c>
      <c r="F34" s="23"/>
      <c r="G34" s="72"/>
      <c r="H34" s="72"/>
      <c r="I34" s="72"/>
      <c r="J34" s="72"/>
      <c r="K34" s="72"/>
      <c r="L34" s="72"/>
      <c r="M34" s="72"/>
      <c r="N34" s="72"/>
      <c r="O34" s="23">
        <f>SUM(C34:N34)</f>
        <v>624841.27</v>
      </c>
    </row>
    <row r="35" spans="2:15">
      <c r="B35" s="4" t="s">
        <v>25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/>
      <c r="K35" s="72">
        <v>0</v>
      </c>
      <c r="L35" s="72">
        <v>0</v>
      </c>
      <c r="M35" s="72">
        <v>0</v>
      </c>
      <c r="N35" s="72">
        <v>0</v>
      </c>
      <c r="O35" s="72">
        <v>0</v>
      </c>
    </row>
    <row r="36" spans="2:15">
      <c r="B36" s="4" t="s">
        <v>26</v>
      </c>
      <c r="C36" s="72">
        <v>489.7</v>
      </c>
      <c r="D36" s="72">
        <v>128050.04</v>
      </c>
      <c r="E36" s="72">
        <v>264023.28999999998</v>
      </c>
      <c r="F36" s="23"/>
      <c r="G36" s="72"/>
      <c r="H36" s="72"/>
      <c r="I36" s="72"/>
      <c r="J36" s="72"/>
      <c r="K36" s="72"/>
      <c r="L36" s="72"/>
      <c r="M36" s="72"/>
      <c r="N36" s="72"/>
      <c r="O36" s="23">
        <f>SUM(C36:N36)</f>
        <v>392563.02999999997</v>
      </c>
    </row>
    <row r="37" spans="2:15">
      <c r="B37" s="3" t="s">
        <v>27</v>
      </c>
      <c r="C37" s="72"/>
      <c r="D37" s="73"/>
      <c r="E37" s="72"/>
      <c r="F37" s="23"/>
      <c r="G37" s="72"/>
      <c r="H37" s="72"/>
      <c r="I37" s="23"/>
      <c r="J37" s="72"/>
      <c r="O37" s="23"/>
    </row>
    <row r="38" spans="2:15">
      <c r="B38" s="4" t="s">
        <v>28</v>
      </c>
      <c r="C38" s="72"/>
      <c r="D38" s="73"/>
      <c r="E38" s="72">
        <v>0</v>
      </c>
      <c r="F38" s="23"/>
      <c r="G38" s="72"/>
      <c r="H38" s="72"/>
      <c r="I38" s="23"/>
      <c r="J38" s="72"/>
      <c r="K38" s="72">
        <v>0</v>
      </c>
      <c r="L38" s="72">
        <v>0</v>
      </c>
      <c r="M38" s="72">
        <v>0</v>
      </c>
      <c r="N38" s="72">
        <v>0</v>
      </c>
      <c r="O38" s="72">
        <v>0</v>
      </c>
    </row>
    <row r="39" spans="2:15">
      <c r="B39" s="4" t="s">
        <v>29</v>
      </c>
      <c r="C39" s="72"/>
      <c r="D39" s="73"/>
      <c r="E39" s="72">
        <v>0</v>
      </c>
      <c r="F39" s="23"/>
      <c r="G39" s="72"/>
      <c r="H39" s="72"/>
      <c r="I39" s="23"/>
      <c r="J39" s="72"/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2:15">
      <c r="B40" s="4" t="s">
        <v>30</v>
      </c>
      <c r="C40" s="72"/>
      <c r="D40" s="73"/>
      <c r="E40" s="72">
        <v>0</v>
      </c>
      <c r="F40" s="23"/>
      <c r="G40" s="72"/>
      <c r="H40" s="72"/>
      <c r="I40" s="23"/>
      <c r="J40" s="72"/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2:15">
      <c r="B41" s="4" t="s">
        <v>31</v>
      </c>
      <c r="C41" s="72"/>
      <c r="D41" s="73"/>
      <c r="E41" s="72">
        <v>0</v>
      </c>
      <c r="F41" s="23"/>
      <c r="G41" s="72"/>
      <c r="H41" s="72"/>
      <c r="I41" s="23"/>
      <c r="J41" s="72"/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2:15">
      <c r="B42" s="4" t="s">
        <v>32</v>
      </c>
      <c r="C42" s="72"/>
      <c r="D42" s="73"/>
      <c r="E42" s="72">
        <v>0</v>
      </c>
      <c r="F42" s="23"/>
      <c r="G42" s="72"/>
      <c r="H42" s="72"/>
      <c r="I42" s="23"/>
      <c r="J42" s="72"/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2:15">
      <c r="B43" s="4" t="s">
        <v>33</v>
      </c>
      <c r="C43" s="72"/>
      <c r="D43" s="73"/>
      <c r="E43" s="72">
        <v>0</v>
      </c>
      <c r="F43" s="23"/>
      <c r="G43" s="72"/>
      <c r="H43" s="72"/>
      <c r="I43" s="23"/>
      <c r="J43" s="72"/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2:15">
      <c r="B44" s="4" t="s">
        <v>34</v>
      </c>
      <c r="C44" s="72"/>
      <c r="D44" s="73"/>
      <c r="E44" s="72">
        <v>0</v>
      </c>
      <c r="F44" s="23"/>
      <c r="G44" s="72"/>
      <c r="H44" s="72"/>
      <c r="I44" s="23"/>
      <c r="J44" s="72"/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2:15">
      <c r="B45" s="4" t="s">
        <v>35</v>
      </c>
      <c r="C45" s="72"/>
      <c r="D45" s="73"/>
      <c r="E45" s="72">
        <v>0</v>
      </c>
      <c r="F45" s="23"/>
      <c r="G45" s="72"/>
      <c r="H45" s="72"/>
      <c r="I45" s="23"/>
      <c r="J45" s="72"/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2:15">
      <c r="B46" s="3" t="s">
        <v>36</v>
      </c>
      <c r="C46" s="72"/>
      <c r="D46" s="73"/>
      <c r="E46" s="72">
        <v>0</v>
      </c>
      <c r="F46" s="23"/>
      <c r="G46" s="72"/>
      <c r="H46" s="72"/>
      <c r="I46" s="23"/>
      <c r="J46" s="72"/>
      <c r="K46" s="72">
        <v>0</v>
      </c>
      <c r="M46" s="72">
        <v>0</v>
      </c>
      <c r="N46" s="72">
        <v>0</v>
      </c>
      <c r="O46" s="72">
        <v>0</v>
      </c>
    </row>
    <row r="47" spans="2:15">
      <c r="B47" s="4" t="s">
        <v>37</v>
      </c>
      <c r="C47" s="72"/>
      <c r="D47" s="73"/>
      <c r="E47" s="72">
        <v>0</v>
      </c>
      <c r="F47" s="23"/>
      <c r="G47" s="72"/>
      <c r="H47" s="72"/>
      <c r="I47" s="23"/>
      <c r="J47" s="72"/>
      <c r="K47" s="72">
        <v>0</v>
      </c>
      <c r="L47" s="72">
        <v>0</v>
      </c>
      <c r="M47" s="72">
        <v>0</v>
      </c>
      <c r="N47" s="72">
        <v>0</v>
      </c>
      <c r="O47" s="72">
        <v>0</v>
      </c>
    </row>
    <row r="48" spans="2:15">
      <c r="B48" s="4" t="s">
        <v>38</v>
      </c>
      <c r="C48" s="72"/>
      <c r="D48" s="73"/>
      <c r="E48" s="72">
        <v>0</v>
      </c>
      <c r="F48" s="23"/>
      <c r="G48" s="72"/>
      <c r="H48" s="72"/>
      <c r="I48" s="23"/>
      <c r="J48" s="72"/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2:15">
      <c r="B49" s="4" t="s">
        <v>39</v>
      </c>
      <c r="C49" s="72"/>
      <c r="D49" s="73"/>
      <c r="E49" s="72">
        <v>0</v>
      </c>
      <c r="F49" s="23"/>
      <c r="G49" s="72"/>
      <c r="H49" s="72"/>
      <c r="I49" s="23"/>
      <c r="J49" s="72"/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2:15">
      <c r="B50" s="4" t="s">
        <v>40</v>
      </c>
      <c r="C50" s="72"/>
      <c r="D50" s="73"/>
      <c r="E50" s="72">
        <v>0</v>
      </c>
      <c r="F50" s="23"/>
      <c r="G50" s="72"/>
      <c r="H50" s="72"/>
      <c r="I50" s="23"/>
      <c r="J50" s="72"/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2:15">
      <c r="B51" s="4" t="s">
        <v>41</v>
      </c>
      <c r="C51" s="72"/>
      <c r="D51" s="73"/>
      <c r="E51" s="72">
        <v>0</v>
      </c>
      <c r="F51" s="23"/>
      <c r="G51" s="72"/>
      <c r="H51" s="72"/>
      <c r="I51" s="23"/>
      <c r="J51" s="72"/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2:15">
      <c r="B52" s="4" t="s">
        <v>42</v>
      </c>
      <c r="C52" s="72"/>
      <c r="D52" s="73"/>
      <c r="E52" s="72">
        <v>0</v>
      </c>
      <c r="F52" s="23"/>
      <c r="G52" s="72"/>
      <c r="H52" s="72"/>
      <c r="I52" s="23"/>
      <c r="J52" s="72"/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2:15">
      <c r="B53" s="3" t="s">
        <v>43</v>
      </c>
      <c r="C53" s="72"/>
      <c r="D53" s="25">
        <f t="shared" ref="D53:I53" si="8">D54+D55+D56+D57+D58+D59+D60+D61+D62</f>
        <v>0</v>
      </c>
      <c r="E53" s="25">
        <f>E54+E55+E56+E57+E58+E59+E60+E61+E62</f>
        <v>276105.03999999998</v>
      </c>
      <c r="F53" s="25">
        <f t="shared" si="8"/>
        <v>0</v>
      </c>
      <c r="G53" s="25">
        <f t="shared" si="8"/>
        <v>0</v>
      </c>
      <c r="H53" s="25">
        <f t="shared" si="8"/>
        <v>0</v>
      </c>
      <c r="I53" s="25">
        <f t="shared" si="8"/>
        <v>0</v>
      </c>
      <c r="J53" s="70">
        <f>J54+J55+J56+J57+J58+J59+J60+J61</f>
        <v>0</v>
      </c>
      <c r="K53" s="70">
        <f>K54+K55+K56+K57+K58+K59+K60+K61+K62</f>
        <v>0</v>
      </c>
      <c r="L53" s="70">
        <f>L54+L55+L56+L57+L58+L59+L60+L61+L62</f>
        <v>0</v>
      </c>
      <c r="M53" s="70">
        <f>M54+M55+M56+M57+M58+M59+M60+M61+M62</f>
        <v>0</v>
      </c>
      <c r="N53" s="70">
        <f>N54+N55+N56+N57+N58+N59+N60+N61+N62</f>
        <v>0</v>
      </c>
      <c r="O53" s="25">
        <f>SUM(C53:N53)</f>
        <v>276105.03999999998</v>
      </c>
    </row>
    <row r="54" spans="2:15">
      <c r="B54" s="4" t="s">
        <v>44</v>
      </c>
      <c r="C54" s="72"/>
      <c r="D54" s="72"/>
      <c r="E54" s="85">
        <v>66170</v>
      </c>
      <c r="F54" s="23"/>
      <c r="G54" s="72"/>
      <c r="H54" s="72"/>
      <c r="I54" s="23"/>
      <c r="J54" s="72">
        <v>0</v>
      </c>
      <c r="K54" s="72"/>
      <c r="L54" s="72"/>
      <c r="M54" s="72"/>
      <c r="N54" s="72"/>
      <c r="O54" s="23">
        <f>SUM(C54:N54)</f>
        <v>66170</v>
      </c>
    </row>
    <row r="55" spans="2:15">
      <c r="B55" s="4" t="s">
        <v>45</v>
      </c>
      <c r="C55" s="72"/>
      <c r="D55" s="72">
        <v>0</v>
      </c>
      <c r="E55" s="72">
        <v>142485</v>
      </c>
      <c r="F55" s="72"/>
      <c r="G55" s="72"/>
      <c r="H55" s="72">
        <v>0</v>
      </c>
      <c r="I55" s="72">
        <v>0</v>
      </c>
      <c r="J55" s="72">
        <v>0</v>
      </c>
      <c r="K55" s="72">
        <v>0</v>
      </c>
      <c r="L55" s="72"/>
      <c r="M55" s="72">
        <v>0</v>
      </c>
      <c r="N55" s="72">
        <v>0</v>
      </c>
      <c r="O55" s="23">
        <f>SUM(C55:N55)</f>
        <v>142485</v>
      </c>
    </row>
    <row r="56" spans="2:15">
      <c r="B56" s="4" t="s">
        <v>46</v>
      </c>
      <c r="C56" s="72"/>
      <c r="D56" s="72">
        <v>0</v>
      </c>
      <c r="E56" s="72">
        <v>0</v>
      </c>
      <c r="F56" s="72"/>
      <c r="G56" s="72"/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</row>
    <row r="57" spans="2:15">
      <c r="B57" s="4" t="s">
        <v>47</v>
      </c>
      <c r="C57" s="72"/>
      <c r="D57" s="72">
        <v>0</v>
      </c>
      <c r="E57" s="72">
        <v>0</v>
      </c>
      <c r="F57" s="72"/>
      <c r="G57" s="72"/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/>
      <c r="O57" s="23">
        <f>SUM(C57:N57)</f>
        <v>0</v>
      </c>
    </row>
    <row r="58" spans="2:15">
      <c r="B58" s="4" t="s">
        <v>48</v>
      </c>
      <c r="C58" s="72"/>
      <c r="D58" s="72">
        <v>0</v>
      </c>
      <c r="E58" s="72">
        <v>67450.039999999994</v>
      </c>
      <c r="F58" s="72">
        <v>0</v>
      </c>
      <c r="G58" s="72"/>
      <c r="H58" s="72"/>
      <c r="I58" s="72"/>
      <c r="J58" s="72"/>
      <c r="K58" s="72"/>
      <c r="L58" s="72"/>
      <c r="M58" s="72"/>
      <c r="N58" s="72"/>
      <c r="O58" s="23">
        <f>SUM(C58:N58)</f>
        <v>67450.039999999994</v>
      </c>
    </row>
    <row r="59" spans="2:15">
      <c r="B59" s="4" t="s">
        <v>49</v>
      </c>
      <c r="C59" s="72"/>
      <c r="D59" s="72">
        <v>0</v>
      </c>
      <c r="E59" s="72"/>
      <c r="F59" s="72"/>
      <c r="G59" s="72"/>
      <c r="H59" s="72"/>
      <c r="I59" s="72"/>
      <c r="J59" s="72"/>
      <c r="K59" s="72">
        <v>0</v>
      </c>
      <c r="L59" s="72">
        <v>0</v>
      </c>
      <c r="M59" s="72"/>
      <c r="N59" s="72"/>
      <c r="O59" s="23">
        <f>SUM(C59:N59)</f>
        <v>0</v>
      </c>
    </row>
    <row r="60" spans="2:15">
      <c r="B60" s="4" t="s">
        <v>50</v>
      </c>
      <c r="C60" s="72"/>
      <c r="D60" s="72">
        <v>0</v>
      </c>
      <c r="E60" s="72"/>
      <c r="F60" s="72"/>
      <c r="G60" s="72"/>
      <c r="H60" s="72"/>
      <c r="I60" s="72"/>
      <c r="J60" s="72">
        <v>0</v>
      </c>
      <c r="K60" s="72">
        <v>0</v>
      </c>
      <c r="L60" s="72">
        <v>0</v>
      </c>
      <c r="M60" s="72"/>
      <c r="N60" s="72"/>
      <c r="O60" s="23"/>
    </row>
    <row r="61" spans="2:15">
      <c r="B61" s="4" t="s">
        <v>51</v>
      </c>
      <c r="C61" s="72"/>
      <c r="D61" s="72">
        <v>0</v>
      </c>
      <c r="E61" s="72"/>
      <c r="F61" s="72"/>
      <c r="G61" s="72"/>
      <c r="H61" s="72"/>
      <c r="I61" s="72"/>
      <c r="J61" s="72">
        <v>0</v>
      </c>
      <c r="K61" s="72"/>
      <c r="L61" s="72">
        <v>0</v>
      </c>
      <c r="M61" s="72"/>
      <c r="N61" s="72"/>
      <c r="O61" s="23"/>
    </row>
    <row r="62" spans="2:15">
      <c r="B62" s="4" t="s">
        <v>52</v>
      </c>
      <c r="C62" s="72"/>
      <c r="D62" s="72">
        <v>0</v>
      </c>
      <c r="E62" s="72"/>
      <c r="F62" s="72"/>
      <c r="G62" s="72"/>
      <c r="H62" s="72"/>
      <c r="I62" s="72"/>
      <c r="J62" s="72">
        <v>0</v>
      </c>
      <c r="K62" s="72"/>
      <c r="L62" s="72">
        <v>0</v>
      </c>
      <c r="M62" s="72"/>
      <c r="N62" s="72"/>
      <c r="O62" s="23"/>
    </row>
    <row r="63" spans="2:15">
      <c r="B63" s="3" t="s">
        <v>53</v>
      </c>
      <c r="C63" s="72"/>
      <c r="D63" s="73"/>
      <c r="E63" s="72"/>
      <c r="F63" s="23"/>
      <c r="G63" s="72"/>
      <c r="H63" s="72"/>
      <c r="I63" s="23"/>
      <c r="J63" s="72"/>
      <c r="O63" s="23"/>
    </row>
    <row r="64" spans="2:15">
      <c r="B64" s="4" t="s">
        <v>54</v>
      </c>
      <c r="C64" s="72"/>
      <c r="D64" s="73"/>
      <c r="E64" s="72"/>
      <c r="F64" s="23"/>
      <c r="G64" s="72"/>
      <c r="H64" s="72"/>
      <c r="I64" s="23"/>
      <c r="J64" s="72"/>
      <c r="O64" s="23"/>
    </row>
    <row r="65" spans="2:15">
      <c r="B65" s="4" t="s">
        <v>55</v>
      </c>
      <c r="C65" s="72"/>
      <c r="D65" s="73"/>
      <c r="E65" s="72"/>
      <c r="F65" s="23"/>
      <c r="G65" s="72"/>
      <c r="H65" s="72"/>
      <c r="I65" s="23"/>
      <c r="J65" s="72"/>
      <c r="O65" s="23"/>
    </row>
    <row r="66" spans="2:15">
      <c r="B66" s="4" t="s">
        <v>56</v>
      </c>
      <c r="C66" s="72"/>
      <c r="D66" s="73"/>
      <c r="E66" s="72"/>
      <c r="F66" s="23"/>
      <c r="G66" s="72"/>
      <c r="H66" s="72"/>
      <c r="I66" s="23"/>
      <c r="J66" s="72"/>
      <c r="O66" s="23"/>
    </row>
    <row r="67" spans="2:15">
      <c r="B67" s="4" t="s">
        <v>57</v>
      </c>
      <c r="C67" s="72"/>
      <c r="D67" s="73"/>
      <c r="E67" s="72"/>
      <c r="F67" s="23"/>
      <c r="G67" s="72"/>
      <c r="H67" s="72"/>
      <c r="I67" s="23"/>
      <c r="J67" s="72"/>
      <c r="O67" s="23"/>
    </row>
    <row r="68" spans="2:15">
      <c r="B68" s="3" t="s">
        <v>58</v>
      </c>
      <c r="C68" s="72"/>
      <c r="D68" s="73"/>
      <c r="E68" s="72"/>
      <c r="F68" s="23"/>
      <c r="G68" s="72"/>
      <c r="H68" s="72"/>
      <c r="I68" s="23"/>
      <c r="J68" s="72"/>
      <c r="O68" s="23"/>
    </row>
    <row r="69" spans="2:15">
      <c r="B69" s="4" t="s">
        <v>59</v>
      </c>
      <c r="C69" s="72"/>
      <c r="D69" s="73"/>
      <c r="E69" s="72"/>
      <c r="F69" s="23"/>
      <c r="G69" s="72"/>
      <c r="H69" s="72"/>
      <c r="I69" s="23"/>
      <c r="J69" s="72"/>
      <c r="O69" s="23"/>
    </row>
    <row r="70" spans="2:15">
      <c r="B70" s="4" t="s">
        <v>60</v>
      </c>
      <c r="C70" s="72"/>
      <c r="D70" s="73"/>
      <c r="E70" s="72"/>
      <c r="F70" s="23"/>
      <c r="G70" s="72"/>
      <c r="H70" s="72"/>
      <c r="I70" s="23"/>
      <c r="J70" s="72"/>
      <c r="O70" s="23"/>
    </row>
    <row r="71" spans="2:15">
      <c r="B71" s="3" t="s">
        <v>61</v>
      </c>
      <c r="C71" s="72"/>
      <c r="D71" s="73"/>
      <c r="E71" s="72"/>
      <c r="F71" s="23"/>
      <c r="G71" s="72"/>
      <c r="H71" s="72"/>
      <c r="I71" s="23"/>
      <c r="J71" s="72"/>
      <c r="O71" s="23"/>
    </row>
    <row r="72" spans="2:15">
      <c r="B72" s="4" t="s">
        <v>62</v>
      </c>
      <c r="C72" s="72"/>
      <c r="D72" s="73"/>
      <c r="E72" s="72"/>
      <c r="F72" s="23"/>
      <c r="G72" s="72"/>
      <c r="H72" s="72"/>
      <c r="I72" s="23"/>
      <c r="J72" s="72"/>
      <c r="O72" s="23"/>
    </row>
    <row r="73" spans="2:15">
      <c r="B73" s="4" t="s">
        <v>63</v>
      </c>
      <c r="C73" s="72"/>
      <c r="D73" s="73"/>
      <c r="E73" s="72"/>
      <c r="F73" s="23"/>
      <c r="G73" s="72"/>
      <c r="H73" s="72"/>
      <c r="I73" s="23"/>
      <c r="J73" s="72"/>
      <c r="O73" s="23"/>
    </row>
    <row r="74" spans="2:15">
      <c r="B74" s="4" t="s">
        <v>64</v>
      </c>
      <c r="C74" s="72"/>
      <c r="D74" s="73"/>
      <c r="E74" s="72"/>
      <c r="F74" s="23"/>
      <c r="G74" s="72"/>
      <c r="H74" s="72"/>
      <c r="I74" s="23"/>
      <c r="J74" s="72"/>
      <c r="O74" s="23"/>
    </row>
    <row r="75" spans="2:15">
      <c r="B75" s="1" t="s">
        <v>67</v>
      </c>
      <c r="C75" s="75"/>
      <c r="D75" s="24"/>
      <c r="E75" s="75"/>
      <c r="F75" s="24"/>
      <c r="G75" s="75"/>
      <c r="H75" s="75"/>
      <c r="I75" s="75"/>
      <c r="J75" s="75"/>
      <c r="K75" s="2"/>
      <c r="L75" s="2"/>
      <c r="M75" s="2"/>
      <c r="N75" s="2"/>
      <c r="O75" s="24"/>
    </row>
    <row r="76" spans="2:15">
      <c r="B76" s="3" t="s">
        <v>68</v>
      </c>
      <c r="C76" s="72"/>
      <c r="D76" s="76"/>
      <c r="E76" s="72"/>
      <c r="F76" s="25"/>
      <c r="G76" s="72"/>
      <c r="H76" s="72"/>
      <c r="J76" s="72"/>
      <c r="O76" s="25"/>
    </row>
    <row r="77" spans="2:15">
      <c r="B77" s="4" t="s">
        <v>69</v>
      </c>
      <c r="C77" s="72"/>
      <c r="D77" s="76"/>
      <c r="E77" s="72"/>
      <c r="F77" s="23"/>
      <c r="G77" s="72"/>
      <c r="H77" s="72"/>
      <c r="J77" s="72"/>
      <c r="O77" s="23"/>
    </row>
    <row r="78" spans="2:15">
      <c r="B78" s="4" t="s">
        <v>70</v>
      </c>
      <c r="C78" s="72"/>
      <c r="D78" s="76"/>
      <c r="E78" s="72"/>
      <c r="F78" s="23"/>
      <c r="G78" s="72"/>
      <c r="H78" s="72"/>
      <c r="J78" s="72"/>
      <c r="O78" s="23"/>
    </row>
    <row r="79" spans="2:15">
      <c r="B79" s="3" t="s">
        <v>71</v>
      </c>
      <c r="C79" s="72"/>
      <c r="D79" s="76"/>
      <c r="E79" s="72"/>
      <c r="F79" s="23"/>
      <c r="G79" s="72"/>
      <c r="H79" s="72"/>
      <c r="J79" s="72"/>
      <c r="O79" s="23"/>
    </row>
    <row r="80" spans="2:15">
      <c r="B80" s="4" t="s">
        <v>72</v>
      </c>
      <c r="C80" s="72"/>
      <c r="D80" s="76"/>
      <c r="E80" s="72"/>
      <c r="F80" s="23"/>
      <c r="G80" s="72"/>
      <c r="H80" s="72"/>
      <c r="J80" s="72"/>
      <c r="O80" s="23"/>
    </row>
    <row r="81" spans="2:15">
      <c r="B81" s="4" t="s">
        <v>73</v>
      </c>
      <c r="C81" s="72"/>
      <c r="D81" s="76"/>
      <c r="E81" s="72"/>
      <c r="F81" s="23"/>
      <c r="G81" s="72"/>
      <c r="H81" s="72"/>
      <c r="J81" s="72"/>
      <c r="O81" s="23"/>
    </row>
    <row r="82" spans="2:15">
      <c r="B82" s="3" t="s">
        <v>74</v>
      </c>
      <c r="C82" s="72"/>
      <c r="D82" s="76"/>
      <c r="E82" s="72"/>
      <c r="F82" s="23"/>
      <c r="G82" s="72"/>
      <c r="H82" s="72"/>
      <c r="J82" s="72"/>
      <c r="O82" s="23"/>
    </row>
    <row r="83" spans="2:15">
      <c r="B83" s="4" t="s">
        <v>75</v>
      </c>
      <c r="C83" s="75"/>
      <c r="D83" s="76"/>
      <c r="E83" s="75"/>
      <c r="F83" s="23"/>
      <c r="G83" s="75"/>
      <c r="H83" s="75"/>
      <c r="I83" s="79"/>
      <c r="J83" s="75"/>
      <c r="K83" s="79"/>
      <c r="L83" s="79"/>
      <c r="M83" s="79"/>
      <c r="N83" s="79"/>
      <c r="O83" s="23"/>
    </row>
    <row r="84" spans="2:15">
      <c r="B84" s="7" t="s">
        <v>65</v>
      </c>
      <c r="C84" s="70">
        <f>C11+C17+C27+C37+C46+C53+C63+C68+C71</f>
        <v>48417142.630000003</v>
      </c>
      <c r="D84" s="27">
        <f>D11+D17+D27+D37+D46+D53+D63+D68+D71+D76+D79+D82</f>
        <v>52070927.270000003</v>
      </c>
      <c r="E84" s="27">
        <f>E11+E17+E27+E37+E46+E53+E63+E68+E71+E76+E79+E82</f>
        <v>53537653.729999997</v>
      </c>
      <c r="F84" s="27">
        <f>F11+F17+F27+F37+F46+F53+F63+F68+F71+F76+F79+F82</f>
        <v>0</v>
      </c>
      <c r="G84" s="70">
        <f t="shared" ref="G84" si="9">G11+G17+G27+G37+G46+G53+G63+G68+G71</f>
        <v>0</v>
      </c>
      <c r="H84" s="70">
        <f>H11+H17+H27+H37+H46+H53+H63+H68+H71</f>
        <v>0</v>
      </c>
      <c r="I84" s="70">
        <f>I11+I17+I27+I37+I46+I53+I63+I68+I71+I75</f>
        <v>0</v>
      </c>
      <c r="J84" s="70">
        <f>J11+J17+J27+J37+J46+J53+J63+J68+J71+J75</f>
        <v>0</v>
      </c>
      <c r="K84" s="70">
        <f>K11+K17+K27+K37+K46+K53+K63+K68+K71+K75</f>
        <v>0</v>
      </c>
      <c r="L84" s="70">
        <f t="shared" ref="L84" si="10">L11+L17+L27+L37+L46+L53+L63+L68+L71+L75</f>
        <v>0</v>
      </c>
      <c r="M84" s="70">
        <f>M11+M17+M27+M37+M46+M53+M63+M68+M71+M75</f>
        <v>0</v>
      </c>
      <c r="N84" s="70">
        <f t="shared" ref="N84" si="11">N11+N17+N27+N37+N46+N53+N63+N68+N71+N75</f>
        <v>0</v>
      </c>
      <c r="O84" s="28">
        <f>O11+O17+O27+O53</f>
        <v>154025723.63000003</v>
      </c>
    </row>
    <row r="86" spans="2:15" ht="15.75">
      <c r="B86" s="31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>
      <c r="B88" s="29" t="s">
        <v>100</v>
      </c>
      <c r="I88" s="105" t="s">
        <v>104</v>
      </c>
      <c r="J88" s="105"/>
      <c r="K88" s="105"/>
      <c r="L88" s="105"/>
      <c r="M88" s="105"/>
      <c r="N88" s="105"/>
      <c r="O88" s="105"/>
    </row>
    <row r="89" spans="2:15" ht="15.75">
      <c r="B89" s="31" t="s">
        <v>113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75">
      <c r="B90" s="31" t="s">
        <v>114</v>
      </c>
      <c r="I90" s="107" t="s">
        <v>105</v>
      </c>
      <c r="J90" s="107"/>
      <c r="K90" s="107"/>
      <c r="L90" s="107"/>
      <c r="M90" s="107"/>
      <c r="N90" s="107"/>
      <c r="O90" s="107"/>
    </row>
    <row r="91" spans="2:15">
      <c r="B91" s="30"/>
    </row>
    <row r="94" spans="2:15" ht="15.75">
      <c r="C94" s="107" t="s">
        <v>101</v>
      </c>
      <c r="D94" s="107"/>
      <c r="E94" s="107"/>
      <c r="F94" s="107"/>
    </row>
    <row r="96" spans="2:15">
      <c r="C96" s="105" t="s">
        <v>100</v>
      </c>
      <c r="D96" s="105"/>
      <c r="E96" s="105"/>
      <c r="F96" s="105"/>
    </row>
    <row r="97" spans="3:6" ht="15.75">
      <c r="C97" s="107" t="s">
        <v>109</v>
      </c>
      <c r="D97" s="107"/>
      <c r="E97" s="107"/>
      <c r="F97" s="107"/>
    </row>
    <row r="98" spans="3:6" ht="15.75">
      <c r="C98" s="107" t="s">
        <v>102</v>
      </c>
      <c r="D98" s="107"/>
      <c r="E98" s="107"/>
      <c r="F98" s="107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2024-04-01T17:56:32Z</cp:lastPrinted>
  <dcterms:created xsi:type="dcterms:W3CDTF">2021-07-29T18:58:50Z</dcterms:created>
  <dcterms:modified xsi:type="dcterms:W3CDTF">2024-04-05T18:04:15Z</dcterms:modified>
</cp:coreProperties>
</file>