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5" i="2" l="1"/>
  <c r="C54" i="2"/>
  <c r="C28" i="2"/>
  <c r="C18" i="2"/>
  <c r="D85" i="1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2" i="3"/>
  <c r="O33" i="3"/>
  <c r="O34" i="3"/>
  <c r="O36" i="3"/>
  <c r="O53" i="3"/>
  <c r="O54" i="3"/>
  <c r="O55" i="3"/>
  <c r="O57" i="3"/>
  <c r="O58" i="3"/>
  <c r="O59" i="3"/>
  <c r="O12" i="3"/>
  <c r="O13" i="3"/>
  <c r="O14" i="3"/>
  <c r="O15" i="3"/>
  <c r="O16" i="3"/>
  <c r="O17" i="3"/>
  <c r="O11" i="3"/>
  <c r="N53" i="3"/>
  <c r="N27" i="3"/>
  <c r="N17" i="3"/>
  <c r="N11" i="3"/>
  <c r="M53" i="3" l="1"/>
  <c r="M27" i="3"/>
  <c r="M17" i="3"/>
  <c r="D54" i="1" l="1"/>
  <c r="D28" i="1"/>
  <c r="D18" i="1"/>
  <c r="N12" i="2" l="1"/>
  <c r="L53" i="3" l="1"/>
  <c r="L27" i="3"/>
  <c r="L17" i="3"/>
  <c r="L11" i="3"/>
  <c r="L84" i="3" s="1"/>
  <c r="K53" i="3" l="1"/>
  <c r="K27" i="3"/>
  <c r="K17" i="3"/>
  <c r="K11" i="3"/>
  <c r="J53" i="3" l="1"/>
  <c r="J27" i="3"/>
  <c r="J17" i="3"/>
  <c r="J11" i="3"/>
  <c r="I53" i="3" l="1"/>
  <c r="J54" i="2"/>
  <c r="I27" i="3"/>
  <c r="P59" i="2"/>
  <c r="P55" i="2"/>
  <c r="P37" i="2"/>
  <c r="P36" i="2"/>
  <c r="P35" i="2"/>
  <c r="P34" i="2"/>
  <c r="P33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3" i="2"/>
  <c r="P12" i="2" l="1"/>
  <c r="H27" i="3" l="1"/>
  <c r="H53" i="3"/>
  <c r="G53" i="3" l="1"/>
  <c r="G27" i="3"/>
  <c r="P56" i="2" l="1"/>
  <c r="P57" i="2"/>
  <c r="P5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F11" i="3" l="1"/>
  <c r="F84" i="3" s="1"/>
  <c r="F53" i="3"/>
  <c r="F27" i="3"/>
  <c r="G54" i="2"/>
  <c r="G28" i="2"/>
  <c r="G18" i="2"/>
  <c r="G12" i="2"/>
  <c r="G85" i="2" l="1"/>
  <c r="E53" i="3"/>
  <c r="E11" i="3"/>
  <c r="E17" i="3"/>
  <c r="E27" i="3"/>
  <c r="E84" i="3" l="1"/>
  <c r="F54" i="2"/>
  <c r="F28" i="2"/>
  <c r="F18" i="2"/>
  <c r="F12" i="2"/>
  <c r="F85" i="2" l="1"/>
  <c r="P54" i="2"/>
  <c r="C84" i="3" l="1"/>
  <c r="D53" i="3"/>
  <c r="D27" i="3"/>
  <c r="D11" i="3"/>
  <c r="D17" i="3"/>
  <c r="E18" i="2"/>
  <c r="E28" i="2"/>
  <c r="E54" i="2"/>
  <c r="E12" i="2"/>
  <c r="D84" i="3" l="1"/>
  <c r="E85" i="2"/>
  <c r="C54" i="1"/>
  <c r="D12" i="1" l="1"/>
  <c r="P32" i="2"/>
  <c r="P28" i="2" s="1"/>
  <c r="N84" i="3" l="1"/>
  <c r="P18" i="2" l="1"/>
  <c r="P85" i="2" s="1"/>
  <c r="O84" i="3"/>
  <c r="O54" i="2"/>
  <c r="O28" i="2"/>
  <c r="O18" i="2"/>
  <c r="O12" i="2"/>
  <c r="O85" i="2" l="1"/>
  <c r="M11" i="3"/>
  <c r="N54" i="2"/>
  <c r="N28" i="2"/>
  <c r="N18" i="2"/>
  <c r="M84" i="3" l="1"/>
  <c r="N85" i="2"/>
  <c r="M54" i="2"/>
  <c r="L54" i="2"/>
  <c r="M28" i="2"/>
  <c r="M18" i="2"/>
  <c r="M12" i="2"/>
  <c r="M85" i="2" l="1"/>
  <c r="K84" i="3" l="1"/>
  <c r="L28" i="2"/>
  <c r="L18" i="2"/>
  <c r="L12" i="2"/>
  <c r="L85" i="2" l="1"/>
  <c r="K54" i="2"/>
  <c r="K28" i="2"/>
  <c r="K18" i="2"/>
  <c r="K12" i="2"/>
  <c r="K85" i="2" l="1"/>
  <c r="J84" i="3"/>
  <c r="I17" i="3"/>
  <c r="I11" i="3"/>
  <c r="I84" i="3" l="1"/>
  <c r="J28" i="2"/>
  <c r="I28" i="2"/>
  <c r="J18" i="2"/>
  <c r="J12" i="2"/>
  <c r="J85" i="2" l="1"/>
  <c r="H17" i="3"/>
  <c r="H11" i="3" l="1"/>
  <c r="H84" i="3" s="1"/>
  <c r="I54" i="2"/>
  <c r="I18" i="2" l="1"/>
  <c r="I12" i="2"/>
  <c r="I85" i="2" l="1"/>
  <c r="G17" i="3"/>
  <c r="G11" i="3"/>
  <c r="H54" i="2"/>
  <c r="H28" i="2"/>
  <c r="H12" i="2"/>
  <c r="H18" i="2"/>
  <c r="H85" i="2" l="1"/>
  <c r="G84" i="3"/>
  <c r="F17" i="3"/>
  <c r="C27" i="3" l="1"/>
  <c r="C17" i="3"/>
  <c r="C11" i="3"/>
  <c r="C12" i="2" l="1"/>
  <c r="B54" i="2"/>
  <c r="C12" i="1"/>
  <c r="D28" i="2" l="1"/>
  <c r="D18" i="2"/>
  <c r="D12" i="2"/>
  <c r="D85" i="2" l="1"/>
  <c r="B28" i="2"/>
  <c r="B18" i="2"/>
  <c r="B12" i="2"/>
  <c r="C28" i="1"/>
  <c r="C18" i="1"/>
  <c r="C85" i="1" l="1"/>
  <c r="B85" i="2"/>
</calcChain>
</file>

<file path=xl/sharedStrings.xml><?xml version="1.0" encoding="utf-8"?>
<sst xmlns="http://schemas.openxmlformats.org/spreadsheetml/2006/main" count="308" uniqueCount="116">
  <si>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</si>
  <si>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</si>
  <si>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</si>
  <si>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</si>
  <si>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</si>
  <si>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</si>
  <si>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</si>
  <si>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</si>
  <si>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</si>
  <si>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</si>
  <si>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</si>
  <si>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</si>
  <si>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</si>
  <si>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</si>
  <si>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</si>
  <si>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</si>
  <si>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</si>
  <si>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</si>
  <si>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</si>
  <si>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</si>
  <si>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</si>
  <si>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</si>
  <si>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</si>
  <si>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</si>
  <si>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</si>
  <si>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</si>
  <si>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</si>
  <si>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</si>
  <si>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</si>
  <si>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</si>
  <si>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</si>
  <si>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</si>
  <si>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</si>
  <si>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</si>
  <si>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</si>
  <si>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</si>
  <si>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</si>
  <si>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</si>
  <si>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</si>
  <si>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</si>
  <si>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</si>
  <si>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</si>
  <si>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</si>
  <si>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</si>
  <si>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</si>
  <si>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</si>
  <si>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</si>
  <si>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</si>
  <si>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</si>
  <si>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</si>
  <si>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</si>
  <si>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</si>
  <si>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</si>
  <si>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</si>
  <si>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</si>
  <si>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</si>
  <si>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</si>
  <si>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</si>
  <si>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</si>
  <si>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</si>
  <si>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</si>
  <si>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</si>
  <si>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</si>
  <si>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</si>
  <si>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</si>
  <si>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</si>
  <si>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</si>
  <si>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</si>
  <si>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</si>
  <si>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</si>
  <si>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</si>
  <si>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</si>
  <si>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</si>
  <si>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</si>
  <si>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</si>
  <si>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</si>
  <si>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</si>
  <si>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</si>
  <si>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</si>
  <si>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</si>
  <si>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</si>
  <si>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</si>
  <si>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</si>
  <si>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</si>
  <si>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</si>
  <si>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</si>
  <si>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</si>
  <si>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</si>
  <si>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</si>
  <si>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</si>
  <si>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</si>
  <si>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</si>
  <si>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</si>
  <si>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</si>
  <si>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</si>
  <si>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</si>
  <si>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</si>
  <si>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</si>
  <si>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</si>
  <si>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</si>
  <si>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</si>
  <si>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</si>
  <si>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</si>
  <si>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</si>
  <si>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</si>
  <si>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</si>
  <si>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</si>
  <si>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</si>
  <si>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</si>
  <si>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</si>
  <si>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</si>
  <si>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</si>
  <si>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 xml:space="preserve"> Jose Mayi Vasquez</t>
  </si>
  <si>
    <t>Jose Mayi Vasquez</t>
  </si>
  <si>
    <t>Año 2023</t>
  </si>
  <si>
    <t xml:space="preserve"> Division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</si>
</sst>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#,##0.00_ ;\-#,##0.00\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11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0" fontId="8" fillId="0" borderId="0" xfId="0" applyFont="1" applyFill="1"/>
    <xf numFmtId="39" fontId="9" fillId="0" borderId="2" xfId="0" applyNumberFormat="1" applyFont="1" applyFill="1" applyBorder="1"/>
    <xf numFmtId="39" fontId="9" fillId="5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2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165" fontId="6" fillId="0" borderId="0" xfId="0" applyNumberFormat="1" applyFont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1" xfId="0" applyFont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164" fontId="3" fillId="0" borderId="0" xfId="0" applyNumberFormat="1" applyFont="1"/>
    <xf numFmtId="164" fontId="9" fillId="0" borderId="2" xfId="0" applyNumberFormat="1" applyFont="1" applyFill="1" applyBorder="1"/>
    <xf numFmtId="164" fontId="0" fillId="0" borderId="0" xfId="0" applyNumberFormat="1" applyFont="1"/>
    <xf numFmtId="39" fontId="0" fillId="0" borderId="0" xfId="0" applyNumberFormat="1" applyFont="1"/>
    <xf numFmtId="164" fontId="3" fillId="0" borderId="1" xfId="0" applyNumberFormat="1" applyFont="1" applyBorder="1"/>
    <xf numFmtId="164" fontId="0" fillId="0" borderId="1" xfId="0" applyNumberFormat="1" applyFont="1" applyBorder="1"/>
    <xf numFmtId="0" fontId="0" fillId="0" borderId="0" xfId="0" applyFont="1"/>
    <xf numFmtId="164" fontId="0" fillId="0" borderId="0" xfId="0" applyNumberFormat="1" applyFont="1" applyBorder="1"/>
    <xf numFmtId="164" fontId="0" fillId="0" borderId="1" xfId="0" applyNumberFormat="1" applyFont="1" applyFill="1" applyBorder="1"/>
    <xf numFmtId="0" fontId="0" fillId="0" borderId="1" xfId="0" applyBorder="1"/>
    <xf numFmtId="164" fontId="0" fillId="0" borderId="0" xfId="0" applyNumberFormat="1"/>
    <xf numFmtId="164" fontId="6" fillId="0" borderId="0" xfId="0" applyNumberFormat="1" applyFont="1"/>
    <xf numFmtId="166" fontId="12" fillId="0" borderId="0" xfId="0" applyNumberFormat="1" applyFont="1"/>
    <xf numFmtId="39" fontId="6" fillId="0" borderId="0" xfId="0" applyNumberFormat="1" applyFont="1" applyBorder="1"/>
    <xf numFmtId="0" fontId="0" fillId="0" borderId="1" xfId="0" applyFont="1" applyBorder="1"/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164" fontId="11" fillId="2" borderId="3" xfId="1" applyFont="1" applyFill="1" applyBorder="1" applyAlignment="1">
      <alignment horizontal="center" vertical="center" wrapText="1"/>
    </xf>
    <xf numFmtId="164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2</xdr:row>
      <xdr:rowOff>142875</xdr:rowOff>
    </xdr:from>
    <xdr:to>
      <xdr:col>2</xdr:col>
      <xdr:colOff>826770</xdr:colOff>
      <xdr:row>2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28576</xdr:colOff>
      <xdr:row>1</xdr:row>
      <xdr:rowOff>28576</xdr:rowOff>
    </xdr:from>
    <xdr:to>
      <xdr:col>1</xdr:col>
      <xdr:colOff>1314450</xdr:colOff>
      <xdr:row>4</xdr:row>
      <xdr:rowOff>9526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6BC71BE7-DDCC-474B-9577-BDC67CFBA905}"/>
            </a:ext>
          </a:extLst>
        </xdr:cNvPr>
        <xdr:cNvSpPr txBox="1"/>
      </xdr:nvSpPr>
      <xdr:spPr>
        <a:xfrm>
          <a:off x="28576" y="219076"/>
          <a:ext cx="2047874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</xdr:rowOff>
    </xdr:from>
    <xdr:to>
      <xdr:col>1</xdr:col>
      <xdr:colOff>1690158</xdr:colOff>
      <xdr:row>4</xdr:row>
      <xdr:rowOff>104775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0" y="190501"/>
          <a:ext cx="2228850" cy="923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12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19050</xdr:colOff>
      <xdr:row>2</xdr:row>
      <xdr:rowOff>219075</xdr:rowOff>
    </xdr:from>
    <xdr:to>
      <xdr:col>1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503426</xdr:colOff>
      <xdr:row>2</xdr:row>
      <xdr:rowOff>78330</xdr:rowOff>
    </xdr:from>
    <xdr:to>
      <xdr:col>1</xdr:col>
      <xdr:colOff>1879931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9"/>
  <sheetViews>
    <sheetView showGridLines="0" tabSelected="1" topLeftCell="A68" zoomScale="90" zoomScaleNormal="90" workbookViewId="0">
      <selection activeCell="C40" sqref="C40"/>
    </sheetView>
  </sheetViews>
  <sheetFormatPr baseColWidth="10" defaultColWidth="11.42578125" defaultRowHeight="15"/>
  <cols>
    <col min="1" max="1" width="8.140625" customWidth="1"/>
    <col min="2" max="2" width="99.28515625" customWidth="1"/>
    <col min="3" max="3" width="16.5703125" style="23" customWidth="1"/>
    <col min="4" max="4" width="16.85546875" customWidth="1"/>
    <col min="7" max="7" width="13.28515625" style="23" customWidth="1"/>
  </cols>
  <sheetData>
    <row r="3" spans="1:15" ht="28.5" customHeight="1">
      <c r="B3" s="89"/>
      <c r="C3" s="90"/>
      <c r="D3" s="90"/>
      <c r="E3" s="21"/>
      <c r="F3" s="8"/>
      <c r="G3" s="41"/>
      <c r="H3" s="8"/>
      <c r="I3" s="8"/>
      <c r="J3" s="8"/>
      <c r="K3" s="8"/>
      <c r="L3" s="8"/>
      <c r="M3" s="8"/>
      <c r="N3" s="8"/>
      <c r="O3" s="8"/>
    </row>
    <row r="4" spans="1:15" ht="21" customHeight="1">
      <c r="B4" s="87" t="s">
        <v>98</v>
      </c>
      <c r="C4" s="88"/>
      <c r="D4" s="88"/>
      <c r="E4" s="20"/>
      <c r="F4" s="9"/>
      <c r="G4" s="42"/>
      <c r="H4" s="9"/>
      <c r="I4" s="9"/>
      <c r="J4" s="9"/>
      <c r="K4" s="9"/>
      <c r="L4" s="9"/>
      <c r="M4" s="9"/>
      <c r="N4" s="9"/>
      <c r="O4" s="9"/>
    </row>
    <row r="5" spans="1:15" ht="15.75">
      <c r="B5" s="98">
        <v>2023</v>
      </c>
      <c r="C5" s="99"/>
      <c r="D5" s="99"/>
      <c r="E5" s="19"/>
      <c r="F5" s="10"/>
      <c r="G5" s="43"/>
      <c r="H5" s="10"/>
      <c r="I5" s="10"/>
      <c r="J5" s="10"/>
      <c r="K5" s="10"/>
      <c r="L5" s="10"/>
      <c r="M5" s="10"/>
      <c r="N5" s="10"/>
      <c r="O5" s="10"/>
    </row>
    <row r="6" spans="1:15" ht="15.75" customHeight="1">
      <c r="B6" s="91" t="s">
        <v>76</v>
      </c>
      <c r="C6" s="92"/>
      <c r="D6" s="92"/>
      <c r="E6" s="18"/>
      <c r="F6" s="11"/>
      <c r="G6" s="44"/>
      <c r="H6" s="11"/>
      <c r="I6" s="11"/>
      <c r="J6" s="11"/>
      <c r="K6" s="11"/>
      <c r="L6" s="11"/>
      <c r="M6" s="11"/>
      <c r="N6" s="11"/>
      <c r="O6" s="11"/>
    </row>
    <row r="7" spans="1:15" ht="15.75" customHeight="1">
      <c r="A7" s="12"/>
      <c r="B7" s="91" t="s">
        <v>77</v>
      </c>
      <c r="C7" s="92"/>
      <c r="D7" s="92"/>
      <c r="E7" s="12"/>
      <c r="F7" s="11"/>
      <c r="G7" s="44"/>
      <c r="H7" s="11"/>
      <c r="I7" s="11"/>
      <c r="J7" s="11"/>
      <c r="K7" s="11"/>
      <c r="L7" s="11"/>
      <c r="M7" s="11"/>
      <c r="N7" s="11"/>
      <c r="O7" s="11"/>
    </row>
    <row r="9" spans="1:15" ht="15" customHeight="1">
      <c r="B9" s="93" t="s">
        <v>66</v>
      </c>
      <c r="C9" s="94" t="s">
        <v>94</v>
      </c>
      <c r="D9" s="96" t="s">
        <v>93</v>
      </c>
      <c r="E9" s="6"/>
    </row>
    <row r="10" spans="1:15" ht="23.25" customHeight="1">
      <c r="B10" s="93"/>
      <c r="C10" s="95"/>
      <c r="D10" s="97"/>
      <c r="E10" s="6"/>
    </row>
    <row r="11" spans="1:15">
      <c r="B11" s="1" t="s">
        <v>0</v>
      </c>
      <c r="C11" s="24"/>
      <c r="D11" s="2"/>
      <c r="E11" s="6"/>
    </row>
    <row r="12" spans="1:15" ht="15.75">
      <c r="B12" s="59" t="s">
        <v>1</v>
      </c>
      <c r="C12" s="63">
        <f>C13+C14+C15+C16+C17</f>
        <v>593196704</v>
      </c>
      <c r="D12" s="63">
        <f t="shared" ref="D12" si="0">D13+D14+D15+D16+D17</f>
        <v>579005501.25</v>
      </c>
      <c r="E12" s="6"/>
    </row>
    <row r="13" spans="1:15" ht="15.75">
      <c r="B13" s="60" t="s">
        <v>2</v>
      </c>
      <c r="C13" s="64">
        <v>474711103</v>
      </c>
      <c r="D13" s="64">
        <v>459938377.75</v>
      </c>
      <c r="E13" s="6"/>
    </row>
    <row r="14" spans="1:15" ht="15.75">
      <c r="B14" s="60" t="s">
        <v>3</v>
      </c>
      <c r="C14" s="64">
        <v>21020000</v>
      </c>
      <c r="D14" s="64">
        <v>20174000</v>
      </c>
      <c r="E14" s="6"/>
    </row>
    <row r="15" spans="1:15" ht="15.75">
      <c r="B15" s="60" t="s">
        <v>4</v>
      </c>
      <c r="C15" s="57">
        <v>648000</v>
      </c>
      <c r="D15" s="81">
        <v>806422.5</v>
      </c>
      <c r="E15" s="6"/>
    </row>
    <row r="16" spans="1:15" ht="15.75">
      <c r="B16" s="60" t="s">
        <v>5</v>
      </c>
      <c r="C16" s="64">
        <v>34153239</v>
      </c>
      <c r="D16" s="64">
        <v>33632239</v>
      </c>
      <c r="E16" s="6"/>
    </row>
    <row r="17" spans="2:5" ht="15.75">
      <c r="B17" s="60" t="s">
        <v>6</v>
      </c>
      <c r="C17" s="64">
        <v>62664362</v>
      </c>
      <c r="D17" s="64">
        <v>64454462</v>
      </c>
      <c r="E17" s="6"/>
    </row>
    <row r="18" spans="2:5" ht="15.75">
      <c r="B18" s="59" t="s">
        <v>7</v>
      </c>
      <c r="C18" s="63">
        <f>C19+C20+C21+C22+C23+C24+C25+C26+C27</f>
        <v>44867824</v>
      </c>
      <c r="D18" s="63">
        <f t="shared" ref="D18" si="1">D19+D20+D21+D22+D23+D24+D25+D26+D27</f>
        <v>88003276.819999993</v>
      </c>
      <c r="E18" s="6"/>
    </row>
    <row r="19" spans="2:5" ht="15.75">
      <c r="B19" s="60" t="s">
        <v>8</v>
      </c>
      <c r="C19" s="64">
        <v>17450000</v>
      </c>
      <c r="D19" s="64">
        <v>14860000</v>
      </c>
      <c r="E19" s="6"/>
    </row>
    <row r="20" spans="2:5" ht="15.75">
      <c r="B20" s="60" t="s">
        <v>9</v>
      </c>
      <c r="C20" s="64">
        <v>1100000</v>
      </c>
      <c r="D20" s="64">
        <v>3150000</v>
      </c>
      <c r="E20" s="6"/>
    </row>
    <row r="21" spans="2:5" ht="15.75">
      <c r="B21" s="60" t="s">
        <v>10</v>
      </c>
      <c r="C21" s="64">
        <v>3400000</v>
      </c>
      <c r="D21" s="64">
        <v>4150000</v>
      </c>
      <c r="E21" s="6"/>
    </row>
    <row r="22" spans="2:5" ht="15.75">
      <c r="B22" s="60" t="s">
        <v>11</v>
      </c>
      <c r="C22" s="64">
        <v>330000</v>
      </c>
      <c r="D22" s="64">
        <v>15984203.75</v>
      </c>
      <c r="E22" s="6"/>
    </row>
    <row r="23" spans="2:5" ht="15.75">
      <c r="B23" s="60" t="s">
        <v>12</v>
      </c>
      <c r="C23" s="64">
        <v>5470000</v>
      </c>
      <c r="D23" s="64">
        <v>10197000</v>
      </c>
    </row>
    <row r="24" spans="2:5" ht="15.75">
      <c r="B24" s="60" t="s">
        <v>13</v>
      </c>
      <c r="C24" s="64">
        <v>13799824</v>
      </c>
      <c r="D24" s="64">
        <v>13826074.07</v>
      </c>
    </row>
    <row r="25" spans="2:5" ht="15.75">
      <c r="B25" s="60" t="s">
        <v>14</v>
      </c>
      <c r="C25" s="64">
        <v>985000</v>
      </c>
      <c r="D25" s="64">
        <v>7658000</v>
      </c>
    </row>
    <row r="26" spans="2:5" ht="15.75">
      <c r="B26" s="60" t="s">
        <v>15</v>
      </c>
      <c r="C26" s="64">
        <v>1283000</v>
      </c>
      <c r="D26" s="64">
        <v>15013000</v>
      </c>
    </row>
    <row r="27" spans="2:5" ht="15.75">
      <c r="B27" s="60" t="s">
        <v>16</v>
      </c>
      <c r="C27" s="64">
        <v>1050000</v>
      </c>
      <c r="D27" s="64">
        <v>3164999</v>
      </c>
    </row>
    <row r="28" spans="2:5" ht="15.75">
      <c r="B28" s="59" t="s">
        <v>17</v>
      </c>
      <c r="C28" s="63">
        <f>C29+C30+C31+C32+C33+C34+C35+C36+C37</f>
        <v>6979955</v>
      </c>
      <c r="D28" s="63">
        <f t="shared" ref="D28" si="2">D29+D30+D31+D32+D33+D34+D35+D36+D37</f>
        <v>24121952</v>
      </c>
    </row>
    <row r="29" spans="2:5" ht="15.75">
      <c r="B29" s="60" t="s">
        <v>18</v>
      </c>
      <c r="C29" s="64">
        <v>515000</v>
      </c>
      <c r="D29" s="64">
        <v>1890000</v>
      </c>
    </row>
    <row r="30" spans="2:5" ht="15.75">
      <c r="B30" s="60" t="s">
        <v>19</v>
      </c>
      <c r="C30" s="64">
        <v>80000</v>
      </c>
      <c r="D30" s="64">
        <v>225000</v>
      </c>
    </row>
    <row r="31" spans="2:5" ht="15.75">
      <c r="B31" s="60" t="s">
        <v>20</v>
      </c>
      <c r="C31" s="64">
        <v>610000</v>
      </c>
      <c r="D31" s="64">
        <v>4110000</v>
      </c>
    </row>
    <row r="32" spans="2:5" ht="15.75">
      <c r="B32" s="60" t="s">
        <v>21</v>
      </c>
      <c r="C32" s="64">
        <v>10000</v>
      </c>
      <c r="D32" s="64">
        <v>10000</v>
      </c>
    </row>
    <row r="33" spans="2:4" ht="15.75">
      <c r="B33" s="60" t="s">
        <v>22</v>
      </c>
      <c r="C33" s="64">
        <v>155000</v>
      </c>
      <c r="D33" s="64">
        <v>770000</v>
      </c>
    </row>
    <row r="34" spans="2:4" ht="15.75">
      <c r="B34" s="60" t="s">
        <v>23</v>
      </c>
      <c r="C34" s="64">
        <v>121000</v>
      </c>
      <c r="D34" s="64">
        <v>291000</v>
      </c>
    </row>
    <row r="35" spans="2:4" ht="15.75">
      <c r="B35" s="60" t="s">
        <v>24</v>
      </c>
      <c r="C35" s="64">
        <v>4713955</v>
      </c>
      <c r="D35" s="64">
        <v>3575955</v>
      </c>
    </row>
    <row r="36" spans="2:4" ht="15.75">
      <c r="B36" s="60" t="s">
        <v>25</v>
      </c>
      <c r="C36" s="81">
        <v>0</v>
      </c>
      <c r="D36" s="81">
        <v>0</v>
      </c>
    </row>
    <row r="37" spans="2:4" ht="15.75">
      <c r="B37" s="60" t="s">
        <v>26</v>
      </c>
      <c r="C37" s="64">
        <v>775000</v>
      </c>
      <c r="D37" s="64">
        <v>13249997</v>
      </c>
    </row>
    <row r="38" spans="2:4" ht="15.75">
      <c r="B38" s="59" t="s">
        <v>27</v>
      </c>
      <c r="C38" s="63"/>
      <c r="D38" s="64"/>
    </row>
    <row r="39" spans="2:4" ht="15.75">
      <c r="B39" s="60" t="s">
        <v>28</v>
      </c>
      <c r="C39" s="64"/>
      <c r="D39" s="64"/>
    </row>
    <row r="40" spans="2:4" ht="15.75">
      <c r="B40" s="60" t="s">
        <v>29</v>
      </c>
      <c r="C40" s="64"/>
      <c r="D40" s="64"/>
    </row>
    <row r="41" spans="2:4" ht="15.75">
      <c r="B41" s="60" t="s">
        <v>30</v>
      </c>
      <c r="C41" s="64"/>
      <c r="D41" s="64"/>
    </row>
    <row r="42" spans="2:4" ht="15.75">
      <c r="B42" s="60" t="s">
        <v>31</v>
      </c>
      <c r="C42" s="64"/>
      <c r="D42" s="64"/>
    </row>
    <row r="43" spans="2:4" ht="15.75">
      <c r="B43" s="60" t="s">
        <v>32</v>
      </c>
      <c r="C43" s="64"/>
      <c r="D43" s="64"/>
    </row>
    <row r="44" spans="2:4" ht="15.75">
      <c r="B44" s="60" t="s">
        <v>33</v>
      </c>
      <c r="C44" s="64"/>
      <c r="D44" s="64"/>
    </row>
    <row r="45" spans="2:4" ht="15.75">
      <c r="B45" s="60" t="s">
        <v>34</v>
      </c>
      <c r="C45" s="64"/>
      <c r="D45" s="81">
        <v>50000</v>
      </c>
    </row>
    <row r="46" spans="2:4" ht="15.75">
      <c r="B46" s="60" t="s">
        <v>35</v>
      </c>
      <c r="C46" s="64"/>
      <c r="D46" s="64"/>
    </row>
    <row r="47" spans="2:4" ht="15.75">
      <c r="B47" s="59" t="s">
        <v>36</v>
      </c>
      <c r="C47" s="63"/>
      <c r="D47" s="64"/>
    </row>
    <row r="48" spans="2:4" ht="15.75">
      <c r="B48" s="60" t="s">
        <v>37</v>
      </c>
      <c r="C48" s="64"/>
      <c r="D48" s="64"/>
    </row>
    <row r="49" spans="2:4" ht="15.75">
      <c r="B49" s="60" t="s">
        <v>38</v>
      </c>
      <c r="C49" s="64"/>
      <c r="D49" s="64"/>
    </row>
    <row r="50" spans="2:4" ht="15.75">
      <c r="B50" s="60" t="s">
        <v>39</v>
      </c>
      <c r="C50" s="64"/>
      <c r="D50" s="64"/>
    </row>
    <row r="51" spans="2:4" ht="15.75">
      <c r="B51" s="60" t="s">
        <v>40</v>
      </c>
      <c r="C51" s="64"/>
      <c r="D51" s="64"/>
    </row>
    <row r="52" spans="2:4" ht="15.75">
      <c r="B52" s="60" t="s">
        <v>41</v>
      </c>
      <c r="C52" s="64"/>
      <c r="D52" s="64"/>
    </row>
    <row r="53" spans="2:4" ht="15.75">
      <c r="B53" s="60" t="s">
        <v>42</v>
      </c>
      <c r="C53" s="64"/>
      <c r="D53" s="64"/>
    </row>
    <row r="54" spans="2:4" ht="15.75">
      <c r="B54" s="59" t="s">
        <v>43</v>
      </c>
      <c r="C54" s="82">
        <f>C55+C56+C57+C58+C59+C60+C61+C62+C63</f>
        <v>1625000</v>
      </c>
      <c r="D54" s="63">
        <f>D55+D56+D57+D58+D59+D60+D61+D62+D63</f>
        <v>17029215.07</v>
      </c>
    </row>
    <row r="55" spans="2:4" ht="15.75">
      <c r="B55" s="60" t="s">
        <v>44</v>
      </c>
      <c r="C55" s="64">
        <v>1065000</v>
      </c>
      <c r="D55" s="64">
        <v>6749212.0700000003</v>
      </c>
    </row>
    <row r="56" spans="2:4" ht="15.75">
      <c r="B56" s="60" t="s">
        <v>45</v>
      </c>
      <c r="C56" s="64"/>
      <c r="D56" s="64">
        <v>320000</v>
      </c>
    </row>
    <row r="57" spans="2:4" ht="15.75">
      <c r="B57" s="60" t="s">
        <v>46</v>
      </c>
      <c r="C57" s="64"/>
      <c r="D57" s="64"/>
    </row>
    <row r="58" spans="2:4" ht="15.75">
      <c r="B58" s="60" t="s">
        <v>47</v>
      </c>
      <c r="C58" s="64"/>
      <c r="D58" s="64">
        <v>5670002</v>
      </c>
    </row>
    <row r="59" spans="2:4" ht="15.75">
      <c r="B59" s="60" t="s">
        <v>48</v>
      </c>
      <c r="C59" s="64">
        <v>560000</v>
      </c>
      <c r="D59" s="64">
        <v>3365001</v>
      </c>
    </row>
    <row r="60" spans="2:4" ht="15.75">
      <c r="B60" s="60" t="s">
        <v>49</v>
      </c>
      <c r="C60" s="64"/>
      <c r="D60" s="64">
        <v>725000</v>
      </c>
    </row>
    <row r="61" spans="2:4" ht="15.75">
      <c r="B61" s="60" t="s">
        <v>50</v>
      </c>
      <c r="C61" s="64"/>
      <c r="D61" s="64"/>
    </row>
    <row r="62" spans="2:4" ht="15.75">
      <c r="B62" s="60" t="s">
        <v>51</v>
      </c>
      <c r="C62" s="64"/>
      <c r="D62" s="64"/>
    </row>
    <row r="63" spans="2:4" ht="15.75">
      <c r="B63" s="60" t="s">
        <v>52</v>
      </c>
      <c r="C63" s="64"/>
      <c r="D63" s="64">
        <v>200000</v>
      </c>
    </row>
    <row r="64" spans="2:4" ht="15.75">
      <c r="B64" s="59" t="s">
        <v>53</v>
      </c>
      <c r="C64" s="63"/>
      <c r="D64" s="63"/>
    </row>
    <row r="65" spans="2:4" ht="15.75">
      <c r="B65" s="60" t="s">
        <v>54</v>
      </c>
      <c r="C65" s="64"/>
      <c r="D65" s="64"/>
    </row>
    <row r="66" spans="2:4" ht="15.75">
      <c r="B66" s="60" t="s">
        <v>55</v>
      </c>
      <c r="C66" s="64"/>
      <c r="D66" s="64"/>
    </row>
    <row r="67" spans="2:4" ht="15.75">
      <c r="B67" s="60" t="s">
        <v>56</v>
      </c>
      <c r="C67" s="64"/>
      <c r="D67" s="64"/>
    </row>
    <row r="68" spans="2:4" ht="15.75">
      <c r="B68" s="60" t="s">
        <v>57</v>
      </c>
      <c r="C68" s="64"/>
      <c r="D68" s="64"/>
    </row>
    <row r="69" spans="2:4" ht="15.75">
      <c r="B69" s="59" t="s">
        <v>58</v>
      </c>
      <c r="C69" s="63"/>
      <c r="D69" s="64"/>
    </row>
    <row r="70" spans="2:4" ht="15.75">
      <c r="B70" s="60" t="s">
        <v>59</v>
      </c>
      <c r="C70" s="64"/>
      <c r="D70" s="64"/>
    </row>
    <row r="71" spans="2:4" ht="15.75">
      <c r="B71" s="60" t="s">
        <v>60</v>
      </c>
      <c r="C71" s="64"/>
      <c r="D71" s="64"/>
    </row>
    <row r="72" spans="2:4" ht="15.75">
      <c r="B72" s="59" t="s">
        <v>61</v>
      </c>
      <c r="C72" s="63"/>
      <c r="D72" s="83"/>
    </row>
    <row r="73" spans="2:4" ht="15.75">
      <c r="B73" s="60" t="s">
        <v>62</v>
      </c>
      <c r="C73" s="64"/>
      <c r="D73" s="64"/>
    </row>
    <row r="74" spans="2:4" ht="15.75">
      <c r="B74" s="60" t="s">
        <v>63</v>
      </c>
      <c r="C74" s="64"/>
      <c r="D74" s="64"/>
    </row>
    <row r="75" spans="2:4" ht="15.75">
      <c r="B75" s="60" t="s">
        <v>64</v>
      </c>
      <c r="C75" s="64"/>
      <c r="D75" s="64"/>
    </row>
    <row r="76" spans="2:4" ht="15.75">
      <c r="B76" s="61" t="s">
        <v>67</v>
      </c>
      <c r="C76" s="65"/>
      <c r="D76" s="65"/>
    </row>
    <row r="77" spans="2:4" ht="15.75">
      <c r="B77" s="59" t="s">
        <v>68</v>
      </c>
      <c r="C77" s="63"/>
      <c r="D77" s="64"/>
    </row>
    <row r="78" spans="2:4" ht="15.75">
      <c r="B78" s="60" t="s">
        <v>69</v>
      </c>
      <c r="C78" s="64"/>
      <c r="D78" s="64"/>
    </row>
    <row r="79" spans="2:4" ht="15.75">
      <c r="B79" s="60" t="s">
        <v>70</v>
      </c>
      <c r="C79" s="64"/>
      <c r="D79" s="64"/>
    </row>
    <row r="80" spans="2:4" ht="15.75">
      <c r="B80" s="59" t="s">
        <v>71</v>
      </c>
      <c r="C80" s="63"/>
      <c r="D80" s="64"/>
    </row>
    <row r="81" spans="1:17" ht="15.75">
      <c r="B81" s="60" t="s">
        <v>72</v>
      </c>
      <c r="C81" s="64"/>
      <c r="D81" s="64"/>
    </row>
    <row r="82" spans="1:17" ht="15.75">
      <c r="B82" s="60" t="s">
        <v>73</v>
      </c>
      <c r="C82" s="64"/>
      <c r="D82" s="64"/>
    </row>
    <row r="83" spans="1:17" ht="15.75">
      <c r="B83" s="59" t="s">
        <v>74</v>
      </c>
      <c r="C83" s="63"/>
      <c r="D83" s="64"/>
    </row>
    <row r="84" spans="1:17" ht="15.75">
      <c r="B84" s="60" t="s">
        <v>75</v>
      </c>
      <c r="C84" s="64"/>
      <c r="D84" s="64"/>
    </row>
    <row r="85" spans="1:17" ht="15.75">
      <c r="B85" s="58" t="s">
        <v>108</v>
      </c>
      <c r="C85" s="66">
        <f>C12+C18+C28+C54</f>
        <v>646669483</v>
      </c>
      <c r="D85" s="66">
        <f>D12+D18+D28+D54+D45</f>
        <v>708209945.13999999</v>
      </c>
    </row>
    <row r="86" spans="1:17" ht="15.75">
      <c r="B86" s="62"/>
      <c r="C86" s="67"/>
      <c r="D86" s="49"/>
    </row>
    <row r="87" spans="1:17" s="53" customFormat="1">
      <c r="B87" s="54"/>
      <c r="C87" s="55"/>
      <c r="D87" s="55"/>
      <c r="G87" s="56"/>
    </row>
    <row r="89" spans="1:17" ht="15.75" customHeight="1">
      <c r="A89" s="105" t="s">
        <v>99</v>
      </c>
      <c r="B89" s="105"/>
      <c r="G89"/>
      <c r="H89" s="106" t="s">
        <v>103</v>
      </c>
      <c r="I89" s="106"/>
      <c r="J89" s="106"/>
      <c r="K89" s="106"/>
      <c r="L89" s="32"/>
      <c r="M89" s="32"/>
      <c r="N89" s="32"/>
      <c r="O89" s="32"/>
      <c r="P89" s="39"/>
      <c r="Q89" s="32"/>
    </row>
    <row r="90" spans="1:17" ht="27.75" customHeight="1">
      <c r="A90" s="47"/>
      <c r="B90" s="47"/>
      <c r="G90"/>
      <c r="M90" s="40"/>
      <c r="N90" s="40"/>
      <c r="O90" s="40"/>
      <c r="P90" s="40"/>
    </row>
    <row r="91" spans="1:17" ht="15" customHeight="1">
      <c r="A91" s="104" t="s">
        <v>100</v>
      </c>
      <c r="B91" s="104"/>
      <c r="G91"/>
      <c r="H91" s="104" t="s">
        <v>107</v>
      </c>
      <c r="I91" s="104"/>
      <c r="J91" s="104"/>
      <c r="K91" s="104"/>
      <c r="L91" s="30"/>
      <c r="M91" s="30"/>
      <c r="N91" s="30"/>
      <c r="O91" s="30"/>
      <c r="P91" s="40"/>
      <c r="Q91" s="30"/>
    </row>
    <row r="92" spans="1:17" ht="15.75" customHeight="1">
      <c r="A92" s="106" t="s">
        <v>112</v>
      </c>
      <c r="B92" s="106"/>
      <c r="G92"/>
      <c r="H92" s="106" t="s">
        <v>111</v>
      </c>
      <c r="I92" s="106"/>
      <c r="J92" s="106"/>
      <c r="K92" s="106"/>
      <c r="L92" s="32"/>
      <c r="M92" s="32"/>
      <c r="N92" s="32"/>
      <c r="O92" s="39"/>
      <c r="P92" s="39"/>
      <c r="Q92" s="32"/>
    </row>
    <row r="93" spans="1:17" ht="15.75">
      <c r="A93" s="106" t="s">
        <v>115</v>
      </c>
      <c r="B93" s="106"/>
      <c r="D93" s="106"/>
      <c r="E93" s="106"/>
      <c r="F93" s="106"/>
      <c r="G93" s="106"/>
      <c r="H93" s="106" t="s">
        <v>105</v>
      </c>
      <c r="I93" s="106"/>
      <c r="J93" s="106"/>
      <c r="K93" s="106"/>
      <c r="L93" s="32"/>
      <c r="M93" s="32"/>
      <c r="N93" s="32"/>
      <c r="O93" s="39"/>
      <c r="P93" s="39"/>
      <c r="Q93" s="32"/>
    </row>
    <row r="94" spans="1:17" ht="15.75">
      <c r="B94" s="40"/>
      <c r="C94" s="68" t="s">
        <v>101</v>
      </c>
      <c r="D94" s="39"/>
      <c r="E94" s="39"/>
      <c r="F94" s="39"/>
      <c r="G94" s="45"/>
    </row>
    <row r="95" spans="1:17">
      <c r="B95" s="40"/>
      <c r="C95" s="69"/>
      <c r="D95" s="40"/>
      <c r="E95" s="40"/>
      <c r="F95" s="40"/>
      <c r="G95" s="46"/>
    </row>
    <row r="96" spans="1:17">
      <c r="B96" s="40"/>
      <c r="C96" s="69" t="s">
        <v>106</v>
      </c>
      <c r="D96" s="40"/>
      <c r="E96" s="40"/>
      <c r="F96" s="40"/>
      <c r="G96" s="46"/>
    </row>
    <row r="97" spans="1:7" ht="15.75">
      <c r="A97" s="36"/>
      <c r="B97" s="50"/>
      <c r="C97" s="68" t="s">
        <v>109</v>
      </c>
      <c r="D97" s="39"/>
      <c r="E97" s="39"/>
      <c r="F97" s="39"/>
      <c r="G97" s="45"/>
    </row>
    <row r="98" spans="1:7" ht="15.75">
      <c r="A98" s="36"/>
      <c r="B98" s="51"/>
      <c r="C98" s="68" t="s">
        <v>102</v>
      </c>
      <c r="D98" s="39"/>
      <c r="E98" s="39"/>
      <c r="F98" s="39"/>
      <c r="G98" s="45"/>
    </row>
    <row r="99" spans="1:7" ht="15.75">
      <c r="A99" s="36"/>
      <c r="B99" s="51"/>
      <c r="C99" s="68"/>
      <c r="D99" s="52"/>
      <c r="E99" s="52"/>
      <c r="F99" s="52"/>
      <c r="G99" s="45"/>
    </row>
    <row r="100" spans="1:7">
      <c r="D100" s="23"/>
    </row>
    <row r="101" spans="1:7" ht="78.75" customHeight="1" thickBot="1">
      <c r="D101" s="23"/>
    </row>
    <row r="102" spans="1:7" ht="15.75" thickBot="1">
      <c r="A102" s="22" t="s">
        <v>95</v>
      </c>
      <c r="B102" s="48"/>
      <c r="D102" s="23"/>
    </row>
    <row r="103" spans="1:7" ht="27" customHeight="1" thickBot="1">
      <c r="A103" s="100" t="s">
        <v>96</v>
      </c>
      <c r="B103" s="101"/>
      <c r="D103" s="23"/>
      <c r="G103"/>
    </row>
    <row r="104" spans="1:7" ht="45" customHeight="1" thickBot="1">
      <c r="A104" s="102" t="s">
        <v>97</v>
      </c>
      <c r="B104" s="103"/>
      <c r="D104" s="23"/>
      <c r="G104"/>
    </row>
    <row r="105" spans="1:7">
      <c r="D105" s="23"/>
    </row>
    <row r="106" spans="1:7">
      <c r="D106" s="23"/>
    </row>
    <row r="107" spans="1:7">
      <c r="D107" s="23"/>
    </row>
    <row r="108" spans="1:7">
      <c r="D108" s="23"/>
    </row>
    <row r="109" spans="1:7">
      <c r="D109" s="23"/>
    </row>
  </sheetData>
  <mergeCells count="19">
    <mergeCell ref="D93:G93"/>
    <mergeCell ref="H89:K89"/>
    <mergeCell ref="H91:K91"/>
    <mergeCell ref="H92:K92"/>
    <mergeCell ref="H93:K93"/>
    <mergeCell ref="A103:B103"/>
    <mergeCell ref="A104:B104"/>
    <mergeCell ref="A91:B91"/>
    <mergeCell ref="A89:B89"/>
    <mergeCell ref="A92:B92"/>
    <mergeCell ref="A93:B93"/>
    <mergeCell ref="B4:D4"/>
    <mergeCell ref="B3:D3"/>
    <mergeCell ref="B7:D7"/>
    <mergeCell ref="B9:B10"/>
    <mergeCell ref="C9:C10"/>
    <mergeCell ref="D9:D10"/>
    <mergeCell ref="B6:D6"/>
    <mergeCell ref="B5:D5"/>
  </mergeCells>
  <pageMargins left="3.937007874015748E-2" right="3.937007874015748E-2" top="0.35433070866141736" bottom="0.39370078740157483" header="0.31496062992125984" footer="0.31496062992125984"/>
  <pageSetup scale="45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99"/>
  <sheetViews>
    <sheetView showGridLines="0" topLeftCell="I1" zoomScale="90" zoomScaleNormal="90" workbookViewId="0">
      <selection activeCell="O13" sqref="O13"/>
    </sheetView>
  </sheetViews>
  <sheetFormatPr baseColWidth="10" defaultColWidth="11.42578125" defaultRowHeight="15"/>
  <cols>
    <col min="1" max="1" width="89.42578125" customWidth="1"/>
    <col min="2" max="2" width="16.42578125" customWidth="1"/>
    <col min="3" max="3" width="16.28515625" customWidth="1"/>
    <col min="4" max="5" width="14.5703125" customWidth="1"/>
    <col min="6" max="8" width="14.7109375" customWidth="1"/>
    <col min="9" max="9" width="14.85546875" customWidth="1"/>
    <col min="10" max="10" width="14.5703125" customWidth="1"/>
    <col min="11" max="11" width="14.7109375" customWidth="1"/>
    <col min="12" max="13" width="14.85546875" customWidth="1"/>
    <col min="14" max="14" width="14.7109375" customWidth="1"/>
    <col min="15" max="15" width="15.42578125" customWidth="1"/>
    <col min="16" max="16" width="15.85546875" customWidth="1"/>
  </cols>
  <sheetData>
    <row r="3" spans="1:17" ht="28.5" customHeight="1">
      <c r="A3" s="89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7" ht="21" customHeight="1">
      <c r="A4" s="87" t="s">
        <v>98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</row>
    <row r="5" spans="1:17" ht="15.75">
      <c r="A5" s="98" t="s">
        <v>114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</row>
    <row r="6" spans="1:17" ht="15.75" customHeight="1">
      <c r="A6" s="91" t="s">
        <v>92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</row>
    <row r="7" spans="1:17" ht="15.75" customHeight="1">
      <c r="A7" s="92" t="s">
        <v>77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</row>
    <row r="9" spans="1:17" ht="25.5" customHeight="1">
      <c r="A9" s="110" t="s">
        <v>66</v>
      </c>
      <c r="B9" s="111" t="s">
        <v>94</v>
      </c>
      <c r="C9" s="111" t="s">
        <v>93</v>
      </c>
      <c r="D9" s="107" t="s">
        <v>91</v>
      </c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9"/>
    </row>
    <row r="10" spans="1:17">
      <c r="A10" s="110"/>
      <c r="B10" s="112"/>
      <c r="C10" s="112"/>
      <c r="D10" s="13" t="s">
        <v>79</v>
      </c>
      <c r="E10" s="13" t="s">
        <v>80</v>
      </c>
      <c r="F10" s="13" t="s">
        <v>81</v>
      </c>
      <c r="G10" s="13" t="s">
        <v>82</v>
      </c>
      <c r="H10" s="14" t="s">
        <v>83</v>
      </c>
      <c r="I10" s="13" t="s">
        <v>84</v>
      </c>
      <c r="J10" s="14" t="s">
        <v>85</v>
      </c>
      <c r="K10" s="13" t="s">
        <v>86</v>
      </c>
      <c r="L10" s="13" t="s">
        <v>87</v>
      </c>
      <c r="M10" s="13" t="s">
        <v>88</v>
      </c>
      <c r="N10" s="13" t="s">
        <v>89</v>
      </c>
      <c r="O10" s="14" t="s">
        <v>90</v>
      </c>
      <c r="P10" s="13" t="s">
        <v>78</v>
      </c>
    </row>
    <row r="11" spans="1:17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>
      <c r="A12" s="3" t="s">
        <v>1</v>
      </c>
      <c r="B12" s="70">
        <f t="shared" ref="B12:D12" si="0">B13+B14+B15+B16+B17</f>
        <v>593196704</v>
      </c>
      <c r="C12" s="25">
        <f t="shared" si="0"/>
        <v>579005501.25</v>
      </c>
      <c r="D12" s="70">
        <f t="shared" si="0"/>
        <v>43092378.449999988</v>
      </c>
      <c r="E12" s="25">
        <f>E13+E14+E15+E16+E17</f>
        <v>44143947.75</v>
      </c>
      <c r="F12" s="25">
        <f>F13+F14+F15+F16+F17</f>
        <v>46140640.560000002</v>
      </c>
      <c r="G12" s="25">
        <f>G13+G14+G15+G16+G17</f>
        <v>43699295.079999998</v>
      </c>
      <c r="H12" s="70">
        <f t="shared" ref="H12:M12" si="1">H13+H14+H15+H16+H17</f>
        <v>44511754.940000005</v>
      </c>
      <c r="I12" s="70">
        <f t="shared" si="1"/>
        <v>45093669.960000008</v>
      </c>
      <c r="J12" s="70">
        <f t="shared" si="1"/>
        <v>44464588.050000004</v>
      </c>
      <c r="K12" s="70">
        <f t="shared" si="1"/>
        <v>43995666.369999997</v>
      </c>
      <c r="L12" s="70">
        <f t="shared" si="1"/>
        <v>44892212.730000004</v>
      </c>
      <c r="M12" s="70">
        <f t="shared" si="1"/>
        <v>47563210.850000001</v>
      </c>
      <c r="N12" s="70">
        <f>N13+N14+N15+N16+N17</f>
        <v>82230915.780000001</v>
      </c>
      <c r="O12" s="70">
        <f>O13+O14+O15+O16+O17</f>
        <v>43101083.050000004</v>
      </c>
      <c r="P12" s="70">
        <f>P13+P14+P15+P16+P17</f>
        <v>572929363.56999993</v>
      </c>
    </row>
    <row r="13" spans="1:17" ht="15.75">
      <c r="A13" s="4" t="s">
        <v>2</v>
      </c>
      <c r="B13" s="64">
        <v>474711103</v>
      </c>
      <c r="C13" s="64">
        <v>459938377.75</v>
      </c>
      <c r="D13" s="72">
        <v>34635380.189999998</v>
      </c>
      <c r="E13" s="72">
        <v>35057922.009999998</v>
      </c>
      <c r="F13" s="72">
        <v>35076120.060000002</v>
      </c>
      <c r="G13" s="72">
        <v>35274425.43</v>
      </c>
      <c r="H13" s="72">
        <v>34926121.340000004</v>
      </c>
      <c r="I13" s="72">
        <v>35403060.57</v>
      </c>
      <c r="J13" s="72">
        <v>35068284.170000002</v>
      </c>
      <c r="K13" s="72">
        <v>35096090.100000001</v>
      </c>
      <c r="L13" s="72">
        <v>35495198.810000002</v>
      </c>
      <c r="M13" s="72">
        <v>35314026.149999999</v>
      </c>
      <c r="N13" s="72">
        <v>69926236.120000005</v>
      </c>
      <c r="O13" s="72">
        <v>34090585.840000004</v>
      </c>
      <c r="P13" s="72">
        <f>SUM(D13:O13)</f>
        <v>455363450.78999996</v>
      </c>
    </row>
    <row r="14" spans="1:17" ht="15.75">
      <c r="A14" s="4" t="s">
        <v>3</v>
      </c>
      <c r="B14" s="64">
        <v>21020000</v>
      </c>
      <c r="C14" s="64">
        <v>20174000</v>
      </c>
      <c r="D14" s="72">
        <v>1784228.12</v>
      </c>
      <c r="E14" s="72">
        <v>1202000</v>
      </c>
      <c r="F14" s="72">
        <v>2081000</v>
      </c>
      <c r="G14" s="72">
        <v>1623604.84</v>
      </c>
      <c r="H14" s="72">
        <v>1664686.65</v>
      </c>
      <c r="I14" s="72">
        <v>1626695.75</v>
      </c>
      <c r="J14" s="72">
        <v>1727716.67</v>
      </c>
      <c r="K14" s="72">
        <v>1643352.83</v>
      </c>
      <c r="L14" s="72">
        <v>1607133.33</v>
      </c>
      <c r="M14" s="72">
        <v>1594420.52</v>
      </c>
      <c r="N14" s="72">
        <v>1563000</v>
      </c>
      <c r="O14" s="72">
        <v>1633844.56</v>
      </c>
      <c r="P14" s="72">
        <f>SUM(D14:O14)</f>
        <v>19751683.27</v>
      </c>
    </row>
    <row r="15" spans="1:17" ht="15.75">
      <c r="A15" s="4" t="s">
        <v>4</v>
      </c>
      <c r="B15" s="57">
        <v>648000</v>
      </c>
      <c r="C15" s="81">
        <v>806422.5</v>
      </c>
      <c r="D15" s="72">
        <v>0</v>
      </c>
      <c r="E15" s="72">
        <v>0</v>
      </c>
      <c r="F15" s="72">
        <v>0</v>
      </c>
      <c r="G15" s="72">
        <v>0</v>
      </c>
      <c r="H15" s="72">
        <v>3583.84</v>
      </c>
      <c r="I15" s="72">
        <v>9843.2000000000007</v>
      </c>
      <c r="J15" s="72">
        <v>0</v>
      </c>
      <c r="K15" s="72">
        <v>153112.29</v>
      </c>
      <c r="L15" s="72">
        <v>134369</v>
      </c>
      <c r="M15" s="72">
        <v>129767.83</v>
      </c>
      <c r="N15" s="72">
        <v>130184.5</v>
      </c>
      <c r="O15" s="72">
        <v>130184.5</v>
      </c>
      <c r="P15" s="72">
        <f>SUM(D15:O15)</f>
        <v>691045.16</v>
      </c>
      <c r="Q15" s="15"/>
    </row>
    <row r="16" spans="1:17" ht="15.75">
      <c r="A16" s="4" t="s">
        <v>5</v>
      </c>
      <c r="B16" s="64">
        <v>34153239</v>
      </c>
      <c r="C16" s="64">
        <v>33632239</v>
      </c>
      <c r="D16" s="72">
        <v>1466356.87</v>
      </c>
      <c r="E16" s="72">
        <v>2597390.5099999998</v>
      </c>
      <c r="F16" s="72">
        <v>3715361.85</v>
      </c>
      <c r="G16" s="72">
        <v>1501196.54</v>
      </c>
      <c r="H16" s="72">
        <v>2636571.89</v>
      </c>
      <c r="I16" s="72">
        <v>2740193.06</v>
      </c>
      <c r="J16" s="72">
        <v>2333993.9900000002</v>
      </c>
      <c r="K16" s="72">
        <v>1798030.37</v>
      </c>
      <c r="L16" s="72">
        <v>2380602.3199999998</v>
      </c>
      <c r="M16" s="72">
        <v>5178652.95</v>
      </c>
      <c r="N16" s="72">
        <v>5284082.24</v>
      </c>
      <c r="O16" s="72">
        <v>1917142.15</v>
      </c>
      <c r="P16" s="72">
        <f>SUM(D16:O16)</f>
        <v>33549574.740000002</v>
      </c>
    </row>
    <row r="17" spans="1:16" ht="15.75">
      <c r="A17" s="4" t="s">
        <v>6</v>
      </c>
      <c r="B17" s="64">
        <v>62664362</v>
      </c>
      <c r="C17" s="64">
        <v>64454462</v>
      </c>
      <c r="D17" s="72">
        <v>5206413.2699999996</v>
      </c>
      <c r="E17" s="72">
        <v>5286635.2300000004</v>
      </c>
      <c r="F17" s="72">
        <v>5268158.6500000004</v>
      </c>
      <c r="G17" s="72">
        <v>5300068.2699999996</v>
      </c>
      <c r="H17" s="72">
        <v>5280791.22</v>
      </c>
      <c r="I17" s="72">
        <v>5313877.38</v>
      </c>
      <c r="J17" s="72">
        <v>5334593.22</v>
      </c>
      <c r="K17" s="72">
        <v>5305080.78</v>
      </c>
      <c r="L17" s="72">
        <v>5274909.2699999996</v>
      </c>
      <c r="M17" s="72">
        <v>5346343.4000000004</v>
      </c>
      <c r="N17" s="72">
        <v>5327412.92</v>
      </c>
      <c r="O17" s="72">
        <v>5329326</v>
      </c>
      <c r="P17" s="72">
        <f>SUM(D17:O17)</f>
        <v>63573609.610000007</v>
      </c>
    </row>
    <row r="18" spans="1:16" ht="15.75">
      <c r="A18" s="3" t="s">
        <v>7</v>
      </c>
      <c r="B18" s="70">
        <f t="shared" ref="B18:D18" si="2">B19+B20+B21+B22+B23+B24+B25+B26+B27</f>
        <v>44867824</v>
      </c>
      <c r="C18" s="63">
        <f t="shared" si="2"/>
        <v>88003276.819999993</v>
      </c>
      <c r="D18" s="70">
        <f t="shared" si="2"/>
        <v>2589216.44</v>
      </c>
      <c r="E18" s="25">
        <f>E19+E20+E21+E22+E23+E24+E25+E26+E27</f>
        <v>3979961.6399999997</v>
      </c>
      <c r="F18" s="25">
        <f>F19+F20+F21+F22+F23+F24+F25+F26+F27</f>
        <v>3607233.49</v>
      </c>
      <c r="G18" s="25">
        <f>G19+G20+G21+G22+G23+G24+G25+G26+G27</f>
        <v>4227911</v>
      </c>
      <c r="H18" s="70">
        <f t="shared" ref="H18:M18" si="3">H19+H20+H21+H22+H23+H24+H25+H26+H27</f>
        <v>10058507.23</v>
      </c>
      <c r="I18" s="70">
        <f t="shared" si="3"/>
        <v>5022825.0999999996</v>
      </c>
      <c r="J18" s="70">
        <f t="shared" si="3"/>
        <v>3185664.5700000003</v>
      </c>
      <c r="K18" s="70">
        <f t="shared" si="3"/>
        <v>5799171.1799999997</v>
      </c>
      <c r="L18" s="70">
        <f t="shared" si="3"/>
        <v>7042250.3600000003</v>
      </c>
      <c r="M18" s="70">
        <f t="shared" si="3"/>
        <v>6208487.0099999998</v>
      </c>
      <c r="N18" s="70">
        <f>N19+N20+N21+N22+N23+N24+N25+N26+N27</f>
        <v>5951968.4100000011</v>
      </c>
      <c r="O18" s="70">
        <f>O19+O20+O21+O22+O23+O24+O25+O26+O27</f>
        <v>15335215.159999998</v>
      </c>
      <c r="P18" s="70">
        <f>P19+P20+P21+P22+P23+P24+P25+P26+P27</f>
        <v>73008411.590000004</v>
      </c>
    </row>
    <row r="19" spans="1:16" ht="15.75">
      <c r="A19" s="4" t="s">
        <v>8</v>
      </c>
      <c r="B19" s="64">
        <v>17450000</v>
      </c>
      <c r="C19" s="64">
        <v>14860000</v>
      </c>
      <c r="D19" s="72">
        <v>1170816.07</v>
      </c>
      <c r="E19" s="73">
        <v>1214261.6499999999</v>
      </c>
      <c r="F19" s="72">
        <v>1750555.21</v>
      </c>
      <c r="G19" s="23">
        <v>1302979.98</v>
      </c>
      <c r="H19" s="72">
        <v>1327190.6200000001</v>
      </c>
      <c r="I19" s="72">
        <v>281083.24</v>
      </c>
      <c r="J19" s="23">
        <v>794947.3</v>
      </c>
      <c r="K19" s="72">
        <v>791836.86</v>
      </c>
      <c r="L19" s="72">
        <v>885228.99</v>
      </c>
      <c r="M19" s="72">
        <v>734462.04</v>
      </c>
      <c r="N19" s="72">
        <v>960697.25</v>
      </c>
      <c r="O19" s="72">
        <v>808650.77</v>
      </c>
      <c r="P19" s="80">
        <f t="shared" ref="P19:P27" si="4">SUM(D19:O19)</f>
        <v>12022709.98</v>
      </c>
    </row>
    <row r="20" spans="1:16" ht="15.75">
      <c r="A20" s="4" t="s">
        <v>9</v>
      </c>
      <c r="B20" s="64">
        <v>1100000</v>
      </c>
      <c r="C20" s="64">
        <v>3150000</v>
      </c>
      <c r="D20" s="72">
        <v>0</v>
      </c>
      <c r="E20" s="72">
        <v>36125.699999999997</v>
      </c>
      <c r="F20" s="72">
        <v>0</v>
      </c>
      <c r="G20" s="72">
        <v>0</v>
      </c>
      <c r="H20" s="72">
        <v>82549.240000000005</v>
      </c>
      <c r="I20" s="72">
        <v>16815</v>
      </c>
      <c r="J20" s="23">
        <v>2965.49</v>
      </c>
      <c r="K20" s="72">
        <v>338966.8</v>
      </c>
      <c r="L20" s="72">
        <v>41215</v>
      </c>
      <c r="M20" s="72">
        <v>277539.75</v>
      </c>
      <c r="N20" s="72">
        <v>80000</v>
      </c>
      <c r="O20" s="72">
        <v>295522.8</v>
      </c>
      <c r="P20" s="80">
        <f t="shared" si="4"/>
        <v>1171699.78</v>
      </c>
    </row>
    <row r="21" spans="1:16" ht="15.75">
      <c r="A21" s="4" t="s">
        <v>10</v>
      </c>
      <c r="B21" s="64">
        <v>3400000</v>
      </c>
      <c r="C21" s="64">
        <v>4150000</v>
      </c>
      <c r="D21" s="72">
        <v>269230</v>
      </c>
      <c r="E21" s="73">
        <v>374500</v>
      </c>
      <c r="F21" s="72">
        <v>335315.59000000003</v>
      </c>
      <c r="G21" s="23">
        <v>405757.5</v>
      </c>
      <c r="H21" s="72">
        <v>457897.97</v>
      </c>
      <c r="I21" s="72">
        <v>214690</v>
      </c>
      <c r="J21" s="23">
        <v>533580.43000000005</v>
      </c>
      <c r="K21" s="72">
        <v>299464.53999999998</v>
      </c>
      <c r="L21" s="72">
        <v>322440</v>
      </c>
      <c r="M21" s="72">
        <v>358028.59</v>
      </c>
      <c r="N21" s="72">
        <v>0</v>
      </c>
      <c r="O21" s="72">
        <v>187070</v>
      </c>
      <c r="P21" s="80">
        <f t="shared" si="4"/>
        <v>3757974.62</v>
      </c>
    </row>
    <row r="22" spans="1:16" ht="15.75">
      <c r="A22" s="4" t="s">
        <v>11</v>
      </c>
      <c r="B22" s="64">
        <v>330000</v>
      </c>
      <c r="C22" s="64">
        <v>15984203.75</v>
      </c>
      <c r="D22" s="72">
        <v>0</v>
      </c>
      <c r="E22" s="73">
        <v>119644.73</v>
      </c>
      <c r="F22" s="72">
        <v>9060</v>
      </c>
      <c r="G22" s="23">
        <v>197918.58</v>
      </c>
      <c r="H22" s="72">
        <v>71971.62</v>
      </c>
      <c r="I22" s="72">
        <v>0</v>
      </c>
      <c r="J22" s="23">
        <v>47901.120000000003</v>
      </c>
      <c r="K22" s="72">
        <v>3007353.83</v>
      </c>
      <c r="L22" s="72">
        <v>2665329.75</v>
      </c>
      <c r="M22" s="72">
        <v>2875986.13</v>
      </c>
      <c r="N22" s="72">
        <v>2640336.33</v>
      </c>
      <c r="O22" s="72">
        <v>3234259.88</v>
      </c>
      <c r="P22" s="80">
        <f t="shared" si="4"/>
        <v>14869761.969999999</v>
      </c>
    </row>
    <row r="23" spans="1:16" ht="15.75">
      <c r="A23" s="4" t="s">
        <v>12</v>
      </c>
      <c r="B23" s="64">
        <v>5470000</v>
      </c>
      <c r="C23" s="64">
        <v>10197000</v>
      </c>
      <c r="D23" s="72">
        <v>0</v>
      </c>
      <c r="E23" s="73">
        <v>720175.79</v>
      </c>
      <c r="F23" s="72">
        <v>71904.009999999995</v>
      </c>
      <c r="G23" s="23">
        <v>1197678.56</v>
      </c>
      <c r="H23" s="72">
        <v>155995.04</v>
      </c>
      <c r="I23" s="72">
        <v>3444488.62</v>
      </c>
      <c r="J23" s="23">
        <v>12959.6</v>
      </c>
      <c r="K23" s="72">
        <v>176441.5</v>
      </c>
      <c r="L23" s="72">
        <v>493561</v>
      </c>
      <c r="M23" s="72">
        <v>870486</v>
      </c>
      <c r="N23" s="72">
        <v>256969.56</v>
      </c>
      <c r="O23" s="72">
        <v>1371076.2</v>
      </c>
      <c r="P23" s="80">
        <f t="shared" si="4"/>
        <v>8771735.879999999</v>
      </c>
    </row>
    <row r="24" spans="1:16" ht="15.75">
      <c r="A24" s="4" t="s">
        <v>13</v>
      </c>
      <c r="B24" s="64">
        <v>13799824</v>
      </c>
      <c r="C24" s="64">
        <v>13826074.07</v>
      </c>
      <c r="D24" s="72">
        <v>887169.68</v>
      </c>
      <c r="E24" s="73">
        <v>835274.05</v>
      </c>
      <c r="F24" s="72">
        <v>911165.12</v>
      </c>
      <c r="G24" s="23">
        <v>857058.18</v>
      </c>
      <c r="H24" s="72">
        <v>1716705.83</v>
      </c>
      <c r="I24" s="72">
        <v>857844.04</v>
      </c>
      <c r="J24" s="23">
        <v>926096.11</v>
      </c>
      <c r="K24" s="72">
        <v>910296.09</v>
      </c>
      <c r="L24" s="72">
        <v>909400.25</v>
      </c>
      <c r="M24" s="72">
        <v>904220</v>
      </c>
      <c r="N24" s="72">
        <v>922447.85</v>
      </c>
      <c r="O24" s="72">
        <v>3019763.02</v>
      </c>
      <c r="P24" s="80">
        <f t="shared" si="4"/>
        <v>13657440.220000001</v>
      </c>
    </row>
    <row r="25" spans="1:16" ht="15.75">
      <c r="A25" s="4" t="s">
        <v>14</v>
      </c>
      <c r="B25" s="64">
        <v>985000</v>
      </c>
      <c r="C25" s="64">
        <v>7658000</v>
      </c>
      <c r="D25" s="72">
        <v>262000.69</v>
      </c>
      <c r="E25" s="72">
        <v>0</v>
      </c>
      <c r="F25" s="72">
        <v>0</v>
      </c>
      <c r="G25" s="23">
        <v>185098.2</v>
      </c>
      <c r="H25" s="72">
        <v>52333.22</v>
      </c>
      <c r="I25" s="72">
        <v>0</v>
      </c>
      <c r="J25" s="86">
        <v>527360.84</v>
      </c>
      <c r="K25" s="72">
        <v>174811.56</v>
      </c>
      <c r="L25" s="72">
        <v>912692.32</v>
      </c>
      <c r="M25" s="72">
        <v>49777.34</v>
      </c>
      <c r="N25" s="72">
        <v>920474.06</v>
      </c>
      <c r="O25" s="72">
        <v>575526.52</v>
      </c>
      <c r="P25" s="80">
        <f t="shared" si="4"/>
        <v>3660074.75</v>
      </c>
    </row>
    <row r="26" spans="1:16" ht="15.75">
      <c r="A26" s="4" t="s">
        <v>15</v>
      </c>
      <c r="B26" s="64">
        <v>1283000</v>
      </c>
      <c r="C26" s="64">
        <v>15013000</v>
      </c>
      <c r="D26" s="72">
        <v>0</v>
      </c>
      <c r="E26" s="72">
        <v>564947.42000000004</v>
      </c>
      <c r="F26" s="72">
        <v>394588.76</v>
      </c>
      <c r="G26" s="72">
        <v>81420</v>
      </c>
      <c r="H26" s="72">
        <v>5600589.9900000002</v>
      </c>
      <c r="I26" s="72">
        <v>28815.599999999999</v>
      </c>
      <c r="J26" s="23">
        <v>301389.53999999998</v>
      </c>
      <c r="K26" s="72">
        <v>0</v>
      </c>
      <c r="L26" s="72">
        <v>783856.46</v>
      </c>
      <c r="M26" s="72">
        <v>119337.16</v>
      </c>
      <c r="N26" s="72">
        <v>69030</v>
      </c>
      <c r="O26" s="72">
        <v>5283291.03</v>
      </c>
      <c r="P26" s="80">
        <f t="shared" si="4"/>
        <v>13227265.960000001</v>
      </c>
    </row>
    <row r="27" spans="1:16" ht="15.75">
      <c r="A27" s="4" t="s">
        <v>16</v>
      </c>
      <c r="B27" s="64">
        <v>1050000</v>
      </c>
      <c r="C27" s="64">
        <v>3164999</v>
      </c>
      <c r="D27" s="72">
        <v>0</v>
      </c>
      <c r="E27" s="72">
        <v>115032.3</v>
      </c>
      <c r="F27" s="72">
        <v>134644.79999999999</v>
      </c>
      <c r="G27" s="72">
        <v>0</v>
      </c>
      <c r="H27" s="72">
        <v>593273.69999999995</v>
      </c>
      <c r="I27" s="72">
        <v>179088.6</v>
      </c>
      <c r="J27" s="23">
        <v>38464.14</v>
      </c>
      <c r="K27" s="72">
        <v>100000</v>
      </c>
      <c r="L27" s="72">
        <v>28526.59</v>
      </c>
      <c r="M27" s="72">
        <v>18650</v>
      </c>
      <c r="N27" s="72">
        <v>102013.36</v>
      </c>
      <c r="O27" s="72">
        <v>560054.93999999994</v>
      </c>
      <c r="P27" s="80">
        <f t="shared" si="4"/>
        <v>1869748.43</v>
      </c>
    </row>
    <row r="28" spans="1:16" ht="15.75">
      <c r="A28" s="3" t="s">
        <v>17</v>
      </c>
      <c r="B28" s="70">
        <f t="shared" ref="B28:D28" si="5">B29+B30+B31+B32+B33+B34+B35+B36+B37</f>
        <v>6979955</v>
      </c>
      <c r="C28" s="63">
        <f t="shared" si="5"/>
        <v>24121952</v>
      </c>
      <c r="D28" s="70">
        <f t="shared" si="5"/>
        <v>182366.67</v>
      </c>
      <c r="E28" s="25">
        <f>E29+E30+E31+E32+E33+E34+E35+E36+E37</f>
        <v>96751.19</v>
      </c>
      <c r="F28" s="25">
        <f>F29+F30+F31+F32+F33+F34+F35+F36+F37</f>
        <v>711559.62999999989</v>
      </c>
      <c r="G28" s="25">
        <f>G29+G30+G31+G32+G33+G34+G35+G36+G37</f>
        <v>497968.57</v>
      </c>
      <c r="H28" s="70">
        <f t="shared" ref="H28:M28" si="6">H29+H30+H31+H32+H33+H34+H35+H36+H37</f>
        <v>2518193.35</v>
      </c>
      <c r="I28" s="70">
        <f t="shared" si="6"/>
        <v>309847.43</v>
      </c>
      <c r="J28" s="70">
        <f t="shared" si="6"/>
        <v>1077821.8799999999</v>
      </c>
      <c r="K28" s="70">
        <f t="shared" si="6"/>
        <v>354152.27</v>
      </c>
      <c r="L28" s="70">
        <f t="shared" si="6"/>
        <v>1673765.85</v>
      </c>
      <c r="M28" s="70">
        <f t="shared" si="6"/>
        <v>978046.49999999988</v>
      </c>
      <c r="N28" s="70">
        <f>N29+N30+N31+N32+N33+N34+N35+N36+N37</f>
        <v>530197.13</v>
      </c>
      <c r="O28" s="70">
        <f>O29+O30+O31+O32+O33+O34+O35+O36+O37</f>
        <v>8534182.1099999994</v>
      </c>
      <c r="P28" s="70">
        <f>P29+P30+P31+P32+P33+P34+P35+P36+P37</f>
        <v>17464852.579999998</v>
      </c>
    </row>
    <row r="29" spans="1:16" ht="15.75">
      <c r="A29" s="4" t="s">
        <v>18</v>
      </c>
      <c r="B29" s="64">
        <v>515000</v>
      </c>
      <c r="C29" s="64">
        <v>1890000</v>
      </c>
      <c r="D29" s="72">
        <v>0</v>
      </c>
      <c r="E29" s="73">
        <v>3600</v>
      </c>
      <c r="F29" s="72">
        <v>289408.28999999998</v>
      </c>
      <c r="G29" s="72">
        <v>0</v>
      </c>
      <c r="H29" s="72">
        <v>139363.48000000001</v>
      </c>
      <c r="I29" s="72">
        <v>5371.41</v>
      </c>
      <c r="J29" s="72">
        <v>275274.03999999998</v>
      </c>
      <c r="K29" s="72">
        <v>0</v>
      </c>
      <c r="L29" s="72">
        <v>80180.820000000007</v>
      </c>
      <c r="M29" s="72">
        <v>23872.31</v>
      </c>
      <c r="N29" s="72">
        <v>222091.12</v>
      </c>
      <c r="O29" s="72">
        <v>73236.69</v>
      </c>
      <c r="P29" s="80">
        <f>SUM(D29:O29)</f>
        <v>1112398.1600000001</v>
      </c>
    </row>
    <row r="30" spans="1:16" ht="15.75">
      <c r="A30" s="4" t="s">
        <v>19</v>
      </c>
      <c r="B30" s="64">
        <v>80000</v>
      </c>
      <c r="C30" s="64">
        <v>225000</v>
      </c>
      <c r="D30" s="72">
        <v>0</v>
      </c>
      <c r="E30" s="72">
        <v>0</v>
      </c>
      <c r="F30" s="72">
        <v>0</v>
      </c>
      <c r="G30" s="72">
        <v>0</v>
      </c>
      <c r="H30" s="72">
        <v>688</v>
      </c>
      <c r="I30" s="72">
        <v>0</v>
      </c>
      <c r="J30" s="72">
        <v>0</v>
      </c>
      <c r="K30" s="72">
        <v>0</v>
      </c>
      <c r="L30" s="72">
        <v>137.49</v>
      </c>
      <c r="M30" s="72">
        <v>119593</v>
      </c>
      <c r="N30" s="72">
        <v>0</v>
      </c>
      <c r="O30" s="72">
        <v>100</v>
      </c>
      <c r="P30" s="80">
        <f>SUM(D30:O30)</f>
        <v>120518.49</v>
      </c>
    </row>
    <row r="31" spans="1:16" ht="15.75">
      <c r="A31" s="4" t="s">
        <v>20</v>
      </c>
      <c r="B31" s="64">
        <v>610000</v>
      </c>
      <c r="C31" s="64">
        <v>4110000</v>
      </c>
      <c r="D31" s="72">
        <v>0</v>
      </c>
      <c r="E31" s="72">
        <v>0</v>
      </c>
      <c r="F31" s="72">
        <v>16520</v>
      </c>
      <c r="G31" s="23">
        <v>66863.520000000004</v>
      </c>
      <c r="H31" s="72">
        <v>948456.84</v>
      </c>
      <c r="I31" s="72">
        <v>0</v>
      </c>
      <c r="J31" s="72">
        <v>8344.6200000000008</v>
      </c>
      <c r="K31" s="72">
        <v>0</v>
      </c>
      <c r="L31" s="72">
        <v>57069.73</v>
      </c>
      <c r="M31" s="72">
        <v>389196.64</v>
      </c>
      <c r="N31" s="72">
        <v>0</v>
      </c>
      <c r="O31" s="72">
        <v>504390.58</v>
      </c>
      <c r="P31" s="80">
        <f>SUM(D31:O31)</f>
        <v>1990841.9300000002</v>
      </c>
    </row>
    <row r="32" spans="1:16" ht="15.75">
      <c r="A32" s="4" t="s">
        <v>21</v>
      </c>
      <c r="B32" s="64">
        <v>10000</v>
      </c>
      <c r="C32" s="64">
        <v>10000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/>
      <c r="K32" s="72">
        <v>0</v>
      </c>
      <c r="L32" s="72">
        <v>0</v>
      </c>
      <c r="M32" s="72">
        <v>0</v>
      </c>
      <c r="N32" s="72">
        <v>0</v>
      </c>
      <c r="O32" s="72">
        <v>0</v>
      </c>
      <c r="P32" s="80">
        <f t="shared" ref="P32" si="7">SUM(D32:O32)</f>
        <v>0</v>
      </c>
    </row>
    <row r="33" spans="1:16" ht="15.75">
      <c r="A33" s="4" t="s">
        <v>22</v>
      </c>
      <c r="B33" s="64">
        <v>155000</v>
      </c>
      <c r="C33" s="64">
        <v>770000</v>
      </c>
      <c r="D33" s="72">
        <v>0</v>
      </c>
      <c r="E33" s="72">
        <v>0</v>
      </c>
      <c r="F33" s="72">
        <v>0</v>
      </c>
      <c r="G33" s="72">
        <v>0</v>
      </c>
      <c r="H33" s="72">
        <v>425643.01</v>
      </c>
      <c r="I33" s="72">
        <v>134.05000000000001</v>
      </c>
      <c r="J33" s="72">
        <v>42363.27</v>
      </c>
      <c r="K33" s="72">
        <v>0</v>
      </c>
      <c r="L33" s="72">
        <v>5935.93</v>
      </c>
      <c r="M33" s="72">
        <v>50631.199999999997</v>
      </c>
      <c r="N33" s="72">
        <v>0</v>
      </c>
      <c r="O33" s="72">
        <v>5427.69</v>
      </c>
      <c r="P33" s="80">
        <f>SUM(D33:O33)</f>
        <v>530135.14999999991</v>
      </c>
    </row>
    <row r="34" spans="1:16" ht="15.75">
      <c r="A34" s="4" t="s">
        <v>23</v>
      </c>
      <c r="B34" s="64">
        <v>121000</v>
      </c>
      <c r="C34" s="64">
        <v>291000</v>
      </c>
      <c r="D34" s="72">
        <v>0</v>
      </c>
      <c r="E34" s="72"/>
      <c r="F34" s="72">
        <v>1373.52</v>
      </c>
      <c r="G34" s="72">
        <v>0</v>
      </c>
      <c r="H34" s="72">
        <v>17325.169999999998</v>
      </c>
      <c r="I34" s="72">
        <v>7584.85</v>
      </c>
      <c r="J34" s="72">
        <v>10462.99</v>
      </c>
      <c r="K34" s="72">
        <v>0</v>
      </c>
      <c r="L34" s="72">
        <v>4985.28</v>
      </c>
      <c r="M34" s="72">
        <v>5934.76</v>
      </c>
      <c r="N34" s="72">
        <v>0</v>
      </c>
      <c r="O34" s="72">
        <v>21975</v>
      </c>
      <c r="P34" s="80">
        <f>SUM(D34:O34)</f>
        <v>69641.570000000007</v>
      </c>
    </row>
    <row r="35" spans="1:16" ht="15.75">
      <c r="A35" s="4" t="s">
        <v>24</v>
      </c>
      <c r="B35" s="64">
        <v>4713955</v>
      </c>
      <c r="C35" s="64">
        <v>3575955</v>
      </c>
      <c r="D35" s="72">
        <v>182366.67</v>
      </c>
      <c r="E35" s="73">
        <v>93151.19</v>
      </c>
      <c r="F35" s="72">
        <v>272956.62</v>
      </c>
      <c r="G35" s="23">
        <v>395329.7</v>
      </c>
      <c r="H35" s="72">
        <v>221918.92</v>
      </c>
      <c r="I35" s="72">
        <v>216111.2</v>
      </c>
      <c r="J35" s="72">
        <v>232535.4</v>
      </c>
      <c r="K35" s="72">
        <v>286877.58</v>
      </c>
      <c r="L35" s="72">
        <v>304077.32</v>
      </c>
      <c r="M35" s="72">
        <v>267655.09999999998</v>
      </c>
      <c r="N35" s="72">
        <v>297666.55</v>
      </c>
      <c r="O35" s="72">
        <v>563272.17000000004</v>
      </c>
      <c r="P35" s="80">
        <f>SUM(D35:O35)</f>
        <v>3333918.4199999995</v>
      </c>
    </row>
    <row r="36" spans="1:16" ht="15.75">
      <c r="A36" s="4" t="s">
        <v>25</v>
      </c>
      <c r="B36" s="81">
        <v>0</v>
      </c>
      <c r="C36" s="81">
        <v>0</v>
      </c>
      <c r="D36" s="72">
        <v>0</v>
      </c>
      <c r="E36" s="72">
        <v>0</v>
      </c>
      <c r="F36" s="72">
        <v>0</v>
      </c>
      <c r="G36" s="72">
        <v>0</v>
      </c>
      <c r="H36" s="72">
        <v>0</v>
      </c>
      <c r="I36" s="72">
        <v>0</v>
      </c>
      <c r="J36" s="72">
        <v>0</v>
      </c>
      <c r="K36" s="72">
        <v>0</v>
      </c>
      <c r="L36" s="72">
        <v>0</v>
      </c>
      <c r="M36" s="72">
        <v>0</v>
      </c>
      <c r="N36" s="72">
        <v>0</v>
      </c>
      <c r="O36" s="72">
        <v>0</v>
      </c>
      <c r="P36" s="80">
        <f>SUM(D36:O36)</f>
        <v>0</v>
      </c>
    </row>
    <row r="37" spans="1:16" ht="15.75">
      <c r="A37" s="4" t="s">
        <v>26</v>
      </c>
      <c r="B37" s="64">
        <v>775000</v>
      </c>
      <c r="C37" s="64">
        <v>13249997</v>
      </c>
      <c r="D37" s="72">
        <v>0</v>
      </c>
      <c r="E37" s="72">
        <v>0</v>
      </c>
      <c r="F37" s="72">
        <v>131301.20000000001</v>
      </c>
      <c r="G37" s="23">
        <v>35775.35</v>
      </c>
      <c r="H37" s="72">
        <v>764797.93</v>
      </c>
      <c r="I37" s="72">
        <v>80645.919999999998</v>
      </c>
      <c r="J37" s="72">
        <v>508841.56</v>
      </c>
      <c r="K37" s="72">
        <v>67274.69</v>
      </c>
      <c r="L37" s="72">
        <v>1221379.28</v>
      </c>
      <c r="M37" s="72">
        <v>121163.49</v>
      </c>
      <c r="N37" s="72">
        <v>10439.459999999999</v>
      </c>
      <c r="O37" s="72">
        <v>7365779.9800000004</v>
      </c>
      <c r="P37" s="80">
        <f>SUM(D37:O37)</f>
        <v>10307398.860000001</v>
      </c>
    </row>
    <row r="38" spans="1:16" ht="15.75">
      <c r="A38" s="3" t="s">
        <v>27</v>
      </c>
      <c r="B38" s="70"/>
      <c r="C38" s="64"/>
      <c r="D38" s="72">
        <v>0</v>
      </c>
      <c r="E38" s="73"/>
      <c r="F38" s="72"/>
      <c r="G38" s="23"/>
      <c r="H38" s="72"/>
      <c r="I38" s="72"/>
      <c r="J38" s="23"/>
      <c r="K38" s="72"/>
    </row>
    <row r="39" spans="1:16" ht="15.75">
      <c r="A39" s="4" t="s">
        <v>28</v>
      </c>
      <c r="B39" s="72"/>
      <c r="C39" s="64"/>
      <c r="D39" s="72">
        <v>0</v>
      </c>
      <c r="E39" s="72">
        <v>0</v>
      </c>
      <c r="F39" s="72">
        <v>0</v>
      </c>
      <c r="G39" s="72">
        <v>0</v>
      </c>
      <c r="H39" s="72">
        <v>0</v>
      </c>
      <c r="I39" s="72">
        <v>0</v>
      </c>
      <c r="J39" s="72">
        <v>0</v>
      </c>
      <c r="K39" s="72">
        <v>0</v>
      </c>
      <c r="L39" s="72">
        <v>0</v>
      </c>
      <c r="M39" s="72">
        <v>0</v>
      </c>
      <c r="N39" s="72">
        <v>0</v>
      </c>
      <c r="O39" s="72">
        <v>0</v>
      </c>
    </row>
    <row r="40" spans="1:16" ht="15.75">
      <c r="A40" s="4" t="s">
        <v>29</v>
      </c>
      <c r="B40" s="72"/>
      <c r="C40" s="64"/>
      <c r="D40" s="72">
        <v>0</v>
      </c>
      <c r="E40" s="72">
        <v>0</v>
      </c>
      <c r="F40" s="72">
        <v>0</v>
      </c>
      <c r="G40" s="72">
        <v>0</v>
      </c>
      <c r="H40" s="72">
        <v>0</v>
      </c>
      <c r="I40" s="72">
        <v>0</v>
      </c>
      <c r="J40" s="72">
        <v>0</v>
      </c>
      <c r="K40" s="72">
        <v>0</v>
      </c>
      <c r="L40" s="72">
        <v>0</v>
      </c>
      <c r="M40" s="72">
        <v>0</v>
      </c>
      <c r="N40" s="72">
        <v>0</v>
      </c>
      <c r="O40" s="72">
        <v>0</v>
      </c>
    </row>
    <row r="41" spans="1:16" ht="15.75">
      <c r="A41" s="4" t="s">
        <v>30</v>
      </c>
      <c r="B41" s="72"/>
      <c r="C41" s="64"/>
      <c r="D41" s="72">
        <v>0</v>
      </c>
      <c r="E41" s="72">
        <v>0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  <c r="L41" s="72">
        <v>0</v>
      </c>
      <c r="M41" s="72">
        <v>0</v>
      </c>
      <c r="N41" s="72">
        <v>0</v>
      </c>
      <c r="O41" s="72">
        <v>0</v>
      </c>
    </row>
    <row r="42" spans="1:16" ht="15.75">
      <c r="A42" s="4" t="s">
        <v>31</v>
      </c>
      <c r="B42" s="72"/>
      <c r="C42" s="64"/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  <c r="L42" s="72">
        <v>0</v>
      </c>
      <c r="M42" s="72">
        <v>0</v>
      </c>
      <c r="N42" s="72">
        <v>0</v>
      </c>
      <c r="O42" s="72">
        <v>0</v>
      </c>
    </row>
    <row r="43" spans="1:16" ht="15.75">
      <c r="A43" s="4" t="s">
        <v>32</v>
      </c>
      <c r="B43" s="72"/>
      <c r="C43" s="64"/>
      <c r="D43" s="72">
        <v>0</v>
      </c>
      <c r="E43" s="72">
        <v>0</v>
      </c>
      <c r="F43" s="72">
        <v>0</v>
      </c>
      <c r="G43" s="72">
        <v>0</v>
      </c>
      <c r="H43" s="72">
        <v>0</v>
      </c>
      <c r="I43" s="72">
        <v>0</v>
      </c>
      <c r="J43" s="72">
        <v>0</v>
      </c>
      <c r="K43" s="72">
        <v>0</v>
      </c>
      <c r="L43" s="72">
        <v>0</v>
      </c>
      <c r="M43" s="72">
        <v>0</v>
      </c>
      <c r="N43" s="72">
        <v>0</v>
      </c>
      <c r="O43" s="72">
        <v>0</v>
      </c>
    </row>
    <row r="44" spans="1:16" ht="15.75">
      <c r="A44" s="4" t="s">
        <v>33</v>
      </c>
      <c r="B44" s="72"/>
      <c r="C44" s="64"/>
      <c r="D44" s="72">
        <v>0</v>
      </c>
      <c r="E44" s="72">
        <v>0</v>
      </c>
      <c r="F44" s="72">
        <v>0</v>
      </c>
      <c r="G44" s="72">
        <v>0</v>
      </c>
      <c r="H44" s="72">
        <v>0</v>
      </c>
      <c r="I44" s="72">
        <v>0</v>
      </c>
      <c r="J44" s="72">
        <v>0</v>
      </c>
      <c r="K44" s="72">
        <v>0</v>
      </c>
      <c r="L44" s="72">
        <v>0</v>
      </c>
      <c r="M44" s="72">
        <v>0</v>
      </c>
      <c r="N44" s="72">
        <v>0</v>
      </c>
      <c r="O44" s="72">
        <v>0</v>
      </c>
    </row>
    <row r="45" spans="1:16" ht="15.75">
      <c r="A45" s="4" t="s">
        <v>34</v>
      </c>
      <c r="B45" s="72"/>
      <c r="C45" s="81">
        <v>50000</v>
      </c>
      <c r="D45" s="72">
        <v>0</v>
      </c>
      <c r="E45" s="72">
        <v>0</v>
      </c>
      <c r="F45" s="72">
        <v>0</v>
      </c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</row>
    <row r="46" spans="1:16" ht="15.75">
      <c r="A46" s="4" t="s">
        <v>35</v>
      </c>
      <c r="B46" s="72"/>
      <c r="C46" s="64"/>
      <c r="D46" s="72">
        <v>0</v>
      </c>
      <c r="E46" s="72">
        <v>0</v>
      </c>
      <c r="F46" s="72">
        <v>0</v>
      </c>
      <c r="G46" s="72">
        <v>0</v>
      </c>
      <c r="H46" s="72">
        <v>0</v>
      </c>
      <c r="I46" s="72">
        <v>0</v>
      </c>
      <c r="J46" s="72">
        <v>0</v>
      </c>
      <c r="K46" s="72">
        <v>0</v>
      </c>
      <c r="L46" s="72">
        <v>0</v>
      </c>
      <c r="M46" s="72">
        <v>0</v>
      </c>
      <c r="N46" s="72">
        <v>0</v>
      </c>
      <c r="O46" s="72">
        <v>0</v>
      </c>
    </row>
    <row r="47" spans="1:16" ht="15.75">
      <c r="A47" s="3" t="s">
        <v>36</v>
      </c>
      <c r="B47" s="70"/>
      <c r="C47" s="64"/>
      <c r="D47" s="72">
        <v>0</v>
      </c>
      <c r="E47" s="72">
        <v>0</v>
      </c>
      <c r="F47" s="72">
        <v>0</v>
      </c>
      <c r="G47" s="72">
        <v>0</v>
      </c>
      <c r="H47" s="72">
        <v>0</v>
      </c>
      <c r="I47" s="72">
        <v>0</v>
      </c>
      <c r="J47" s="72">
        <v>0</v>
      </c>
      <c r="K47" s="72">
        <v>0</v>
      </c>
      <c r="L47" s="72">
        <v>0</v>
      </c>
      <c r="N47" s="72">
        <v>0</v>
      </c>
    </row>
    <row r="48" spans="1:16" ht="15.75">
      <c r="A48" s="4" t="s">
        <v>37</v>
      </c>
      <c r="B48" s="72"/>
      <c r="C48" s="64"/>
      <c r="D48" s="72">
        <v>0</v>
      </c>
      <c r="E48" s="72">
        <v>0</v>
      </c>
      <c r="F48" s="72">
        <v>0</v>
      </c>
      <c r="G48" s="72">
        <v>0</v>
      </c>
      <c r="H48" s="72">
        <v>0</v>
      </c>
      <c r="I48" s="72">
        <v>0</v>
      </c>
      <c r="J48" s="72">
        <v>0</v>
      </c>
      <c r="K48" s="72">
        <v>0</v>
      </c>
      <c r="L48" s="72">
        <v>0</v>
      </c>
      <c r="M48" s="72">
        <v>0</v>
      </c>
      <c r="N48" s="72">
        <v>0</v>
      </c>
      <c r="O48" s="72">
        <v>0</v>
      </c>
    </row>
    <row r="49" spans="1:16" ht="15.75">
      <c r="A49" s="4" t="s">
        <v>38</v>
      </c>
      <c r="B49" s="72"/>
      <c r="C49" s="64"/>
      <c r="D49" s="72">
        <v>0</v>
      </c>
      <c r="E49" s="72">
        <v>0</v>
      </c>
      <c r="F49" s="72">
        <v>0</v>
      </c>
      <c r="G49" s="72">
        <v>0</v>
      </c>
      <c r="H49" s="72">
        <v>0</v>
      </c>
      <c r="I49" s="72">
        <v>0</v>
      </c>
      <c r="J49" s="72">
        <v>0</v>
      </c>
      <c r="K49" s="72">
        <v>0</v>
      </c>
      <c r="L49" s="72">
        <v>0</v>
      </c>
      <c r="M49" s="72">
        <v>0</v>
      </c>
      <c r="N49" s="72">
        <v>0</v>
      </c>
      <c r="O49" s="72">
        <v>0</v>
      </c>
    </row>
    <row r="50" spans="1:16" ht="15.75">
      <c r="A50" s="4" t="s">
        <v>39</v>
      </c>
      <c r="B50" s="72"/>
      <c r="C50" s="64"/>
      <c r="D50" s="72">
        <v>0</v>
      </c>
      <c r="E50" s="72">
        <v>0</v>
      </c>
      <c r="F50" s="72">
        <v>0</v>
      </c>
      <c r="G50" s="72">
        <v>0</v>
      </c>
      <c r="H50" s="72">
        <v>0</v>
      </c>
      <c r="I50" s="72">
        <v>0</v>
      </c>
      <c r="J50" s="72">
        <v>0</v>
      </c>
      <c r="K50" s="72">
        <v>0</v>
      </c>
      <c r="L50" s="72">
        <v>0</v>
      </c>
      <c r="M50" s="72">
        <v>0</v>
      </c>
      <c r="N50" s="72">
        <v>0</v>
      </c>
      <c r="O50" s="72">
        <v>0</v>
      </c>
    </row>
    <row r="51" spans="1:16" ht="15.75">
      <c r="A51" s="4" t="s">
        <v>40</v>
      </c>
      <c r="B51" s="72"/>
      <c r="C51" s="64"/>
      <c r="D51" s="72">
        <v>0</v>
      </c>
      <c r="E51" s="72">
        <v>0</v>
      </c>
      <c r="F51" s="72">
        <v>0</v>
      </c>
      <c r="G51" s="72">
        <v>0</v>
      </c>
      <c r="H51" s="72">
        <v>0</v>
      </c>
      <c r="I51" s="72">
        <v>0</v>
      </c>
      <c r="J51" s="72">
        <v>0</v>
      </c>
      <c r="K51" s="72">
        <v>0</v>
      </c>
      <c r="L51" s="72">
        <v>0</v>
      </c>
      <c r="M51" s="72">
        <v>0</v>
      </c>
      <c r="N51" s="72">
        <v>0</v>
      </c>
      <c r="O51" s="72">
        <v>0</v>
      </c>
    </row>
    <row r="52" spans="1:16" ht="15.75">
      <c r="A52" s="4" t="s">
        <v>41</v>
      </c>
      <c r="B52" s="72"/>
      <c r="C52" s="64"/>
      <c r="D52" s="72">
        <v>0</v>
      </c>
      <c r="E52" s="72">
        <v>0</v>
      </c>
      <c r="F52" s="72">
        <v>0</v>
      </c>
      <c r="G52" s="72">
        <v>0</v>
      </c>
      <c r="H52" s="72">
        <v>0</v>
      </c>
      <c r="I52" s="72">
        <v>0</v>
      </c>
      <c r="J52" s="72">
        <v>0</v>
      </c>
      <c r="K52" s="72">
        <v>0</v>
      </c>
      <c r="L52" s="72">
        <v>0</v>
      </c>
      <c r="M52" s="72">
        <v>0</v>
      </c>
      <c r="N52" s="72">
        <v>0</v>
      </c>
      <c r="O52" s="72">
        <v>0</v>
      </c>
    </row>
    <row r="53" spans="1:16" ht="15.75">
      <c r="A53" s="4" t="s">
        <v>42</v>
      </c>
      <c r="B53" s="72"/>
      <c r="C53" s="64"/>
      <c r="D53" s="72">
        <v>0</v>
      </c>
      <c r="E53" s="72">
        <v>0</v>
      </c>
      <c r="F53" s="72">
        <v>0</v>
      </c>
      <c r="G53" s="72">
        <v>0</v>
      </c>
      <c r="H53" s="72">
        <v>0</v>
      </c>
      <c r="I53" s="72">
        <v>0</v>
      </c>
      <c r="J53" s="72">
        <v>0</v>
      </c>
      <c r="K53" s="72">
        <v>0</v>
      </c>
      <c r="L53" s="72">
        <v>0</v>
      </c>
      <c r="M53" s="72">
        <v>0</v>
      </c>
      <c r="N53" s="72">
        <v>0</v>
      </c>
      <c r="O53" s="72">
        <v>0</v>
      </c>
    </row>
    <row r="54" spans="1:16" ht="15.75">
      <c r="A54" s="3" t="s">
        <v>43</v>
      </c>
      <c r="B54" s="70">
        <f>B55+B56+B57+B58+B59+B60+B61+B62+B63</f>
        <v>1625000</v>
      </c>
      <c r="C54" s="63">
        <f>C55+C56+C57+C58+C59+C60+C61+C62+C63</f>
        <v>17029215.07</v>
      </c>
      <c r="D54" s="72"/>
      <c r="E54" s="25">
        <f>E55+E56+E57+E58+E59+E60+E61+E62+E63</f>
        <v>60180</v>
      </c>
      <c r="F54" s="25">
        <f>F55+F56+F57+F58+F59+F60+F61+F62+F63</f>
        <v>78918.399999999994</v>
      </c>
      <c r="G54" s="25">
        <f>G55+G56+G57+G58+G59+G60+G61+G62+G63</f>
        <v>179466.32</v>
      </c>
      <c r="H54" s="70">
        <f>H55+H56+H57+H58+H59+H60+H61+H62</f>
        <v>201313.86</v>
      </c>
      <c r="I54" s="70">
        <f>I55+I56+I57+I58+I59+I60+I61+I62</f>
        <v>95216.56</v>
      </c>
      <c r="J54" s="70">
        <f>J55+J56+J57+J58+J59+J60+J61+J62</f>
        <v>584161.89</v>
      </c>
      <c r="K54" s="70">
        <f>K55+K56+K57+K58+K59+K60+K61+K62</f>
        <v>253573.39</v>
      </c>
      <c r="L54" s="70">
        <f>L55+L56+L57+L58+L59+L60+L61+L62+L63</f>
        <v>406619.8</v>
      </c>
      <c r="M54" s="70">
        <f>M55+M56+M57+M58+M59+M60+M61+M62+M63</f>
        <v>773695.07000000007</v>
      </c>
      <c r="N54" s="70">
        <f>N55+N56+N57+N58+N59+N60+N61+N62+N63</f>
        <v>1772586.76</v>
      </c>
      <c r="O54" s="70">
        <f>O55+O56+O57+O58+O59+O60+O61+O62+O63</f>
        <v>5158306.5900000008</v>
      </c>
      <c r="P54" s="70">
        <f>P55+P56+P57+P58+P59+P60+P61+P62+P63</f>
        <v>9564038.6400000006</v>
      </c>
    </row>
    <row r="55" spans="1:16" ht="15.75">
      <c r="A55" s="4" t="s">
        <v>44</v>
      </c>
      <c r="B55" s="64">
        <v>1065000</v>
      </c>
      <c r="C55" s="64">
        <v>6749212.0700000003</v>
      </c>
      <c r="D55" s="72">
        <v>0</v>
      </c>
      <c r="E55" s="85">
        <v>60180</v>
      </c>
      <c r="F55" s="85">
        <v>78918.399999999994</v>
      </c>
      <c r="G55" s="23">
        <v>179466.32</v>
      </c>
      <c r="H55" s="72">
        <v>39641.86</v>
      </c>
      <c r="I55" s="72">
        <v>36226</v>
      </c>
      <c r="J55" s="23">
        <v>571169.81000000006</v>
      </c>
      <c r="K55" s="72">
        <v>0</v>
      </c>
      <c r="L55" s="72">
        <v>378094.8</v>
      </c>
      <c r="M55" s="72">
        <v>247397.15</v>
      </c>
      <c r="N55" s="72">
        <v>1037781.89</v>
      </c>
      <c r="O55" s="72">
        <v>2060120.61</v>
      </c>
      <c r="P55" s="80">
        <f>SUM(E55:O55)</f>
        <v>4688996.84</v>
      </c>
    </row>
    <row r="56" spans="1:16" ht="15.75">
      <c r="A56" s="4" t="s">
        <v>45</v>
      </c>
      <c r="B56" s="64"/>
      <c r="C56" s="64">
        <v>320000</v>
      </c>
      <c r="D56" s="72"/>
      <c r="E56" s="72"/>
      <c r="F56" s="72"/>
      <c r="G56" s="72"/>
      <c r="H56" s="72"/>
      <c r="I56" s="72">
        <v>0</v>
      </c>
      <c r="J56" s="72"/>
      <c r="K56" s="72">
        <v>0</v>
      </c>
      <c r="L56" s="72">
        <v>0</v>
      </c>
      <c r="M56" s="72">
        <v>79800</v>
      </c>
      <c r="N56" s="72">
        <v>0</v>
      </c>
      <c r="O56" s="72">
        <v>0</v>
      </c>
      <c r="P56" s="80">
        <f t="shared" ref="P56:P84" si="8">SUM(E56:O56)</f>
        <v>79800</v>
      </c>
    </row>
    <row r="57" spans="1:16" ht="15.75">
      <c r="A57" s="4" t="s">
        <v>46</v>
      </c>
      <c r="B57" s="64"/>
      <c r="C57" s="64"/>
      <c r="D57" s="72"/>
      <c r="E57" s="72"/>
      <c r="F57" s="72"/>
      <c r="G57" s="72"/>
      <c r="H57" s="72"/>
      <c r="I57" s="72">
        <v>0</v>
      </c>
      <c r="J57" s="72"/>
      <c r="K57" s="72">
        <v>0</v>
      </c>
      <c r="L57" s="72">
        <v>0</v>
      </c>
      <c r="M57" s="72">
        <v>0</v>
      </c>
      <c r="N57" s="72">
        <v>0</v>
      </c>
      <c r="O57" s="72">
        <v>0</v>
      </c>
      <c r="P57" s="80">
        <f t="shared" si="8"/>
        <v>0</v>
      </c>
    </row>
    <row r="58" spans="1:16" ht="15.75">
      <c r="A58" s="4" t="s">
        <v>47</v>
      </c>
      <c r="B58" s="64"/>
      <c r="C58" s="64">
        <v>5670002</v>
      </c>
      <c r="D58" s="72"/>
      <c r="E58" s="72"/>
      <c r="F58" s="72"/>
      <c r="G58" s="72"/>
      <c r="H58" s="72"/>
      <c r="I58" s="72">
        <v>0</v>
      </c>
      <c r="J58" s="72"/>
      <c r="K58" s="72">
        <v>0</v>
      </c>
      <c r="L58" s="72">
        <v>0</v>
      </c>
      <c r="M58" s="72">
        <v>0</v>
      </c>
      <c r="N58" s="72">
        <v>0</v>
      </c>
      <c r="O58" s="72">
        <v>2273699.9900000002</v>
      </c>
      <c r="P58" s="80">
        <f t="shared" si="8"/>
        <v>2273699.9900000002</v>
      </c>
    </row>
    <row r="59" spans="1:16" ht="15.75">
      <c r="A59" s="4" t="s">
        <v>48</v>
      </c>
      <c r="B59" s="64">
        <v>560000</v>
      </c>
      <c r="C59" s="64">
        <v>3365001</v>
      </c>
      <c r="D59" s="72">
        <v>0</v>
      </c>
      <c r="E59" s="72">
        <v>0</v>
      </c>
      <c r="F59" s="72">
        <v>0</v>
      </c>
      <c r="G59" s="72">
        <v>0</v>
      </c>
      <c r="H59" s="72">
        <v>161672</v>
      </c>
      <c r="I59" s="72">
        <v>58990.559999999998</v>
      </c>
      <c r="J59" s="72">
        <v>12992.08</v>
      </c>
      <c r="K59" s="72">
        <v>216639.39</v>
      </c>
      <c r="L59" s="72">
        <v>28525</v>
      </c>
      <c r="M59" s="72">
        <v>446497.92</v>
      </c>
      <c r="N59" s="72">
        <v>734804.87</v>
      </c>
      <c r="O59" s="72">
        <v>455204.99</v>
      </c>
      <c r="P59" s="80">
        <f>SUM(E59:O59)</f>
        <v>2115326.8099999996</v>
      </c>
    </row>
    <row r="60" spans="1:16" ht="15.75">
      <c r="A60" s="4" t="s">
        <v>49</v>
      </c>
      <c r="B60" s="64"/>
      <c r="C60" s="64">
        <v>725000</v>
      </c>
      <c r="D60" s="72"/>
      <c r="E60" s="72"/>
      <c r="F60" s="72"/>
      <c r="G60" s="72"/>
      <c r="H60" s="72"/>
      <c r="I60" s="72"/>
      <c r="J60" s="72"/>
      <c r="K60" s="72">
        <v>36934</v>
      </c>
      <c r="L60" s="72">
        <v>0</v>
      </c>
      <c r="M60" s="72">
        <v>0</v>
      </c>
      <c r="N60" s="72">
        <v>0</v>
      </c>
      <c r="O60" s="72">
        <v>369281</v>
      </c>
      <c r="P60" s="80">
        <f t="shared" si="8"/>
        <v>406215</v>
      </c>
    </row>
    <row r="61" spans="1:16" ht="15.75">
      <c r="A61" s="4" t="s">
        <v>50</v>
      </c>
      <c r="B61" s="64"/>
      <c r="C61" s="64"/>
      <c r="D61" s="72"/>
      <c r="E61" s="72"/>
      <c r="F61" s="72"/>
      <c r="G61" s="72"/>
      <c r="H61" s="72"/>
      <c r="I61" s="72"/>
      <c r="J61" s="72"/>
      <c r="K61" s="72">
        <v>0</v>
      </c>
      <c r="L61" s="72">
        <v>0</v>
      </c>
      <c r="M61" s="72">
        <v>0</v>
      </c>
      <c r="N61" s="72">
        <v>0</v>
      </c>
      <c r="O61" s="72"/>
      <c r="P61" s="80">
        <f t="shared" si="8"/>
        <v>0</v>
      </c>
    </row>
    <row r="62" spans="1:16" ht="15.75">
      <c r="A62" s="4" t="s">
        <v>51</v>
      </c>
      <c r="B62" s="64"/>
      <c r="C62" s="64"/>
      <c r="D62" s="72"/>
      <c r="E62" s="72"/>
      <c r="F62" s="72"/>
      <c r="G62" s="72"/>
      <c r="H62" s="72"/>
      <c r="I62" s="72"/>
      <c r="J62" s="72"/>
      <c r="K62" s="72">
        <v>0</v>
      </c>
      <c r="L62" s="72"/>
      <c r="M62" s="72">
        <v>0</v>
      </c>
      <c r="N62" s="72">
        <v>0</v>
      </c>
      <c r="O62" s="72"/>
      <c r="P62" s="80">
        <f t="shared" si="8"/>
        <v>0</v>
      </c>
    </row>
    <row r="63" spans="1:16" ht="15.75">
      <c r="A63" s="4" t="s">
        <v>52</v>
      </c>
      <c r="B63" s="64"/>
      <c r="C63" s="64">
        <v>200000</v>
      </c>
      <c r="D63" s="72"/>
      <c r="E63" s="72"/>
      <c r="F63" s="72"/>
      <c r="G63" s="72"/>
      <c r="H63" s="72"/>
      <c r="I63" s="72"/>
      <c r="J63" s="72"/>
      <c r="K63" s="72">
        <v>0</v>
      </c>
      <c r="L63" s="72"/>
      <c r="M63" s="72">
        <v>0</v>
      </c>
      <c r="N63" s="72">
        <v>0</v>
      </c>
      <c r="O63" s="72"/>
      <c r="P63" s="80">
        <f t="shared" si="8"/>
        <v>0</v>
      </c>
    </row>
    <row r="64" spans="1:16" ht="15.75">
      <c r="A64" s="3" t="s">
        <v>53</v>
      </c>
      <c r="B64" s="70"/>
      <c r="C64" s="63"/>
      <c r="D64" s="72"/>
      <c r="E64" s="73"/>
      <c r="F64" s="72"/>
      <c r="G64" s="23"/>
      <c r="H64" s="72"/>
      <c r="I64" s="72"/>
      <c r="J64" s="23"/>
      <c r="K64" s="72"/>
      <c r="N64" s="72">
        <v>0</v>
      </c>
      <c r="P64" s="80">
        <f t="shared" si="8"/>
        <v>0</v>
      </c>
    </row>
    <row r="65" spans="1:16" ht="15.75">
      <c r="A65" s="4" t="s">
        <v>54</v>
      </c>
      <c r="B65" s="72"/>
      <c r="C65" s="64"/>
      <c r="D65" s="72"/>
      <c r="E65" s="73"/>
      <c r="F65" s="72"/>
      <c r="G65" s="23"/>
      <c r="H65" s="72"/>
      <c r="I65" s="72"/>
      <c r="J65" s="23"/>
      <c r="K65" s="72"/>
      <c r="N65" s="72">
        <v>0</v>
      </c>
      <c r="P65" s="80">
        <f t="shared" si="8"/>
        <v>0</v>
      </c>
    </row>
    <row r="66" spans="1:16" ht="15.75">
      <c r="A66" s="4" t="s">
        <v>55</v>
      </c>
      <c r="B66" s="72"/>
      <c r="C66" s="64"/>
      <c r="D66" s="72"/>
      <c r="E66" s="73"/>
      <c r="F66" s="72"/>
      <c r="G66" s="23"/>
      <c r="H66" s="72"/>
      <c r="I66" s="72"/>
      <c r="J66" s="23"/>
      <c r="K66" s="72"/>
      <c r="N66" s="72">
        <v>0</v>
      </c>
      <c r="P66" s="80">
        <f t="shared" si="8"/>
        <v>0</v>
      </c>
    </row>
    <row r="67" spans="1:16" ht="15.75">
      <c r="A67" s="4" t="s">
        <v>56</v>
      </c>
      <c r="B67" s="72"/>
      <c r="C67" s="64"/>
      <c r="D67" s="72"/>
      <c r="E67" s="73"/>
      <c r="F67" s="72"/>
      <c r="G67" s="23"/>
      <c r="H67" s="72"/>
      <c r="I67" s="72"/>
      <c r="J67" s="23"/>
      <c r="K67" s="72"/>
      <c r="N67" s="72">
        <v>0</v>
      </c>
      <c r="P67" s="80">
        <f t="shared" si="8"/>
        <v>0</v>
      </c>
    </row>
    <row r="68" spans="1:16" ht="15.75">
      <c r="A68" s="4" t="s">
        <v>57</v>
      </c>
      <c r="B68" s="72"/>
      <c r="C68" s="64"/>
      <c r="D68" s="72"/>
      <c r="E68" s="73"/>
      <c r="F68" s="72"/>
      <c r="G68" s="23"/>
      <c r="H68" s="72"/>
      <c r="I68" s="72"/>
      <c r="J68" s="23"/>
      <c r="K68" s="72"/>
      <c r="N68" s="72">
        <v>0</v>
      </c>
      <c r="P68" s="80">
        <f t="shared" si="8"/>
        <v>0</v>
      </c>
    </row>
    <row r="69" spans="1:16" ht="15.75">
      <c r="A69" s="3" t="s">
        <v>58</v>
      </c>
      <c r="B69" s="70"/>
      <c r="C69" s="64"/>
      <c r="D69" s="72"/>
      <c r="E69" s="73"/>
      <c r="F69" s="72"/>
      <c r="G69" s="23"/>
      <c r="H69" s="72"/>
      <c r="I69" s="72"/>
      <c r="J69" s="23"/>
      <c r="K69" s="72"/>
      <c r="N69" s="72">
        <v>0</v>
      </c>
      <c r="P69" s="80">
        <f t="shared" si="8"/>
        <v>0</v>
      </c>
    </row>
    <row r="70" spans="1:16" ht="15.75">
      <c r="A70" s="4" t="s">
        <v>59</v>
      </c>
      <c r="B70" s="72"/>
      <c r="C70" s="64"/>
      <c r="D70" s="72"/>
      <c r="E70" s="73"/>
      <c r="F70" s="72"/>
      <c r="G70" s="23"/>
      <c r="H70" s="72"/>
      <c r="I70" s="72"/>
      <c r="J70" s="23"/>
      <c r="K70" s="72"/>
      <c r="P70" s="80">
        <f t="shared" si="8"/>
        <v>0</v>
      </c>
    </row>
    <row r="71" spans="1:16" ht="15.75">
      <c r="A71" s="4" t="s">
        <v>60</v>
      </c>
      <c r="B71" s="72"/>
      <c r="C71" s="64"/>
      <c r="D71" s="72"/>
      <c r="E71" s="73"/>
      <c r="F71" s="72"/>
      <c r="G71" s="23"/>
      <c r="H71" s="72"/>
      <c r="I71" s="72"/>
      <c r="J71" s="23"/>
      <c r="K71" s="72"/>
      <c r="P71" s="80">
        <f t="shared" si="8"/>
        <v>0</v>
      </c>
    </row>
    <row r="72" spans="1:16" ht="15.75">
      <c r="A72" s="3" t="s">
        <v>61</v>
      </c>
      <c r="B72" s="70"/>
      <c r="C72" s="83"/>
      <c r="D72" s="72"/>
      <c r="E72" s="73"/>
      <c r="F72" s="72"/>
      <c r="G72" s="23"/>
      <c r="H72" s="72"/>
      <c r="I72" s="72"/>
      <c r="J72" s="23"/>
      <c r="K72" s="72"/>
      <c r="P72" s="80">
        <f t="shared" si="8"/>
        <v>0</v>
      </c>
    </row>
    <row r="73" spans="1:16" ht="15.75">
      <c r="A73" s="4" t="s">
        <v>62</v>
      </c>
      <c r="B73" s="72"/>
      <c r="C73" s="64"/>
      <c r="D73" s="72"/>
      <c r="E73" s="73"/>
      <c r="F73" s="72"/>
      <c r="G73" s="23"/>
      <c r="H73" s="72"/>
      <c r="I73" s="72"/>
      <c r="J73" s="23"/>
      <c r="K73" s="72"/>
      <c r="P73" s="80">
        <f t="shared" si="8"/>
        <v>0</v>
      </c>
    </row>
    <row r="74" spans="1:16" ht="15.75">
      <c r="A74" s="4" t="s">
        <v>63</v>
      </c>
      <c r="B74" s="72"/>
      <c r="C74" s="64"/>
      <c r="D74" s="72"/>
      <c r="E74" s="73"/>
      <c r="F74" s="72"/>
      <c r="G74" s="23"/>
      <c r="H74" s="72"/>
      <c r="I74" s="72"/>
      <c r="J74" s="23"/>
      <c r="K74" s="72"/>
      <c r="P74" s="80">
        <f t="shared" si="8"/>
        <v>0</v>
      </c>
    </row>
    <row r="75" spans="1:16" ht="15.75">
      <c r="A75" s="4" t="s">
        <v>64</v>
      </c>
      <c r="B75" s="72"/>
      <c r="C75" s="64"/>
      <c r="D75" s="72"/>
      <c r="E75" s="73"/>
      <c r="F75" s="72"/>
      <c r="G75" s="23"/>
      <c r="H75" s="77"/>
      <c r="I75" s="72"/>
      <c r="J75" s="23"/>
      <c r="K75" s="72"/>
      <c r="P75" s="80">
        <f t="shared" si="8"/>
        <v>0</v>
      </c>
    </row>
    <row r="76" spans="1:16" ht="15.75">
      <c r="A76" s="1" t="s">
        <v>67</v>
      </c>
      <c r="B76" s="74"/>
      <c r="C76" s="65"/>
      <c r="D76" s="75"/>
      <c r="E76" s="24"/>
      <c r="F76" s="75"/>
      <c r="G76" s="24"/>
      <c r="H76" s="78"/>
      <c r="I76" s="78"/>
      <c r="J76" s="24"/>
      <c r="K76" s="24"/>
      <c r="L76" s="2"/>
      <c r="M76" s="2"/>
      <c r="N76" s="2"/>
      <c r="O76" s="2"/>
      <c r="P76" s="80">
        <f t="shared" si="8"/>
        <v>0</v>
      </c>
    </row>
    <row r="77" spans="1:16" ht="15.75">
      <c r="A77" s="3" t="s">
        <v>68</v>
      </c>
      <c r="B77" s="70"/>
      <c r="C77" s="64"/>
      <c r="D77" s="72"/>
      <c r="E77" s="76"/>
      <c r="F77" s="72"/>
      <c r="H77" s="77"/>
      <c r="I77" s="77"/>
      <c r="P77" s="80">
        <f t="shared" si="8"/>
        <v>0</v>
      </c>
    </row>
    <row r="78" spans="1:16" ht="15.75">
      <c r="A78" s="4" t="s">
        <v>69</v>
      </c>
      <c r="B78" s="72"/>
      <c r="C78" s="64"/>
      <c r="D78" s="72"/>
      <c r="E78" s="76"/>
      <c r="F78" s="72"/>
      <c r="H78" s="72"/>
      <c r="I78" s="72"/>
      <c r="P78" s="80">
        <f t="shared" si="8"/>
        <v>0</v>
      </c>
    </row>
    <row r="79" spans="1:16" ht="15.75">
      <c r="A79" s="4" t="s">
        <v>70</v>
      </c>
      <c r="B79" s="72"/>
      <c r="C79" s="64"/>
      <c r="D79" s="72"/>
      <c r="E79" s="76"/>
      <c r="F79" s="72"/>
      <c r="H79" s="72"/>
      <c r="I79" s="72"/>
      <c r="P79" s="80">
        <f t="shared" si="8"/>
        <v>0</v>
      </c>
    </row>
    <row r="80" spans="1:16" ht="15.75">
      <c r="A80" s="3" t="s">
        <v>71</v>
      </c>
      <c r="B80" s="70"/>
      <c r="C80" s="64"/>
      <c r="D80" s="72"/>
      <c r="E80" s="76"/>
      <c r="F80" s="72"/>
      <c r="H80" s="72"/>
      <c r="I80" s="72"/>
      <c r="P80" s="80">
        <f t="shared" si="8"/>
        <v>0</v>
      </c>
    </row>
    <row r="81" spans="1:17" ht="15.75">
      <c r="A81" s="4" t="s">
        <v>72</v>
      </c>
      <c r="B81" s="72"/>
      <c r="C81" s="64"/>
      <c r="D81" s="72"/>
      <c r="E81" s="76"/>
      <c r="F81" s="72"/>
      <c r="H81" s="72"/>
      <c r="I81" s="72"/>
      <c r="P81" s="80">
        <f t="shared" si="8"/>
        <v>0</v>
      </c>
    </row>
    <row r="82" spans="1:17" ht="15.75">
      <c r="A82" s="4" t="s">
        <v>73</v>
      </c>
      <c r="B82" s="72"/>
      <c r="C82" s="64"/>
      <c r="D82" s="72"/>
      <c r="E82" s="76"/>
      <c r="F82" s="72"/>
      <c r="H82" s="72"/>
      <c r="I82" s="72"/>
      <c r="P82" s="80">
        <f t="shared" si="8"/>
        <v>0</v>
      </c>
    </row>
    <row r="83" spans="1:17" ht="15.75">
      <c r="A83" s="3" t="s">
        <v>74</v>
      </c>
      <c r="B83" s="70"/>
      <c r="C83" s="64"/>
      <c r="D83" s="72"/>
      <c r="E83" s="76"/>
      <c r="F83" s="72"/>
      <c r="H83" s="72"/>
      <c r="I83" s="72"/>
      <c r="P83" s="80">
        <f t="shared" si="8"/>
        <v>0</v>
      </c>
    </row>
    <row r="84" spans="1:17" ht="15.6" customHeight="1">
      <c r="A84" s="4" t="s">
        <v>75</v>
      </c>
      <c r="B84" s="72"/>
      <c r="C84" s="64"/>
      <c r="D84" s="75"/>
      <c r="E84" s="84"/>
      <c r="F84" s="75"/>
      <c r="G84" s="79"/>
      <c r="H84" s="75"/>
      <c r="I84" s="75"/>
      <c r="J84" s="79"/>
      <c r="K84" s="79"/>
      <c r="L84" s="79"/>
      <c r="M84" s="79"/>
      <c r="N84" s="79"/>
      <c r="O84" s="79"/>
      <c r="P84" s="80">
        <f t="shared" si="8"/>
        <v>0</v>
      </c>
    </row>
    <row r="85" spans="1:17" s="26" customFormat="1" ht="24.95" customHeight="1">
      <c r="A85" s="35" t="s">
        <v>65</v>
      </c>
      <c r="B85" s="71">
        <f>B12+B18+B28+B54</f>
        <v>646669483</v>
      </c>
      <c r="C85" s="66">
        <f>C12+C18+C28+C54+C45</f>
        <v>708209945.13999999</v>
      </c>
      <c r="D85" s="70">
        <f>D12+D18+D28+D38+D47+D54+D64+D69+D72</f>
        <v>45863961.559999987</v>
      </c>
      <c r="E85" s="70">
        <f>E12+E18+E28+E38+E47+E54+E64+E69+E72</f>
        <v>48280840.579999998</v>
      </c>
      <c r="F85" s="70">
        <f>F12+F18+F28+F38+F47+F54+F64+F69+F72</f>
        <v>50538352.080000006</v>
      </c>
      <c r="G85" s="70">
        <f>G12+G18+G28+G38+G47+G54+G64+G69+G72</f>
        <v>48604640.969999999</v>
      </c>
      <c r="H85" s="70">
        <f t="shared" ref="H85:O85" si="9">H12+H18+H28+H38+H47+H54+H64+H69+H72+H76</f>
        <v>57289769.380000003</v>
      </c>
      <c r="I85" s="70">
        <f t="shared" si="9"/>
        <v>50521559.050000012</v>
      </c>
      <c r="J85" s="70">
        <f t="shared" si="9"/>
        <v>49312236.390000008</v>
      </c>
      <c r="K85" s="70">
        <f t="shared" si="9"/>
        <v>50402563.210000001</v>
      </c>
      <c r="L85" s="70">
        <f t="shared" si="9"/>
        <v>54014848.740000002</v>
      </c>
      <c r="M85" s="70">
        <f t="shared" si="9"/>
        <v>55523439.43</v>
      </c>
      <c r="N85" s="70">
        <f t="shared" si="9"/>
        <v>90485668.079999998</v>
      </c>
      <c r="O85" s="70">
        <f t="shared" si="9"/>
        <v>72128786.909999996</v>
      </c>
      <c r="P85" s="27">
        <f>P12+P18+P28+P54</f>
        <v>672966666.38</v>
      </c>
    </row>
    <row r="88" spans="1:17" ht="15.75">
      <c r="A88" s="33" t="s">
        <v>99</v>
      </c>
      <c r="H88" s="32"/>
      <c r="I88" s="32"/>
      <c r="J88" s="32"/>
      <c r="K88" s="32"/>
      <c r="L88" s="106" t="s">
        <v>103</v>
      </c>
      <c r="M88" s="106"/>
      <c r="N88" s="106"/>
      <c r="O88" s="106"/>
      <c r="P88" s="32"/>
      <c r="Q88" s="32"/>
    </row>
    <row r="89" spans="1:17" ht="21" customHeight="1"/>
    <row r="90" spans="1:17" ht="23.25" customHeight="1">
      <c r="A90" s="34" t="s">
        <v>100</v>
      </c>
      <c r="H90" s="30"/>
      <c r="I90" s="30"/>
      <c r="J90" s="30"/>
      <c r="K90" s="30"/>
      <c r="L90" s="104" t="s">
        <v>104</v>
      </c>
      <c r="M90" s="104"/>
      <c r="N90" s="104"/>
      <c r="O90" s="104"/>
      <c r="P90" s="30"/>
      <c r="Q90" s="30"/>
    </row>
    <row r="91" spans="1:17" ht="15.75">
      <c r="A91" s="33" t="s">
        <v>113</v>
      </c>
      <c r="B91" s="23"/>
      <c r="H91" s="32"/>
      <c r="I91" s="32"/>
      <c r="J91" s="32"/>
      <c r="K91" s="32"/>
      <c r="L91" s="106" t="s">
        <v>110</v>
      </c>
      <c r="M91" s="106"/>
      <c r="N91" s="106"/>
      <c r="O91" s="106"/>
      <c r="P91" s="32"/>
      <c r="Q91" s="32"/>
    </row>
    <row r="92" spans="1:17" ht="15.75">
      <c r="A92" s="33" t="s">
        <v>115</v>
      </c>
      <c r="B92" s="23"/>
      <c r="D92" s="106"/>
      <c r="E92" s="106"/>
      <c r="F92" s="106"/>
      <c r="G92" s="106"/>
      <c r="H92" s="32"/>
      <c r="I92" s="32"/>
      <c r="J92" s="32"/>
      <c r="K92" s="32"/>
      <c r="L92" s="106" t="s">
        <v>105</v>
      </c>
      <c r="M92" s="106"/>
      <c r="N92" s="106"/>
      <c r="O92" s="106"/>
      <c r="P92" s="32"/>
      <c r="Q92" s="32"/>
    </row>
    <row r="93" spans="1:17" ht="15.75">
      <c r="B93" s="23"/>
      <c r="D93" s="106" t="s">
        <v>101</v>
      </c>
      <c r="E93" s="106"/>
      <c r="F93" s="106"/>
      <c r="G93" s="106"/>
    </row>
    <row r="94" spans="1:17" ht="29.25" customHeight="1">
      <c r="B94" s="23"/>
    </row>
    <row r="95" spans="1:17">
      <c r="D95" s="104" t="s">
        <v>100</v>
      </c>
      <c r="E95" s="104"/>
      <c r="F95" s="104"/>
      <c r="G95" s="104"/>
    </row>
    <row r="96" spans="1:17" ht="15.75">
      <c r="A96" s="36"/>
      <c r="B96" s="37"/>
      <c r="D96" s="106" t="s">
        <v>109</v>
      </c>
      <c r="E96" s="106"/>
      <c r="F96" s="106"/>
      <c r="G96" s="106"/>
    </row>
    <row r="97" spans="1:7" ht="15.75">
      <c r="A97" s="36"/>
      <c r="B97" s="38"/>
      <c r="D97" s="106" t="s">
        <v>102</v>
      </c>
      <c r="E97" s="106"/>
      <c r="F97" s="106"/>
      <c r="G97" s="106"/>
    </row>
    <row r="98" spans="1:7" ht="15.6" customHeight="1">
      <c r="A98" s="36"/>
      <c r="B98" s="37"/>
    </row>
    <row r="99" spans="1:7" ht="393" customHeight="1">
      <c r="A99" s="36"/>
    </row>
  </sheetData>
  <mergeCells count="18"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23622047244094491" right="0.11811023622047245" top="0.19685039370078741" bottom="0.11811023622047245" header="0.31496062992125984" footer="0.31496062992125984"/>
  <pageSetup paperSize="5" scale="42" fitToWidth="0" orientation="landscape" horizontalDpi="4294967295" verticalDpi="4294967295" r:id="rId1"/>
  <rowBreaks count="1" manualBreakCount="1">
    <brk id="63" max="16383" man="1"/>
  </rowBreaks>
  <colBreaks count="1" manualBreakCount="1">
    <brk id="16" max="1048575" man="1"/>
  </colBreaks>
  <ignoredErrors>
    <ignoredError sqref="M85" evalError="1"/>
    <ignoredError sqref="P13:P17 P19:P27 P32 P29:P31 P33:P37 P55:P59" formulaRange="1"/>
    <ignoredError sqref="P18 P2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C73" zoomScale="90" zoomScaleNormal="90" workbookViewId="0">
      <selection activeCell="L49" sqref="L49"/>
    </sheetView>
  </sheetViews>
  <sheetFormatPr baseColWidth="10" defaultColWidth="11.42578125" defaultRowHeight="15"/>
  <cols>
    <col min="1" max="1" width="8.85546875" customWidth="1"/>
    <col min="2" max="2" width="89.85546875" customWidth="1"/>
    <col min="3" max="4" width="14.5703125" customWidth="1"/>
    <col min="5" max="6" width="14.7109375" customWidth="1"/>
    <col min="7" max="7" width="15.5703125" customWidth="1"/>
    <col min="8" max="8" width="14.85546875" customWidth="1"/>
    <col min="9" max="9" width="15" customWidth="1"/>
    <col min="10" max="10" width="14.7109375" customWidth="1"/>
    <col min="11" max="11" width="15" customWidth="1"/>
    <col min="12" max="13" width="14.5703125" customWidth="1"/>
    <col min="14" max="14" width="14.85546875" customWidth="1"/>
    <col min="15" max="15" width="15.85546875" customWidth="1"/>
  </cols>
  <sheetData>
    <row r="3" spans="2:16" ht="28.5" customHeight="1">
      <c r="B3" s="89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2:16" ht="21" customHeight="1">
      <c r="B4" s="87" t="s">
        <v>98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5" spans="2:16" ht="15.75">
      <c r="B5" s="98">
        <v>2023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</row>
    <row r="6" spans="2:16" ht="15.75" customHeight="1">
      <c r="B6" s="91" t="s">
        <v>92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2:16" ht="15.75" customHeight="1">
      <c r="B7" s="92" t="s">
        <v>77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</row>
    <row r="9" spans="2:16" ht="23.25" customHeight="1">
      <c r="B9" s="5" t="s">
        <v>66</v>
      </c>
      <c r="C9" s="16" t="s">
        <v>79</v>
      </c>
      <c r="D9" s="16" t="s">
        <v>80</v>
      </c>
      <c r="E9" s="16" t="s">
        <v>81</v>
      </c>
      <c r="F9" s="16" t="s">
        <v>82</v>
      </c>
      <c r="G9" s="17" t="s">
        <v>83</v>
      </c>
      <c r="H9" s="16" t="s">
        <v>84</v>
      </c>
      <c r="I9" s="17" t="s">
        <v>85</v>
      </c>
      <c r="J9" s="16" t="s">
        <v>86</v>
      </c>
      <c r="K9" s="16" t="s">
        <v>87</v>
      </c>
      <c r="L9" s="16" t="s">
        <v>88</v>
      </c>
      <c r="M9" s="16" t="s">
        <v>89</v>
      </c>
      <c r="N9" s="17" t="s">
        <v>90</v>
      </c>
      <c r="O9" s="16" t="s">
        <v>78</v>
      </c>
    </row>
    <row r="10" spans="2:16">
      <c r="B10" s="1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6">
      <c r="B11" s="3" t="s">
        <v>1</v>
      </c>
      <c r="C11" s="70">
        <f t="shared" ref="C11:H11" si="0">C12+C13+C14+C15+C16</f>
        <v>43092378.449999988</v>
      </c>
      <c r="D11" s="70">
        <f>D12+D13+D14+D15+D16</f>
        <v>44143947.75</v>
      </c>
      <c r="E11" s="70">
        <f>E12+E13+E14+E15+E16</f>
        <v>46140640.560000002</v>
      </c>
      <c r="F11" s="70">
        <f>F12+F13+F14+F15+F16</f>
        <v>43699295.079999998</v>
      </c>
      <c r="G11" s="70">
        <f t="shared" si="0"/>
        <v>44511754.940000005</v>
      </c>
      <c r="H11" s="70">
        <f t="shared" si="0"/>
        <v>45093669.960000008</v>
      </c>
      <c r="I11" s="70">
        <f t="shared" ref="I11:M11" si="1">I12+I13+I14+I15+I16</f>
        <v>44464588.050000004</v>
      </c>
      <c r="J11" s="70">
        <f t="shared" si="1"/>
        <v>43995666.369999997</v>
      </c>
      <c r="K11" s="70">
        <f t="shared" si="1"/>
        <v>44892212.730000004</v>
      </c>
      <c r="L11" s="70">
        <f t="shared" si="1"/>
        <v>47563210.850000001</v>
      </c>
      <c r="M11" s="70">
        <f t="shared" si="1"/>
        <v>82230915.780000001</v>
      </c>
      <c r="N11" s="70">
        <f>N12+N13+N14+N15+N16</f>
        <v>43101083.050000004</v>
      </c>
      <c r="O11" s="70">
        <f t="shared" ref="O11:O30" si="2">SUM(C11:N11)</f>
        <v>572929363.56999993</v>
      </c>
    </row>
    <row r="12" spans="2:16">
      <c r="B12" s="4" t="s">
        <v>2</v>
      </c>
      <c r="C12" s="72">
        <v>34635380.189999998</v>
      </c>
      <c r="D12" s="72">
        <v>35057922.009999998</v>
      </c>
      <c r="E12" s="72">
        <v>35076120.060000002</v>
      </c>
      <c r="F12" s="72">
        <v>35274425.43</v>
      </c>
      <c r="G12" s="72">
        <v>34926121.340000004</v>
      </c>
      <c r="H12" s="72">
        <v>35403060.57</v>
      </c>
      <c r="I12" s="72">
        <v>35068284.170000002</v>
      </c>
      <c r="J12" s="72">
        <v>35096090.100000001</v>
      </c>
      <c r="K12" s="72">
        <v>35495198.810000002</v>
      </c>
      <c r="L12" s="72">
        <v>35314026.149999999</v>
      </c>
      <c r="M12" s="72">
        <v>69926236.120000005</v>
      </c>
      <c r="N12" s="72">
        <v>34090585.840000004</v>
      </c>
      <c r="O12" s="23">
        <f t="shared" si="2"/>
        <v>455363450.78999996</v>
      </c>
    </row>
    <row r="13" spans="2:16">
      <c r="B13" s="4" t="s">
        <v>3</v>
      </c>
      <c r="C13" s="72">
        <v>1784228.12</v>
      </c>
      <c r="D13" s="72">
        <v>1202000</v>
      </c>
      <c r="E13" s="72">
        <v>2081000</v>
      </c>
      <c r="F13" s="72">
        <v>1623604.84</v>
      </c>
      <c r="G13" s="72">
        <v>1664686.65</v>
      </c>
      <c r="H13" s="72">
        <v>1626695.75</v>
      </c>
      <c r="I13" s="72">
        <v>1727716.67</v>
      </c>
      <c r="J13" s="72">
        <v>1643352.83</v>
      </c>
      <c r="K13" s="72">
        <v>1607133.33</v>
      </c>
      <c r="L13" s="72">
        <v>1594420.52</v>
      </c>
      <c r="M13" s="72">
        <v>1563000</v>
      </c>
      <c r="N13" s="72">
        <v>1633844.56</v>
      </c>
      <c r="O13" s="23">
        <f t="shared" si="2"/>
        <v>19751683.27</v>
      </c>
    </row>
    <row r="14" spans="2:16">
      <c r="B14" s="4" t="s">
        <v>4</v>
      </c>
      <c r="C14" s="72">
        <v>0</v>
      </c>
      <c r="D14" s="72">
        <v>0</v>
      </c>
      <c r="E14" s="72">
        <v>0</v>
      </c>
      <c r="F14" s="72">
        <v>0</v>
      </c>
      <c r="G14" s="72">
        <v>3583.84</v>
      </c>
      <c r="H14" s="72">
        <v>9843.2000000000007</v>
      </c>
      <c r="I14" s="72">
        <v>0</v>
      </c>
      <c r="J14" s="72">
        <v>153112.29</v>
      </c>
      <c r="K14" s="72">
        <v>134369</v>
      </c>
      <c r="L14" s="72">
        <v>129767.83</v>
      </c>
      <c r="M14" s="72">
        <v>130184.5</v>
      </c>
      <c r="N14" s="72">
        <v>130184.5</v>
      </c>
      <c r="O14" s="23">
        <f t="shared" si="2"/>
        <v>691045.16</v>
      </c>
      <c r="P14" s="15"/>
    </row>
    <row r="15" spans="2:16">
      <c r="B15" s="4" t="s">
        <v>5</v>
      </c>
      <c r="C15" s="72">
        <v>1466356.87</v>
      </c>
      <c r="D15" s="72">
        <v>2597390.5099999998</v>
      </c>
      <c r="E15" s="72">
        <v>3715361.85</v>
      </c>
      <c r="F15" s="72">
        <v>1501196.54</v>
      </c>
      <c r="G15" s="72">
        <v>2636571.89</v>
      </c>
      <c r="H15" s="72">
        <v>2740193.06</v>
      </c>
      <c r="I15" s="72">
        <v>2333993.9900000002</v>
      </c>
      <c r="J15" s="72">
        <v>1798030.37</v>
      </c>
      <c r="K15" s="72">
        <v>2380602.3199999998</v>
      </c>
      <c r="L15" s="72">
        <v>5178652.95</v>
      </c>
      <c r="M15" s="72">
        <v>5284082.24</v>
      </c>
      <c r="N15" s="72">
        <v>1917142.15</v>
      </c>
      <c r="O15" s="23">
        <f t="shared" si="2"/>
        <v>33549574.740000002</v>
      </c>
    </row>
    <row r="16" spans="2:16">
      <c r="B16" s="4" t="s">
        <v>6</v>
      </c>
      <c r="C16" s="72">
        <v>5206413.2699999996</v>
      </c>
      <c r="D16" s="72">
        <v>5286635.2300000004</v>
      </c>
      <c r="E16" s="72">
        <v>5268158.6500000004</v>
      </c>
      <c r="F16" s="72">
        <v>5300068.2699999996</v>
      </c>
      <c r="G16" s="72">
        <v>5280791.22</v>
      </c>
      <c r="H16" s="72">
        <v>5313877.38</v>
      </c>
      <c r="I16" s="72">
        <v>5334593.22</v>
      </c>
      <c r="J16" s="72">
        <v>5305080.78</v>
      </c>
      <c r="K16" s="72">
        <v>5274909.2699999996</v>
      </c>
      <c r="L16" s="72">
        <v>5346343.4000000004</v>
      </c>
      <c r="M16" s="72">
        <v>5327412.92</v>
      </c>
      <c r="N16" s="72">
        <v>5329326</v>
      </c>
      <c r="O16" s="23">
        <f t="shared" si="2"/>
        <v>63573609.610000007</v>
      </c>
    </row>
    <row r="17" spans="2:15">
      <c r="B17" s="3" t="s">
        <v>7</v>
      </c>
      <c r="C17" s="70">
        <f t="shared" ref="C17:H17" si="3">C18+C19+C20+C21+C22+C23+C24+C25+C26</f>
        <v>2589216.44</v>
      </c>
      <c r="D17" s="70">
        <f>D18+D19+D20+D21+D22+D23+D24+D25+D26</f>
        <v>3979961.6399999997</v>
      </c>
      <c r="E17" s="70">
        <f>E18+E19+E20+E21+E22+E23+E24+E25+E26</f>
        <v>3607233.49</v>
      </c>
      <c r="F17" s="70">
        <f t="shared" si="3"/>
        <v>4227911</v>
      </c>
      <c r="G17" s="70">
        <f t="shared" si="3"/>
        <v>10058507.23</v>
      </c>
      <c r="H17" s="70">
        <f t="shared" si="3"/>
        <v>5022825.0999999996</v>
      </c>
      <c r="I17" s="70">
        <f t="shared" ref="I17:L17" si="4">I18+I19+I20+I21+I22+I23+I24+I25+I26</f>
        <v>3185664.5700000003</v>
      </c>
      <c r="J17" s="70">
        <f t="shared" si="4"/>
        <v>5799171.1799999997</v>
      </c>
      <c r="K17" s="70">
        <f t="shared" si="4"/>
        <v>7042250.3600000003</v>
      </c>
      <c r="L17" s="70">
        <f t="shared" si="4"/>
        <v>6208487.0099999998</v>
      </c>
      <c r="M17" s="70">
        <f>M18+M19+M20+M21+M22+M23+M24+M25+M26</f>
        <v>5951968.4100000011</v>
      </c>
      <c r="N17" s="70">
        <f>N18+N19+N20+N21+N22+N23+N24+N25+N26</f>
        <v>15335215.159999998</v>
      </c>
      <c r="O17" s="25">
        <f t="shared" si="2"/>
        <v>73008411.590000004</v>
      </c>
    </row>
    <row r="18" spans="2:15">
      <c r="B18" s="4" t="s">
        <v>8</v>
      </c>
      <c r="C18" s="72">
        <v>1170816.07</v>
      </c>
      <c r="D18" s="73">
        <v>1214261.6499999999</v>
      </c>
      <c r="E18" s="72">
        <v>1750555.21</v>
      </c>
      <c r="F18" s="23">
        <v>1302979.98</v>
      </c>
      <c r="G18" s="72">
        <v>1327190.6200000001</v>
      </c>
      <c r="H18" s="72">
        <v>281083.24</v>
      </c>
      <c r="I18" s="23">
        <v>794947.3</v>
      </c>
      <c r="J18" s="72">
        <v>791836.86</v>
      </c>
      <c r="K18" s="72">
        <v>885228.99</v>
      </c>
      <c r="L18" s="72">
        <v>734462.04</v>
      </c>
      <c r="M18" s="72">
        <v>960697.25</v>
      </c>
      <c r="N18" s="72">
        <v>808650.77</v>
      </c>
      <c r="O18" s="23">
        <f t="shared" si="2"/>
        <v>12022709.98</v>
      </c>
    </row>
    <row r="19" spans="2:15">
      <c r="B19" s="4" t="s">
        <v>9</v>
      </c>
      <c r="C19" s="72">
        <v>0</v>
      </c>
      <c r="D19" s="72">
        <v>36125.699999999997</v>
      </c>
      <c r="E19" s="72">
        <v>0</v>
      </c>
      <c r="F19" s="72">
        <v>0</v>
      </c>
      <c r="G19" s="72">
        <v>82549.240000000005</v>
      </c>
      <c r="H19" s="72">
        <v>16815</v>
      </c>
      <c r="I19" s="23">
        <v>2965.49</v>
      </c>
      <c r="J19" s="72">
        <v>338966.8</v>
      </c>
      <c r="K19" s="72">
        <v>41215</v>
      </c>
      <c r="L19" s="72">
        <v>277539.75</v>
      </c>
      <c r="M19" s="72">
        <v>80000</v>
      </c>
      <c r="N19" s="72">
        <v>295522.8</v>
      </c>
      <c r="O19" s="23">
        <f t="shared" si="2"/>
        <v>1171699.78</v>
      </c>
    </row>
    <row r="20" spans="2:15">
      <c r="B20" s="4" t="s">
        <v>10</v>
      </c>
      <c r="C20" s="72">
        <v>269230</v>
      </c>
      <c r="D20" s="73">
        <v>374500</v>
      </c>
      <c r="E20" s="72">
        <v>335315.59000000003</v>
      </c>
      <c r="F20" s="23">
        <v>405757.5</v>
      </c>
      <c r="G20" s="72">
        <v>457897.97</v>
      </c>
      <c r="H20" s="72">
        <v>214690</v>
      </c>
      <c r="I20" s="23">
        <v>533580.43000000005</v>
      </c>
      <c r="J20" s="72">
        <v>299464.53999999998</v>
      </c>
      <c r="K20" s="72">
        <v>322440</v>
      </c>
      <c r="L20" s="72">
        <v>358028.59</v>
      </c>
      <c r="M20" s="72">
        <v>0</v>
      </c>
      <c r="N20" s="72">
        <v>187070</v>
      </c>
      <c r="O20" s="23">
        <f t="shared" si="2"/>
        <v>3757974.62</v>
      </c>
    </row>
    <row r="21" spans="2:15">
      <c r="B21" s="4" t="s">
        <v>11</v>
      </c>
      <c r="C21" s="72">
        <v>0</v>
      </c>
      <c r="D21" s="73">
        <v>119644.73</v>
      </c>
      <c r="E21" s="72">
        <v>9060</v>
      </c>
      <c r="F21" s="23">
        <v>197918.58</v>
      </c>
      <c r="G21" s="72">
        <v>71971.62</v>
      </c>
      <c r="H21" s="72">
        <v>0</v>
      </c>
      <c r="I21" s="23">
        <v>47901.120000000003</v>
      </c>
      <c r="J21" s="72">
        <v>3007353.83</v>
      </c>
      <c r="K21" s="72">
        <v>2665329.75</v>
      </c>
      <c r="L21" s="72">
        <v>2875986.13</v>
      </c>
      <c r="M21" s="72">
        <v>2640336.33</v>
      </c>
      <c r="N21" s="72">
        <v>3234259.88</v>
      </c>
      <c r="O21" s="23">
        <f t="shared" si="2"/>
        <v>14869761.969999999</v>
      </c>
    </row>
    <row r="22" spans="2:15">
      <c r="B22" s="4" t="s">
        <v>12</v>
      </c>
      <c r="C22" s="72">
        <v>0</v>
      </c>
      <c r="D22" s="73">
        <v>720175.79</v>
      </c>
      <c r="E22" s="72">
        <v>71904.009999999995</v>
      </c>
      <c r="F22" s="23">
        <v>1197678.56</v>
      </c>
      <c r="G22" s="72">
        <v>155995.04</v>
      </c>
      <c r="H22" s="72">
        <v>3444488.62</v>
      </c>
      <c r="I22" s="23">
        <v>12959.6</v>
      </c>
      <c r="J22" s="72">
        <v>176441.5</v>
      </c>
      <c r="K22" s="72">
        <v>493561</v>
      </c>
      <c r="L22" s="72">
        <v>870486</v>
      </c>
      <c r="M22" s="72">
        <v>256969.56</v>
      </c>
      <c r="N22" s="72">
        <v>1371076.2</v>
      </c>
      <c r="O22" s="23">
        <f t="shared" si="2"/>
        <v>8771735.879999999</v>
      </c>
    </row>
    <row r="23" spans="2:15">
      <c r="B23" s="4" t="s">
        <v>13</v>
      </c>
      <c r="C23" s="72">
        <v>887169.68</v>
      </c>
      <c r="D23" s="73">
        <v>835274.05</v>
      </c>
      <c r="E23" s="72">
        <v>911165.12</v>
      </c>
      <c r="F23" s="23">
        <v>857058.18</v>
      </c>
      <c r="G23" s="72">
        <v>1716705.83</v>
      </c>
      <c r="H23" s="72">
        <v>857844.04</v>
      </c>
      <c r="I23" s="23">
        <v>926096.11</v>
      </c>
      <c r="J23" s="72">
        <v>910296.09</v>
      </c>
      <c r="K23" s="72">
        <v>909400.25</v>
      </c>
      <c r="L23" s="72">
        <v>904220</v>
      </c>
      <c r="M23" s="72">
        <v>922447.85</v>
      </c>
      <c r="N23" s="72">
        <v>3019763.02</v>
      </c>
      <c r="O23" s="23">
        <f t="shared" si="2"/>
        <v>13657440.220000001</v>
      </c>
    </row>
    <row r="24" spans="2:15">
      <c r="B24" s="4" t="s">
        <v>14</v>
      </c>
      <c r="C24" s="72">
        <v>262000.69</v>
      </c>
      <c r="D24" s="72">
        <v>0</v>
      </c>
      <c r="E24" s="72">
        <v>0</v>
      </c>
      <c r="F24" s="23">
        <v>185098.2</v>
      </c>
      <c r="G24" s="72">
        <v>52333.22</v>
      </c>
      <c r="H24" s="72">
        <v>0</v>
      </c>
      <c r="I24" s="86">
        <v>527360.84</v>
      </c>
      <c r="J24" s="72">
        <v>174811.56</v>
      </c>
      <c r="K24" s="72">
        <v>912692.32</v>
      </c>
      <c r="L24" s="72">
        <v>49777.34</v>
      </c>
      <c r="M24" s="72">
        <v>920474.06</v>
      </c>
      <c r="N24" s="72">
        <v>575526.52</v>
      </c>
      <c r="O24" s="23">
        <f t="shared" si="2"/>
        <v>3660074.75</v>
      </c>
    </row>
    <row r="25" spans="2:15">
      <c r="B25" s="4" t="s">
        <v>15</v>
      </c>
      <c r="C25" s="72">
        <v>0</v>
      </c>
      <c r="D25" s="72">
        <v>564947.42000000004</v>
      </c>
      <c r="E25" s="72">
        <v>394588.76</v>
      </c>
      <c r="F25" s="72">
        <v>81420</v>
      </c>
      <c r="G25" s="72">
        <v>5600589.9900000002</v>
      </c>
      <c r="H25" s="72">
        <v>28815.599999999999</v>
      </c>
      <c r="I25" s="23">
        <v>301389.53999999998</v>
      </c>
      <c r="J25" s="72">
        <v>0</v>
      </c>
      <c r="K25" s="72">
        <v>783856.46</v>
      </c>
      <c r="L25" s="72">
        <v>119337.16</v>
      </c>
      <c r="M25" s="72">
        <v>69030</v>
      </c>
      <c r="N25" s="72">
        <v>5283291.03</v>
      </c>
      <c r="O25" s="23">
        <f t="shared" si="2"/>
        <v>13227265.960000001</v>
      </c>
    </row>
    <row r="26" spans="2:15">
      <c r="B26" s="4" t="s">
        <v>16</v>
      </c>
      <c r="C26" s="72">
        <v>0</v>
      </c>
      <c r="D26" s="72">
        <v>115032.3</v>
      </c>
      <c r="E26" s="72">
        <v>134644.79999999999</v>
      </c>
      <c r="F26" s="72">
        <v>0</v>
      </c>
      <c r="G26" s="72">
        <v>593273.69999999995</v>
      </c>
      <c r="H26" s="72">
        <v>179088.6</v>
      </c>
      <c r="I26" s="23">
        <v>38464.14</v>
      </c>
      <c r="J26" s="72">
        <v>100000</v>
      </c>
      <c r="K26" s="72">
        <v>28526.59</v>
      </c>
      <c r="L26" s="72">
        <v>18650</v>
      </c>
      <c r="M26" s="72">
        <v>102013.36</v>
      </c>
      <c r="N26" s="72">
        <v>560054.93999999994</v>
      </c>
      <c r="O26" s="23">
        <f t="shared" si="2"/>
        <v>1869748.43</v>
      </c>
    </row>
    <row r="27" spans="2:15">
      <c r="B27" s="3" t="s">
        <v>17</v>
      </c>
      <c r="C27" s="70">
        <f t="shared" ref="C27" si="5">C28+C29+C30+C31+C32+C33+C34+C35+C36</f>
        <v>182366.67</v>
      </c>
      <c r="D27" s="25">
        <f t="shared" ref="D27:L27" si="6">D28+D29+D30+D31+D32+D33+D34+D35+D36</f>
        <v>96751.19</v>
      </c>
      <c r="E27" s="25">
        <f t="shared" si="6"/>
        <v>711559.62999999989</v>
      </c>
      <c r="F27" s="25">
        <f t="shared" si="6"/>
        <v>497968.57</v>
      </c>
      <c r="G27" s="25">
        <f t="shared" si="6"/>
        <v>2518193.35</v>
      </c>
      <c r="H27" s="25">
        <f t="shared" si="6"/>
        <v>309847.43</v>
      </c>
      <c r="I27" s="25">
        <f t="shared" si="6"/>
        <v>1077821.8799999999</v>
      </c>
      <c r="J27" s="70">
        <f t="shared" si="6"/>
        <v>354152.27</v>
      </c>
      <c r="K27" s="70">
        <f t="shared" si="6"/>
        <v>1673765.85</v>
      </c>
      <c r="L27" s="70">
        <f t="shared" si="6"/>
        <v>978046.49999999988</v>
      </c>
      <c r="M27" s="70">
        <f>M28+M29+M30+M31+M32+M33+M34+M35+M36</f>
        <v>530197.13</v>
      </c>
      <c r="N27" s="70">
        <f>N28+N29+N30+N31+N32+N33+N34+N35+N36</f>
        <v>8534182.1099999994</v>
      </c>
      <c r="O27" s="25">
        <f t="shared" si="2"/>
        <v>17464852.579999998</v>
      </c>
    </row>
    <row r="28" spans="2:15">
      <c r="B28" s="4" t="s">
        <v>18</v>
      </c>
      <c r="C28" s="72">
        <v>0</v>
      </c>
      <c r="D28" s="73">
        <v>3600</v>
      </c>
      <c r="E28" s="72">
        <v>289408.28999999998</v>
      </c>
      <c r="F28" s="72">
        <v>0</v>
      </c>
      <c r="G28" s="72">
        <v>139363.48000000001</v>
      </c>
      <c r="H28" s="72">
        <v>5371.41</v>
      </c>
      <c r="I28" s="72">
        <v>275274.03999999998</v>
      </c>
      <c r="J28" s="72"/>
      <c r="K28" s="72">
        <v>80180.820000000007</v>
      </c>
      <c r="L28" s="72">
        <v>23872.31</v>
      </c>
      <c r="M28" s="72">
        <v>222091.12</v>
      </c>
      <c r="N28" s="72">
        <v>73236.69</v>
      </c>
      <c r="O28" s="23">
        <f t="shared" si="2"/>
        <v>1112398.1600000001</v>
      </c>
    </row>
    <row r="29" spans="2:15">
      <c r="B29" s="4" t="s">
        <v>19</v>
      </c>
      <c r="C29" s="72">
        <v>0</v>
      </c>
      <c r="D29" s="72">
        <v>0</v>
      </c>
      <c r="E29" s="72">
        <v>0</v>
      </c>
      <c r="F29" s="72">
        <v>0</v>
      </c>
      <c r="G29" s="72">
        <v>688</v>
      </c>
      <c r="H29" s="72">
        <v>0</v>
      </c>
      <c r="I29" s="72">
        <v>0</v>
      </c>
      <c r="J29" s="72"/>
      <c r="K29" s="72">
        <v>137.49</v>
      </c>
      <c r="L29" s="72">
        <v>119593</v>
      </c>
      <c r="M29" s="72">
        <v>0</v>
      </c>
      <c r="N29" s="72">
        <v>100</v>
      </c>
      <c r="O29" s="23">
        <f t="shared" si="2"/>
        <v>120518.49</v>
      </c>
    </row>
    <row r="30" spans="2:15">
      <c r="B30" s="4" t="s">
        <v>20</v>
      </c>
      <c r="C30" s="72">
        <v>0</v>
      </c>
      <c r="D30" s="72">
        <v>0</v>
      </c>
      <c r="E30" s="72">
        <v>16520</v>
      </c>
      <c r="F30" s="23">
        <v>66863.520000000004</v>
      </c>
      <c r="G30" s="72">
        <v>948456.84</v>
      </c>
      <c r="H30" s="72">
        <v>0</v>
      </c>
      <c r="I30" s="72">
        <v>8344.6200000000008</v>
      </c>
      <c r="J30" s="72"/>
      <c r="K30" s="72">
        <v>57069.73</v>
      </c>
      <c r="L30" s="72">
        <v>389196.64</v>
      </c>
      <c r="M30" s="72">
        <v>0</v>
      </c>
      <c r="N30" s="72">
        <v>504390.58</v>
      </c>
      <c r="O30" s="23">
        <f t="shared" si="2"/>
        <v>1990841.9300000002</v>
      </c>
    </row>
    <row r="31" spans="2:15">
      <c r="B31" s="4" t="s">
        <v>21</v>
      </c>
      <c r="C31" s="72">
        <v>0</v>
      </c>
      <c r="D31" s="72">
        <v>0</v>
      </c>
      <c r="E31" s="72">
        <v>0</v>
      </c>
      <c r="F31" s="72">
        <v>0</v>
      </c>
      <c r="G31" s="72">
        <v>0</v>
      </c>
      <c r="H31" s="72">
        <v>0</v>
      </c>
      <c r="I31" s="72"/>
      <c r="J31" s="72"/>
      <c r="K31" s="72">
        <v>0</v>
      </c>
      <c r="L31" s="72">
        <v>0</v>
      </c>
      <c r="M31" s="72">
        <v>0</v>
      </c>
      <c r="N31" s="72">
        <v>0</v>
      </c>
      <c r="O31" s="72">
        <v>0</v>
      </c>
    </row>
    <row r="32" spans="2:15">
      <c r="B32" s="4" t="s">
        <v>22</v>
      </c>
      <c r="C32" s="72">
        <v>0</v>
      </c>
      <c r="D32" s="72">
        <v>0</v>
      </c>
      <c r="E32" s="72">
        <v>0</v>
      </c>
      <c r="F32" s="72">
        <v>0</v>
      </c>
      <c r="G32" s="72">
        <v>425643.01</v>
      </c>
      <c r="H32" s="72">
        <v>134.05000000000001</v>
      </c>
      <c r="I32" s="72">
        <v>42363.27</v>
      </c>
      <c r="J32" s="72"/>
      <c r="K32" s="72">
        <v>5935.93</v>
      </c>
      <c r="L32" s="72">
        <v>50631.199999999997</v>
      </c>
      <c r="M32" s="72">
        <v>0</v>
      </c>
      <c r="N32" s="72">
        <v>5427.69</v>
      </c>
      <c r="O32" s="23">
        <f>SUM(C32:N32)</f>
        <v>530135.14999999991</v>
      </c>
    </row>
    <row r="33" spans="2:15">
      <c r="B33" s="4" t="s">
        <v>23</v>
      </c>
      <c r="C33" s="72">
        <v>0</v>
      </c>
      <c r="D33" s="72"/>
      <c r="E33" s="72">
        <v>1373.52</v>
      </c>
      <c r="F33" s="72">
        <v>0</v>
      </c>
      <c r="G33" s="72">
        <v>17325.169999999998</v>
      </c>
      <c r="H33" s="72">
        <v>7584.85</v>
      </c>
      <c r="I33" s="72">
        <v>10462.99</v>
      </c>
      <c r="J33" s="72"/>
      <c r="K33" s="72">
        <v>4985.28</v>
      </c>
      <c r="L33" s="72">
        <v>5934.76</v>
      </c>
      <c r="M33" s="72">
        <v>0</v>
      </c>
      <c r="N33" s="72">
        <v>21975</v>
      </c>
      <c r="O33" s="23">
        <f>SUM(C33:N33)</f>
        <v>69641.570000000007</v>
      </c>
    </row>
    <row r="34" spans="2:15">
      <c r="B34" s="4" t="s">
        <v>24</v>
      </c>
      <c r="C34" s="72">
        <v>182366.67</v>
      </c>
      <c r="D34" s="73">
        <v>93151.19</v>
      </c>
      <c r="E34" s="72">
        <v>272956.62</v>
      </c>
      <c r="F34" s="23">
        <v>395329.7</v>
      </c>
      <c r="G34" s="72">
        <v>221918.92</v>
      </c>
      <c r="H34" s="72">
        <v>216111.2</v>
      </c>
      <c r="I34" s="72">
        <v>232535.4</v>
      </c>
      <c r="J34" s="72">
        <v>286877.58</v>
      </c>
      <c r="K34" s="72">
        <v>304077.32</v>
      </c>
      <c r="L34" s="72">
        <v>267655.09999999998</v>
      </c>
      <c r="M34" s="72">
        <v>297666.55</v>
      </c>
      <c r="N34" s="72">
        <v>563272.17000000004</v>
      </c>
      <c r="O34" s="23">
        <f>SUM(C34:N34)</f>
        <v>3333918.4199999995</v>
      </c>
    </row>
    <row r="35" spans="2:15">
      <c r="B35" s="4" t="s">
        <v>25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/>
      <c r="K35" s="72">
        <v>0</v>
      </c>
      <c r="L35" s="72">
        <v>0</v>
      </c>
      <c r="M35" s="72">
        <v>0</v>
      </c>
      <c r="N35" s="72">
        <v>0</v>
      </c>
      <c r="O35" s="72">
        <v>0</v>
      </c>
    </row>
    <row r="36" spans="2:15">
      <c r="B36" s="4" t="s">
        <v>26</v>
      </c>
      <c r="C36" s="72">
        <v>0</v>
      </c>
      <c r="D36" s="72">
        <v>0</v>
      </c>
      <c r="E36" s="72">
        <v>131301.20000000001</v>
      </c>
      <c r="F36" s="23">
        <v>35775.35</v>
      </c>
      <c r="G36" s="72">
        <v>764797.93</v>
      </c>
      <c r="H36" s="72">
        <v>80645.919999999998</v>
      </c>
      <c r="I36" s="72">
        <v>508841.56</v>
      </c>
      <c r="J36" s="72">
        <v>67274.69</v>
      </c>
      <c r="K36" s="72">
        <v>1221379.28</v>
      </c>
      <c r="L36" s="72">
        <v>121163.49</v>
      </c>
      <c r="M36" s="72">
        <v>10439.459999999999</v>
      </c>
      <c r="N36" s="72">
        <v>7365779.9800000004</v>
      </c>
      <c r="O36" s="23">
        <f>SUM(C36:N36)</f>
        <v>10307398.860000001</v>
      </c>
    </row>
    <row r="37" spans="2:15">
      <c r="B37" s="3" t="s">
        <v>27</v>
      </c>
      <c r="C37" s="72"/>
      <c r="D37" s="73"/>
      <c r="E37" s="72"/>
      <c r="F37" s="23"/>
      <c r="G37" s="72"/>
      <c r="H37" s="72"/>
      <c r="I37" s="23"/>
      <c r="J37" s="72"/>
      <c r="O37" s="23"/>
    </row>
    <row r="38" spans="2:15">
      <c r="B38" s="4" t="s">
        <v>28</v>
      </c>
      <c r="C38" s="72"/>
      <c r="D38" s="73"/>
      <c r="E38" s="72"/>
      <c r="F38" s="23"/>
      <c r="G38" s="72"/>
      <c r="H38" s="72"/>
      <c r="I38" s="23"/>
      <c r="J38" s="72"/>
      <c r="K38" s="72">
        <v>0</v>
      </c>
      <c r="L38" s="72">
        <v>0</v>
      </c>
      <c r="M38" s="72">
        <v>0</v>
      </c>
      <c r="N38" s="72">
        <v>0</v>
      </c>
      <c r="O38" s="72">
        <v>0</v>
      </c>
    </row>
    <row r="39" spans="2:15">
      <c r="B39" s="4" t="s">
        <v>29</v>
      </c>
      <c r="C39" s="72"/>
      <c r="D39" s="73"/>
      <c r="E39" s="72"/>
      <c r="F39" s="23"/>
      <c r="G39" s="72"/>
      <c r="H39" s="72"/>
      <c r="I39" s="23"/>
      <c r="J39" s="72"/>
      <c r="K39" s="72">
        <v>0</v>
      </c>
      <c r="L39" s="72">
        <v>0</v>
      </c>
      <c r="M39" s="72">
        <v>0</v>
      </c>
      <c r="N39" s="72">
        <v>0</v>
      </c>
      <c r="O39" s="72">
        <v>0</v>
      </c>
    </row>
    <row r="40" spans="2:15">
      <c r="B40" s="4" t="s">
        <v>30</v>
      </c>
      <c r="C40" s="72"/>
      <c r="D40" s="73"/>
      <c r="E40" s="72"/>
      <c r="F40" s="23"/>
      <c r="G40" s="72"/>
      <c r="H40" s="72"/>
      <c r="I40" s="23"/>
      <c r="J40" s="72"/>
      <c r="K40" s="72">
        <v>0</v>
      </c>
      <c r="L40" s="72">
        <v>0</v>
      </c>
      <c r="M40" s="72">
        <v>0</v>
      </c>
      <c r="N40" s="72">
        <v>0</v>
      </c>
      <c r="O40" s="72">
        <v>0</v>
      </c>
    </row>
    <row r="41" spans="2:15">
      <c r="B41" s="4" t="s">
        <v>31</v>
      </c>
      <c r="C41" s="72"/>
      <c r="D41" s="73"/>
      <c r="E41" s="72"/>
      <c r="F41" s="23"/>
      <c r="G41" s="72"/>
      <c r="H41" s="72"/>
      <c r="I41" s="23"/>
      <c r="J41" s="72"/>
      <c r="K41" s="72">
        <v>0</v>
      </c>
      <c r="L41" s="72">
        <v>0</v>
      </c>
      <c r="M41" s="72">
        <v>0</v>
      </c>
      <c r="N41" s="72">
        <v>0</v>
      </c>
      <c r="O41" s="72">
        <v>0</v>
      </c>
    </row>
    <row r="42" spans="2:15">
      <c r="B42" s="4" t="s">
        <v>32</v>
      </c>
      <c r="C42" s="72"/>
      <c r="D42" s="73"/>
      <c r="E42" s="72"/>
      <c r="F42" s="23"/>
      <c r="G42" s="72"/>
      <c r="H42" s="72"/>
      <c r="I42" s="23"/>
      <c r="J42" s="72"/>
      <c r="K42" s="72">
        <v>0</v>
      </c>
      <c r="L42" s="72">
        <v>0</v>
      </c>
      <c r="M42" s="72">
        <v>0</v>
      </c>
      <c r="N42" s="72">
        <v>0</v>
      </c>
      <c r="O42" s="72">
        <v>0</v>
      </c>
    </row>
    <row r="43" spans="2:15">
      <c r="B43" s="4" t="s">
        <v>33</v>
      </c>
      <c r="C43" s="72"/>
      <c r="D43" s="73"/>
      <c r="E43" s="72"/>
      <c r="F43" s="23"/>
      <c r="G43" s="72"/>
      <c r="H43" s="72"/>
      <c r="I43" s="23"/>
      <c r="J43" s="72"/>
      <c r="K43" s="72">
        <v>0</v>
      </c>
      <c r="L43" s="72">
        <v>0</v>
      </c>
      <c r="M43" s="72">
        <v>0</v>
      </c>
      <c r="N43" s="72">
        <v>0</v>
      </c>
      <c r="O43" s="72">
        <v>0</v>
      </c>
    </row>
    <row r="44" spans="2:15">
      <c r="B44" s="4" t="s">
        <v>34</v>
      </c>
      <c r="C44" s="72"/>
      <c r="D44" s="73"/>
      <c r="E44" s="72"/>
      <c r="F44" s="23"/>
      <c r="G44" s="72"/>
      <c r="H44" s="72"/>
      <c r="I44" s="23"/>
      <c r="J44" s="72"/>
      <c r="K44" s="72">
        <v>0</v>
      </c>
      <c r="L44" s="72">
        <v>0</v>
      </c>
      <c r="M44" s="72">
        <v>0</v>
      </c>
      <c r="N44" s="72">
        <v>0</v>
      </c>
      <c r="O44" s="72">
        <v>0</v>
      </c>
    </row>
    <row r="45" spans="2:15">
      <c r="B45" s="4" t="s">
        <v>35</v>
      </c>
      <c r="C45" s="72"/>
      <c r="D45" s="73"/>
      <c r="E45" s="72"/>
      <c r="F45" s="23"/>
      <c r="G45" s="72"/>
      <c r="H45" s="72"/>
      <c r="I45" s="23"/>
      <c r="J45" s="72"/>
      <c r="K45" s="72">
        <v>0</v>
      </c>
      <c r="L45" s="72">
        <v>0</v>
      </c>
      <c r="M45" s="72">
        <v>0</v>
      </c>
      <c r="N45" s="72">
        <v>0</v>
      </c>
      <c r="O45" s="72">
        <v>0</v>
      </c>
    </row>
    <row r="46" spans="2:15">
      <c r="B46" s="3" t="s">
        <v>36</v>
      </c>
      <c r="C46" s="72"/>
      <c r="D46" s="73"/>
      <c r="E46" s="72"/>
      <c r="F46" s="23"/>
      <c r="G46" s="72"/>
      <c r="H46" s="72"/>
      <c r="I46" s="23"/>
      <c r="J46" s="72"/>
      <c r="K46" s="72">
        <v>0</v>
      </c>
      <c r="M46" s="72">
        <v>0</v>
      </c>
      <c r="N46" s="72">
        <v>0</v>
      </c>
      <c r="O46" s="72">
        <v>0</v>
      </c>
    </row>
    <row r="47" spans="2:15">
      <c r="B47" s="4" t="s">
        <v>37</v>
      </c>
      <c r="C47" s="72"/>
      <c r="D47" s="73"/>
      <c r="E47" s="72"/>
      <c r="F47" s="23"/>
      <c r="G47" s="72"/>
      <c r="H47" s="72"/>
      <c r="I47" s="23"/>
      <c r="J47" s="72"/>
      <c r="K47" s="72">
        <v>0</v>
      </c>
      <c r="L47" s="72">
        <v>0</v>
      </c>
      <c r="M47" s="72">
        <v>0</v>
      </c>
      <c r="N47" s="72">
        <v>0</v>
      </c>
      <c r="O47" s="72">
        <v>0</v>
      </c>
    </row>
    <row r="48" spans="2:15">
      <c r="B48" s="4" t="s">
        <v>38</v>
      </c>
      <c r="C48" s="72"/>
      <c r="D48" s="73"/>
      <c r="E48" s="72"/>
      <c r="F48" s="23"/>
      <c r="G48" s="72"/>
      <c r="H48" s="72"/>
      <c r="I48" s="23"/>
      <c r="J48" s="72"/>
      <c r="K48" s="72">
        <v>0</v>
      </c>
      <c r="L48" s="72">
        <v>0</v>
      </c>
      <c r="M48" s="72">
        <v>0</v>
      </c>
      <c r="N48" s="72">
        <v>0</v>
      </c>
      <c r="O48" s="72">
        <v>0</v>
      </c>
    </row>
    <row r="49" spans="2:15">
      <c r="B49" s="4" t="s">
        <v>39</v>
      </c>
      <c r="C49" s="72"/>
      <c r="D49" s="73"/>
      <c r="E49" s="72"/>
      <c r="F49" s="23"/>
      <c r="G49" s="72"/>
      <c r="H49" s="72"/>
      <c r="I49" s="23"/>
      <c r="J49" s="72"/>
      <c r="K49" s="72">
        <v>0</v>
      </c>
      <c r="L49" s="72">
        <v>0</v>
      </c>
      <c r="M49" s="72">
        <v>0</v>
      </c>
      <c r="N49" s="72">
        <v>0</v>
      </c>
      <c r="O49" s="72">
        <v>0</v>
      </c>
    </row>
    <row r="50" spans="2:15">
      <c r="B50" s="4" t="s">
        <v>40</v>
      </c>
      <c r="C50" s="72"/>
      <c r="D50" s="73"/>
      <c r="E50" s="72"/>
      <c r="F50" s="23"/>
      <c r="G50" s="72"/>
      <c r="H50" s="72"/>
      <c r="I50" s="23"/>
      <c r="J50" s="72"/>
      <c r="K50" s="72">
        <v>0</v>
      </c>
      <c r="L50" s="72">
        <v>0</v>
      </c>
      <c r="M50" s="72">
        <v>0</v>
      </c>
      <c r="N50" s="72">
        <v>0</v>
      </c>
      <c r="O50" s="72">
        <v>0</v>
      </c>
    </row>
    <row r="51" spans="2:15">
      <c r="B51" s="4" t="s">
        <v>41</v>
      </c>
      <c r="C51" s="72"/>
      <c r="D51" s="73"/>
      <c r="E51" s="72"/>
      <c r="F51" s="23"/>
      <c r="G51" s="72"/>
      <c r="H51" s="72"/>
      <c r="I51" s="23"/>
      <c r="J51" s="72"/>
      <c r="K51" s="72">
        <v>0</v>
      </c>
      <c r="L51" s="72">
        <v>0</v>
      </c>
      <c r="M51" s="72">
        <v>0</v>
      </c>
      <c r="N51" s="72">
        <v>0</v>
      </c>
      <c r="O51" s="72">
        <v>0</v>
      </c>
    </row>
    <row r="52" spans="2:15">
      <c r="B52" s="4" t="s">
        <v>42</v>
      </c>
      <c r="C52" s="72"/>
      <c r="D52" s="73"/>
      <c r="E52" s="72"/>
      <c r="F52" s="23"/>
      <c r="G52" s="72"/>
      <c r="H52" s="72"/>
      <c r="I52" s="23"/>
      <c r="J52" s="72"/>
      <c r="K52" s="72">
        <v>0</v>
      </c>
      <c r="L52" s="72">
        <v>0</v>
      </c>
      <c r="M52" s="72">
        <v>0</v>
      </c>
      <c r="N52" s="72">
        <v>0</v>
      </c>
      <c r="O52" s="72">
        <v>0</v>
      </c>
    </row>
    <row r="53" spans="2:15">
      <c r="B53" s="3" t="s">
        <v>43</v>
      </c>
      <c r="C53" s="72"/>
      <c r="D53" s="25">
        <f t="shared" ref="D53:I53" si="7">D54+D55+D56+D57+D58+D59+D60+D61+D62</f>
        <v>60180</v>
      </c>
      <c r="E53" s="25">
        <f t="shared" si="7"/>
        <v>78918.399999999994</v>
      </c>
      <c r="F53" s="25">
        <f t="shared" si="7"/>
        <v>179466.32</v>
      </c>
      <c r="G53" s="25">
        <f t="shared" si="7"/>
        <v>201313.86</v>
      </c>
      <c r="H53" s="25">
        <f t="shared" si="7"/>
        <v>95216.56</v>
      </c>
      <c r="I53" s="25">
        <f t="shared" si="7"/>
        <v>584161.89</v>
      </c>
      <c r="J53" s="70">
        <f>J54+J55+J56+J57+J58+J59+J60+J61</f>
        <v>253573.39</v>
      </c>
      <c r="K53" s="70">
        <f>K54+K55+K56+K57+K58+K59+K60+K61+K62</f>
        <v>406619.8</v>
      </c>
      <c r="L53" s="70">
        <f>L54+L55+L56+L57+L58+L59+L60+L61+L62</f>
        <v>773695.07000000007</v>
      </c>
      <c r="M53" s="70">
        <f>M54+M55+M56+M57+M58+M59+M60+M61+M62</f>
        <v>1772586.76</v>
      </c>
      <c r="N53" s="70">
        <f>N54+N55+N56+N57+N58+N59+N60+N61+N62</f>
        <v>5158306.5900000008</v>
      </c>
      <c r="O53" s="25">
        <f>SUM(C53:N53)</f>
        <v>9564038.6400000006</v>
      </c>
    </row>
    <row r="54" spans="2:15">
      <c r="B54" s="4" t="s">
        <v>44</v>
      </c>
      <c r="C54" s="72"/>
      <c r="D54" s="72">
        <v>60180</v>
      </c>
      <c r="E54" s="85">
        <v>78918.399999999994</v>
      </c>
      <c r="F54" s="23">
        <v>179466.32</v>
      </c>
      <c r="G54" s="72">
        <v>39641.86</v>
      </c>
      <c r="H54" s="72">
        <v>36226</v>
      </c>
      <c r="I54" s="23">
        <v>571169.81000000006</v>
      </c>
      <c r="J54" s="72">
        <v>0</v>
      </c>
      <c r="K54" s="72">
        <v>378094.8</v>
      </c>
      <c r="L54" s="72">
        <v>247397.15</v>
      </c>
      <c r="M54" s="72">
        <v>1037781.89</v>
      </c>
      <c r="N54" s="72">
        <v>2060120.61</v>
      </c>
      <c r="O54" s="23">
        <f>SUM(C54:N54)</f>
        <v>4688996.84</v>
      </c>
    </row>
    <row r="55" spans="2:15">
      <c r="B55" s="4" t="s">
        <v>45</v>
      </c>
      <c r="C55" s="72"/>
      <c r="D55" s="72">
        <v>0</v>
      </c>
      <c r="E55" s="72"/>
      <c r="F55" s="72"/>
      <c r="G55" s="72"/>
      <c r="H55" s="72">
        <v>0</v>
      </c>
      <c r="I55" s="72">
        <v>0</v>
      </c>
      <c r="J55" s="72">
        <v>0</v>
      </c>
      <c r="K55" s="72">
        <v>0</v>
      </c>
      <c r="L55" s="72">
        <v>79800</v>
      </c>
      <c r="M55" s="72">
        <v>0</v>
      </c>
      <c r="N55" s="72">
        <v>0</v>
      </c>
      <c r="O55" s="23">
        <f>SUM(C55:N55)</f>
        <v>79800</v>
      </c>
    </row>
    <row r="56" spans="2:15">
      <c r="B56" s="4" t="s">
        <v>46</v>
      </c>
      <c r="C56" s="72"/>
      <c r="D56" s="72">
        <v>0</v>
      </c>
      <c r="E56" s="72"/>
      <c r="F56" s="72"/>
      <c r="G56" s="72"/>
      <c r="H56" s="72">
        <v>0</v>
      </c>
      <c r="I56" s="72">
        <v>0</v>
      </c>
      <c r="J56" s="72">
        <v>0</v>
      </c>
      <c r="K56" s="72">
        <v>0</v>
      </c>
      <c r="L56" s="72">
        <v>0</v>
      </c>
      <c r="M56" s="72">
        <v>0</v>
      </c>
      <c r="N56" s="72">
        <v>0</v>
      </c>
      <c r="O56" s="72">
        <v>0</v>
      </c>
    </row>
    <row r="57" spans="2:15">
      <c r="B57" s="4" t="s">
        <v>47</v>
      </c>
      <c r="C57" s="72"/>
      <c r="D57" s="72">
        <v>0</v>
      </c>
      <c r="E57" s="72"/>
      <c r="F57" s="72"/>
      <c r="G57" s="72"/>
      <c r="H57" s="72">
        <v>0</v>
      </c>
      <c r="I57" s="72">
        <v>0</v>
      </c>
      <c r="J57" s="72">
        <v>0</v>
      </c>
      <c r="K57" s="72">
        <v>0</v>
      </c>
      <c r="L57" s="72">
        <v>0</v>
      </c>
      <c r="M57" s="72">
        <v>0</v>
      </c>
      <c r="N57" s="72">
        <v>2273699.9900000002</v>
      </c>
      <c r="O57" s="23">
        <f>SUM(C57:N57)</f>
        <v>2273699.9900000002</v>
      </c>
    </row>
    <row r="58" spans="2:15">
      <c r="B58" s="4" t="s">
        <v>48</v>
      </c>
      <c r="C58" s="72"/>
      <c r="D58" s="72">
        <v>0</v>
      </c>
      <c r="E58" s="72"/>
      <c r="F58" s="72">
        <v>0</v>
      </c>
      <c r="G58" s="72">
        <v>161672</v>
      </c>
      <c r="H58" s="72">
        <v>58990.559999999998</v>
      </c>
      <c r="I58" s="72">
        <v>12992.08</v>
      </c>
      <c r="J58" s="72">
        <v>216639.39</v>
      </c>
      <c r="K58" s="72">
        <v>28525</v>
      </c>
      <c r="L58" s="72">
        <v>446497.92</v>
      </c>
      <c r="M58" s="72">
        <v>734804.87</v>
      </c>
      <c r="N58" s="72">
        <v>455204.99</v>
      </c>
      <c r="O58" s="23">
        <f>SUM(C58:N58)</f>
        <v>2115326.8099999996</v>
      </c>
    </row>
    <row r="59" spans="2:15">
      <c r="B59" s="4" t="s">
        <v>49</v>
      </c>
      <c r="C59" s="72"/>
      <c r="D59" s="72">
        <v>0</v>
      </c>
      <c r="E59" s="72"/>
      <c r="F59" s="72"/>
      <c r="G59" s="72"/>
      <c r="H59" s="72"/>
      <c r="I59" s="72"/>
      <c r="J59" s="72">
        <v>36934</v>
      </c>
      <c r="K59" s="72">
        <v>0</v>
      </c>
      <c r="L59" s="72">
        <v>0</v>
      </c>
      <c r="M59" s="72"/>
      <c r="N59" s="72">
        <v>369281</v>
      </c>
      <c r="O59" s="23">
        <f>SUM(C59:N59)</f>
        <v>406215</v>
      </c>
    </row>
    <row r="60" spans="2:15">
      <c r="B60" s="4" t="s">
        <v>50</v>
      </c>
      <c r="C60" s="72"/>
      <c r="D60" s="72">
        <v>0</v>
      </c>
      <c r="E60" s="72"/>
      <c r="F60" s="72"/>
      <c r="G60" s="72"/>
      <c r="H60" s="72"/>
      <c r="I60" s="72"/>
      <c r="J60" s="72">
        <v>0</v>
      </c>
      <c r="K60" s="72">
        <v>0</v>
      </c>
      <c r="L60" s="72">
        <v>0</v>
      </c>
      <c r="M60" s="72"/>
      <c r="N60" s="72"/>
      <c r="O60" s="23"/>
    </row>
    <row r="61" spans="2:15">
      <c r="B61" s="4" t="s">
        <v>51</v>
      </c>
      <c r="C61" s="72"/>
      <c r="D61" s="72">
        <v>0</v>
      </c>
      <c r="E61" s="72"/>
      <c r="F61" s="72"/>
      <c r="G61" s="72"/>
      <c r="H61" s="72"/>
      <c r="I61" s="72"/>
      <c r="J61" s="72">
        <v>0</v>
      </c>
      <c r="K61" s="72"/>
      <c r="L61" s="72">
        <v>0</v>
      </c>
      <c r="M61" s="72"/>
      <c r="N61" s="72"/>
      <c r="O61" s="23"/>
    </row>
    <row r="62" spans="2:15">
      <c r="B62" s="4" t="s">
        <v>52</v>
      </c>
      <c r="C62" s="72"/>
      <c r="D62" s="72">
        <v>0</v>
      </c>
      <c r="E62" s="72"/>
      <c r="F62" s="72"/>
      <c r="G62" s="72"/>
      <c r="H62" s="72"/>
      <c r="I62" s="72"/>
      <c r="J62" s="72">
        <v>0</v>
      </c>
      <c r="K62" s="72"/>
      <c r="L62" s="72">
        <v>0</v>
      </c>
      <c r="M62" s="72"/>
      <c r="N62" s="72"/>
      <c r="O62" s="23"/>
    </row>
    <row r="63" spans="2:15">
      <c r="B63" s="3" t="s">
        <v>53</v>
      </c>
      <c r="C63" s="72"/>
      <c r="D63" s="73"/>
      <c r="E63" s="72"/>
      <c r="F63" s="23"/>
      <c r="G63" s="72"/>
      <c r="H63" s="72"/>
      <c r="I63" s="23"/>
      <c r="J63" s="72"/>
      <c r="O63" s="23"/>
    </row>
    <row r="64" spans="2:15">
      <c r="B64" s="4" t="s">
        <v>54</v>
      </c>
      <c r="C64" s="72"/>
      <c r="D64" s="73"/>
      <c r="E64" s="72"/>
      <c r="F64" s="23"/>
      <c r="G64" s="72"/>
      <c r="H64" s="72"/>
      <c r="I64" s="23"/>
      <c r="J64" s="72"/>
      <c r="O64" s="23"/>
    </row>
    <row r="65" spans="2:15">
      <c r="B65" s="4" t="s">
        <v>55</v>
      </c>
      <c r="C65" s="72"/>
      <c r="D65" s="73"/>
      <c r="E65" s="72"/>
      <c r="F65" s="23"/>
      <c r="G65" s="72"/>
      <c r="H65" s="72"/>
      <c r="I65" s="23"/>
      <c r="J65" s="72"/>
      <c r="O65" s="23"/>
    </row>
    <row r="66" spans="2:15">
      <c r="B66" s="4" t="s">
        <v>56</v>
      </c>
      <c r="C66" s="72"/>
      <c r="D66" s="73"/>
      <c r="E66" s="72"/>
      <c r="F66" s="23"/>
      <c r="G66" s="72"/>
      <c r="H66" s="72"/>
      <c r="I66" s="23"/>
      <c r="J66" s="72"/>
      <c r="O66" s="23"/>
    </row>
    <row r="67" spans="2:15">
      <c r="B67" s="4" t="s">
        <v>57</v>
      </c>
      <c r="C67" s="72"/>
      <c r="D67" s="73"/>
      <c r="E67" s="72"/>
      <c r="F67" s="23"/>
      <c r="G67" s="72"/>
      <c r="H67" s="72"/>
      <c r="I67" s="23"/>
      <c r="J67" s="72"/>
      <c r="O67" s="23"/>
    </row>
    <row r="68" spans="2:15">
      <c r="B68" s="3" t="s">
        <v>58</v>
      </c>
      <c r="C68" s="72"/>
      <c r="D68" s="73"/>
      <c r="E68" s="72"/>
      <c r="F68" s="23"/>
      <c r="G68" s="72"/>
      <c r="H68" s="72"/>
      <c r="I68" s="23"/>
      <c r="J68" s="72"/>
      <c r="O68" s="23"/>
    </row>
    <row r="69" spans="2:15">
      <c r="B69" s="4" t="s">
        <v>59</v>
      </c>
      <c r="C69" s="72"/>
      <c r="D69" s="73"/>
      <c r="E69" s="72"/>
      <c r="F69" s="23"/>
      <c r="G69" s="72"/>
      <c r="H69" s="72"/>
      <c r="I69" s="23"/>
      <c r="J69" s="72"/>
      <c r="O69" s="23"/>
    </row>
    <row r="70" spans="2:15">
      <c r="B70" s="4" t="s">
        <v>60</v>
      </c>
      <c r="C70" s="72"/>
      <c r="D70" s="73"/>
      <c r="E70" s="72"/>
      <c r="F70" s="23"/>
      <c r="G70" s="72"/>
      <c r="H70" s="72"/>
      <c r="I70" s="23"/>
      <c r="J70" s="72"/>
      <c r="O70" s="23"/>
    </row>
    <row r="71" spans="2:15">
      <c r="B71" s="3" t="s">
        <v>61</v>
      </c>
      <c r="C71" s="72"/>
      <c r="D71" s="73"/>
      <c r="E71" s="72"/>
      <c r="F71" s="23"/>
      <c r="G71" s="72"/>
      <c r="H71" s="72"/>
      <c r="I71" s="23"/>
      <c r="J71" s="72"/>
      <c r="O71" s="23"/>
    </row>
    <row r="72" spans="2:15">
      <c r="B72" s="4" t="s">
        <v>62</v>
      </c>
      <c r="C72" s="72"/>
      <c r="D72" s="73"/>
      <c r="E72" s="72"/>
      <c r="F72" s="23"/>
      <c r="G72" s="72"/>
      <c r="H72" s="72"/>
      <c r="I72" s="23"/>
      <c r="J72" s="72"/>
      <c r="O72" s="23"/>
    </row>
    <row r="73" spans="2:15">
      <c r="B73" s="4" t="s">
        <v>63</v>
      </c>
      <c r="C73" s="72"/>
      <c r="D73" s="73"/>
      <c r="E73" s="72"/>
      <c r="F73" s="23"/>
      <c r="G73" s="72"/>
      <c r="H73" s="72"/>
      <c r="I73" s="23"/>
      <c r="J73" s="72"/>
      <c r="O73" s="23"/>
    </row>
    <row r="74" spans="2:15">
      <c r="B74" s="4" t="s">
        <v>64</v>
      </c>
      <c r="C74" s="72"/>
      <c r="D74" s="73"/>
      <c r="E74" s="72"/>
      <c r="F74" s="23"/>
      <c r="G74" s="72"/>
      <c r="H74" s="72"/>
      <c r="I74" s="23"/>
      <c r="J74" s="72"/>
      <c r="O74" s="23"/>
    </row>
    <row r="75" spans="2:15">
      <c r="B75" s="1" t="s">
        <v>67</v>
      </c>
      <c r="C75" s="75"/>
      <c r="D75" s="24"/>
      <c r="E75" s="75"/>
      <c r="F75" s="24"/>
      <c r="G75" s="75"/>
      <c r="H75" s="75"/>
      <c r="I75" s="75"/>
      <c r="J75" s="75"/>
      <c r="K75" s="2"/>
      <c r="L75" s="2"/>
      <c r="M75" s="2"/>
      <c r="N75" s="2"/>
      <c r="O75" s="24"/>
    </row>
    <row r="76" spans="2:15">
      <c r="B76" s="3" t="s">
        <v>68</v>
      </c>
      <c r="C76" s="72"/>
      <c r="D76" s="76"/>
      <c r="E76" s="72"/>
      <c r="F76" s="25"/>
      <c r="G76" s="72"/>
      <c r="H76" s="72"/>
      <c r="J76" s="72"/>
      <c r="O76" s="25"/>
    </row>
    <row r="77" spans="2:15">
      <c r="B77" s="4" t="s">
        <v>69</v>
      </c>
      <c r="C77" s="72"/>
      <c r="D77" s="76"/>
      <c r="E77" s="72"/>
      <c r="F77" s="23"/>
      <c r="G77" s="72"/>
      <c r="H77" s="72"/>
      <c r="J77" s="72"/>
      <c r="O77" s="23"/>
    </row>
    <row r="78" spans="2:15">
      <c r="B78" s="4" t="s">
        <v>70</v>
      </c>
      <c r="C78" s="72"/>
      <c r="D78" s="76"/>
      <c r="E78" s="72"/>
      <c r="F78" s="23"/>
      <c r="G78" s="72"/>
      <c r="H78" s="72"/>
      <c r="J78" s="72"/>
      <c r="O78" s="23"/>
    </row>
    <row r="79" spans="2:15">
      <c r="B79" s="3" t="s">
        <v>71</v>
      </c>
      <c r="C79" s="72"/>
      <c r="D79" s="76"/>
      <c r="E79" s="72"/>
      <c r="F79" s="23"/>
      <c r="G79" s="72"/>
      <c r="H79" s="72"/>
      <c r="J79" s="72"/>
      <c r="O79" s="23"/>
    </row>
    <row r="80" spans="2:15">
      <c r="B80" s="4" t="s">
        <v>72</v>
      </c>
      <c r="C80" s="72"/>
      <c r="D80" s="76"/>
      <c r="E80" s="72"/>
      <c r="F80" s="23"/>
      <c r="G80" s="72"/>
      <c r="H80" s="72"/>
      <c r="J80" s="72"/>
      <c r="O80" s="23"/>
    </row>
    <row r="81" spans="2:15">
      <c r="B81" s="4" t="s">
        <v>73</v>
      </c>
      <c r="C81" s="72"/>
      <c r="D81" s="76"/>
      <c r="E81" s="72"/>
      <c r="F81" s="23"/>
      <c r="G81" s="72"/>
      <c r="H81" s="72"/>
      <c r="J81" s="72"/>
      <c r="O81" s="23"/>
    </row>
    <row r="82" spans="2:15">
      <c r="B82" s="3" t="s">
        <v>74</v>
      </c>
      <c r="C82" s="72"/>
      <c r="D82" s="76"/>
      <c r="E82" s="72"/>
      <c r="F82" s="23"/>
      <c r="G82" s="72"/>
      <c r="H82" s="72"/>
      <c r="J82" s="72"/>
      <c r="O82" s="23"/>
    </row>
    <row r="83" spans="2:15">
      <c r="B83" s="4" t="s">
        <v>75</v>
      </c>
      <c r="C83" s="75"/>
      <c r="D83" s="76"/>
      <c r="E83" s="75"/>
      <c r="F83" s="23"/>
      <c r="G83" s="75"/>
      <c r="H83" s="75"/>
      <c r="I83" s="79"/>
      <c r="J83" s="75"/>
      <c r="K83" s="79"/>
      <c r="L83" s="79"/>
      <c r="M83" s="79"/>
      <c r="N83" s="79"/>
      <c r="O83" s="23"/>
    </row>
    <row r="84" spans="2:15">
      <c r="B84" s="7" t="s">
        <v>65</v>
      </c>
      <c r="C84" s="70">
        <f>C11+C17+C27+C37+C46+C53+C63+C68+C71</f>
        <v>45863961.559999987</v>
      </c>
      <c r="D84" s="27">
        <f>D11+D17+D27+D37+D46+D53+D63+D68+D71+D76+D79+D82</f>
        <v>48280840.579999998</v>
      </c>
      <c r="E84" s="27">
        <f>E11+E17+E27+E37+E46+E53+E63+E68+E71+E76+E79+E82</f>
        <v>50538352.080000006</v>
      </c>
      <c r="F84" s="27">
        <f>F11+F17+F27+F37+F46+F53+F63+F68+F71+F76+F79+F82</f>
        <v>48604640.969999999</v>
      </c>
      <c r="G84" s="70">
        <f t="shared" ref="G84" si="8">G11+G17+G27+G37+G46+G53+G63+G68+G71</f>
        <v>57289769.380000003</v>
      </c>
      <c r="H84" s="70">
        <f>H11+H17+H27+H37+H46+H53+H63+H68+H71</f>
        <v>50521559.050000012</v>
      </c>
      <c r="I84" s="70">
        <f>I11+I17+I27+I37+I46+I53+I63+I68+I71+I75</f>
        <v>49312236.390000008</v>
      </c>
      <c r="J84" s="70">
        <f>J11+J17+J27+J37+J46+J53+J63+J68+J71+J75</f>
        <v>50402563.210000001</v>
      </c>
      <c r="K84" s="70">
        <f>K11+K17+K27+K37+K46+K53+K63+K68+K71+K75</f>
        <v>54014848.740000002</v>
      </c>
      <c r="L84" s="70">
        <f t="shared" ref="L84" si="9">L11+L17+L27+L37+L46+L53+L63+L68+L71+L75</f>
        <v>55523439.43</v>
      </c>
      <c r="M84" s="70">
        <f>M11+M17+M27+M37+M46+M53+M63+M68+M71+M75</f>
        <v>90485668.079999998</v>
      </c>
      <c r="N84" s="70">
        <f t="shared" ref="N84" si="10">N11+N17+N27+N37+N46+N53+N63+N68+N71+N75</f>
        <v>72128786.909999996</v>
      </c>
      <c r="O84" s="28">
        <f>O11+O17+O27+O53</f>
        <v>672966666.38</v>
      </c>
    </row>
    <row r="86" spans="2:15" ht="15.75">
      <c r="B86" s="31" t="s">
        <v>99</v>
      </c>
      <c r="I86" s="106" t="s">
        <v>103</v>
      </c>
      <c r="J86" s="106"/>
      <c r="K86" s="106"/>
      <c r="L86" s="106"/>
      <c r="M86" s="106"/>
      <c r="N86" s="106"/>
      <c r="O86" s="106"/>
    </row>
    <row r="88" spans="2:15">
      <c r="B88" s="29" t="s">
        <v>100</v>
      </c>
      <c r="I88" s="104" t="s">
        <v>104</v>
      </c>
      <c r="J88" s="104"/>
      <c r="K88" s="104"/>
      <c r="L88" s="104"/>
      <c r="M88" s="104"/>
      <c r="N88" s="104"/>
      <c r="O88" s="104"/>
    </row>
    <row r="89" spans="2:15" ht="15.75">
      <c r="B89" s="31" t="s">
        <v>113</v>
      </c>
      <c r="I89" s="106" t="s">
        <v>110</v>
      </c>
      <c r="J89" s="106"/>
      <c r="K89" s="106"/>
      <c r="L89" s="106"/>
      <c r="M89" s="106"/>
      <c r="N89" s="106"/>
      <c r="O89" s="106"/>
    </row>
    <row r="90" spans="2:15" ht="15.75">
      <c r="B90" s="31" t="s">
        <v>115</v>
      </c>
      <c r="I90" s="106" t="s">
        <v>105</v>
      </c>
      <c r="J90" s="106"/>
      <c r="K90" s="106"/>
      <c r="L90" s="106"/>
      <c r="M90" s="106"/>
      <c r="N90" s="106"/>
      <c r="O90" s="106"/>
    </row>
    <row r="91" spans="2:15">
      <c r="B91" s="30"/>
    </row>
    <row r="94" spans="2:15" ht="15.75">
      <c r="C94" s="106" t="s">
        <v>101</v>
      </c>
      <c r="D94" s="106"/>
      <c r="E94" s="106"/>
      <c r="F94" s="106"/>
    </row>
    <row r="96" spans="2:15">
      <c r="C96" s="104" t="s">
        <v>100</v>
      </c>
      <c r="D96" s="104"/>
      <c r="E96" s="104"/>
      <c r="F96" s="104"/>
    </row>
    <row r="97" spans="3:6" ht="15.75">
      <c r="C97" s="106" t="s">
        <v>109</v>
      </c>
      <c r="D97" s="106"/>
      <c r="E97" s="106"/>
      <c r="F97" s="106"/>
    </row>
    <row r="98" spans="3:6" ht="15.75">
      <c r="C98" s="106" t="s">
        <v>102</v>
      </c>
      <c r="D98" s="106"/>
      <c r="E98" s="106"/>
      <c r="F98" s="106"/>
    </row>
  </sheetData>
  <mergeCells count="13">
    <mergeCell ref="C94:F94"/>
    <mergeCell ref="C96:F96"/>
    <mergeCell ref="C97:F97"/>
    <mergeCell ref="C98:F98"/>
    <mergeCell ref="I86:O86"/>
    <mergeCell ref="I88:O88"/>
    <mergeCell ref="I89:O89"/>
    <mergeCell ref="I90:O90"/>
    <mergeCell ref="B4:O4"/>
    <mergeCell ref="B5:O5"/>
    <mergeCell ref="B6:O6"/>
    <mergeCell ref="B7:O7"/>
    <mergeCell ref="B3:O3"/>
  </mergeCells>
  <pageMargins left="0.23622047244094491" right="0.23622047244094491" top="0.74803149606299213" bottom="0.74803149606299213" header="0.31496062992125984" footer="0.31496062992125984"/>
  <pageSetup paperSize="9" scale="4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2024-01-08T18:00:25Z</cp:lastPrinted>
  <dcterms:created xsi:type="dcterms:W3CDTF">2021-07-29T18:58:50Z</dcterms:created>
  <dcterms:modified xsi:type="dcterms:W3CDTF">2024-01-10T15:07:47Z</dcterms:modified>
</cp:coreProperties>
</file>