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G85" i="2"/>
  <c r="G54" i="2"/>
  <c r="G28" i="2"/>
  <c r="G18" i="2"/>
  <c r="G12" i="2"/>
  <c r="F54" i="2" l="1"/>
  <c r="F28" i="2"/>
  <c r="F18" i="2"/>
  <c r="F12" i="2"/>
  <c r="F85" i="2" l="1"/>
  <c r="P55" i="2"/>
  <c r="P54" i="2" s="1"/>
  <c r="E18" i="2" l="1"/>
  <c r="E28" i="2"/>
  <c r="E54" i="2"/>
  <c r="E12" i="2"/>
  <c r="E85" i="2" l="1"/>
  <c r="P13" i="2"/>
  <c r="P14" i="2"/>
  <c r="P15" i="2"/>
  <c r="P16" i="2"/>
  <c r="P17" i="2"/>
  <c r="P12" i="2" l="1"/>
  <c r="P35" i="2"/>
  <c r="P36" i="2"/>
  <c r="P37" i="2"/>
  <c r="P33" i="2"/>
  <c r="P34" i="2"/>
  <c r="P31" i="2"/>
  <c r="P32" i="2"/>
  <c r="P30" i="2"/>
  <c r="P29" i="2"/>
  <c r="P28" i="2" l="1"/>
  <c r="P27" i="2"/>
  <c r="P26" i="2"/>
  <c r="P25" i="2"/>
  <c r="P24" i="2"/>
  <c r="P23" i="2"/>
  <c r="P22" i="2"/>
  <c r="P21" i="2"/>
  <c r="P20" i="2"/>
  <c r="P19" i="2"/>
  <c r="P18" i="2" l="1"/>
  <c r="P85" i="2" s="1"/>
  <c r="O54" i="2"/>
  <c r="O28" i="2"/>
  <c r="O18" i="2"/>
  <c r="O12" i="2"/>
  <c r="O85" i="2" l="1"/>
  <c r="N54" i="2"/>
  <c r="N28" i="2"/>
  <c r="N18" i="2"/>
  <c r="N12" i="2"/>
  <c r="N85" i="2" l="1"/>
  <c r="M54" i="2"/>
  <c r="L54" i="2"/>
  <c r="M28" i="2"/>
  <c r="M18" i="2"/>
  <c r="M12" i="2"/>
  <c r="M85" i="2" l="1"/>
  <c r="L28" i="2" l="1"/>
  <c r="L18" i="2"/>
  <c r="L12" i="2"/>
  <c r="L85" i="2" l="1"/>
  <c r="K54" i="2"/>
  <c r="K28" i="2"/>
  <c r="K18" i="2"/>
  <c r="K12" i="2"/>
  <c r="K85" i="2" l="1"/>
  <c r="J54" i="2"/>
  <c r="J28" i="2" l="1"/>
  <c r="I28" i="2"/>
  <c r="J18" i="2"/>
  <c r="J12" i="2"/>
  <c r="J85" i="2" l="1"/>
  <c r="I54" i="2" l="1"/>
  <c r="I18" i="2" l="1"/>
  <c r="I12" i="2"/>
  <c r="I85" i="2" l="1"/>
  <c r="H54" i="2"/>
  <c r="H28" i="2"/>
  <c r="H12" i="2"/>
  <c r="H18" i="2"/>
  <c r="H85" i="2" l="1"/>
  <c r="C18" i="2" l="1"/>
  <c r="C12" i="2"/>
  <c r="C54" i="2"/>
  <c r="B54" i="2"/>
  <c r="C85" i="2" l="1"/>
  <c r="D28" i="2"/>
  <c r="D18" i="2"/>
  <c r="D12" i="2"/>
  <c r="D85" i="2" l="1"/>
  <c r="B28" i="2"/>
  <c r="B18" i="2"/>
  <c r="B12" i="2"/>
  <c r="B85" i="2" l="1"/>
</calcChain>
</file>

<file path=xl/sharedStrings.xml><?xml version="1.0" encoding="utf-8"?>
<sst xmlns="http://schemas.openxmlformats.org/spreadsheetml/2006/main" count="111" uniqueCount="110">
  <si>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</si>
  <si>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</si>
  <si>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</si>
  <si>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</si>
  <si>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</si>
  <si>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</si>
  <si>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</si>
  <si>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</si>
  <si>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</si>
  <si>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</si>
  <si>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</si>
  <si>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</si>
  <si>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</si>
  <si>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</si>
  <si>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</si>
  <si>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</si>
  <si>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</si>
  <si>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</si>
  <si>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</si>
  <si>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</si>
  <si>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</si>
  <si>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</si>
  <si>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</si>
  <si>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</si>
  <si>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</si>
  <si>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</si>
  <si>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</si>
  <si>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</si>
  <si>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</si>
  <si>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</si>
  <si>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</si>
  <si>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</si>
  <si>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</si>
  <si>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</si>
  <si>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</si>
  <si>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</si>
  <si>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</si>
  <si>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</si>
  <si>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</si>
  <si>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</si>
  <si>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</si>
  <si>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</si>
  <si>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</si>
  <si>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</si>
  <si>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</si>
  <si>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</si>
  <si>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</si>
  <si>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</si>
  <si>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</si>
  <si>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</si>
  <si>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</si>
  <si>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</si>
  <si>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</si>
  <si>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</si>
  <si>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</si>
  <si>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</si>
  <si>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</si>
  <si>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</si>
  <si>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</si>
  <si>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</si>
  <si>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</si>
  <si>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</si>
  <si>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</si>
  <si>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</si>
  <si>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</si>
  <si>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</si>
  <si>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</si>
  <si>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</si>
  <si>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</si>
  <si>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</si>
  <si>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</si>
  <si>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</si>
  <si>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</si>
  <si>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</si>
  <si>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</si>
  <si>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</si>
  <si>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</si>
  <si>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</si>
  <si>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</si>
  <si>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</si>
  <si>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</si>
  <si>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</si>
  <si>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</si>
  <si>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</si>
  <si>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</si>
  <si>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</si>
  <si>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</si>
  <si>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</si>
  <si>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</si>
  <si>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</si>
  <si>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</si>
  <si>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</si>
  <si>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</si>
  <si>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</si>
  <si>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</si>
  <si>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</si>
  <si>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</si>
  <si>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</si>
  <si>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</si>
  <si>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</si>
  <si>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</si>
  <si>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</si>
  <si>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</si>
  <si>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</si>
  <si>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</si>
  <si>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Lcdo. Rodolfo Valentin Santos</t>
  </si>
  <si>
    <t>Lcdo. Geudy Diaz Severino</t>
  </si>
  <si>
    <t>Encargado Interino Division de Presupuesto</t>
  </si>
  <si>
    <t>Jose Mayi Vasquez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</si>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</sst>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165" fontId="6" fillId="0" borderId="0" xfId="0" applyNumberFormat="1" applyFont="1"/>
    <xf numFmtId="0" fontId="0" fillId="0" borderId="11" xfId="0" applyBorder="1" applyAlignment="1">
      <alignment vertical="center" wrapText="1"/>
    </xf>
    <xf numFmtId="39" fontId="6" fillId="0" borderId="0" xfId="0" applyNumberFormat="1" applyFont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61" zoomScale="90" zoomScaleNormal="90" workbookViewId="0">
      <selection activeCell="G55" sqref="G55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" customHeight="1">
      <c r="A4" s="41" t="s">
        <v>97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>
      <c r="A5" s="47" t="s">
        <v>109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7" ht="15.75" customHeight="1">
      <c r="A6" s="45" t="s">
        <v>91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customHeight="1">
      <c r="A7" s="46" t="s">
        <v>76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1:17" ht="25.5" customHeight="1">
      <c r="A9" s="54" t="s">
        <v>66</v>
      </c>
      <c r="B9" s="55" t="s">
        <v>93</v>
      </c>
      <c r="C9" s="55" t="s">
        <v>92</v>
      </c>
      <c r="D9" s="51" t="s">
        <v>90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>
      <c r="A10" s="54"/>
      <c r="B10" s="56"/>
      <c r="C10" s="56"/>
      <c r="D10" s="5" t="s">
        <v>78</v>
      </c>
      <c r="E10" s="5" t="s">
        <v>79</v>
      </c>
      <c r="F10" s="5" t="s">
        <v>80</v>
      </c>
      <c r="G10" s="5" t="s">
        <v>81</v>
      </c>
      <c r="H10" s="6" t="s">
        <v>82</v>
      </c>
      <c r="I10" s="5" t="s">
        <v>83</v>
      </c>
      <c r="J10" s="6" t="s">
        <v>84</v>
      </c>
      <c r="K10" s="5" t="s">
        <v>85</v>
      </c>
      <c r="L10" s="5" t="s">
        <v>86</v>
      </c>
      <c r="M10" s="5" t="s">
        <v>87</v>
      </c>
      <c r="N10" s="5" t="s">
        <v>88</v>
      </c>
      <c r="O10" s="6" t="s">
        <v>89</v>
      </c>
      <c r="P10" s="5" t="s">
        <v>77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26">
        <f t="shared" ref="B12:D12" si="0">B13+B14+B15+B16+B17</f>
        <v>593196704</v>
      </c>
      <c r="C12" s="11">
        <f t="shared" si="0"/>
        <v>593296704</v>
      </c>
      <c r="D12" s="26">
        <f t="shared" si="0"/>
        <v>43092378.449999988</v>
      </c>
      <c r="E12" s="11">
        <f>E13+E14+E15+E16+E17</f>
        <v>44143947.75</v>
      </c>
      <c r="F12" s="11">
        <f>F13+F14+F15+F16+F17</f>
        <v>46140640.560000002</v>
      </c>
      <c r="G12" s="11">
        <f>G13+G14+G15+G16+G17</f>
        <v>43699295.079999998</v>
      </c>
      <c r="H12" s="26">
        <f t="shared" ref="H12:M12" si="1">H13+H14+H15+H16+H17</f>
        <v>0</v>
      </c>
      <c r="I12" s="26">
        <f t="shared" si="1"/>
        <v>0</v>
      </c>
      <c r="J12" s="26">
        <f t="shared" si="1"/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>N13+N14+N15+N16+N17</f>
        <v>0</v>
      </c>
      <c r="O12" s="26">
        <f>O13+O14+O15+O16+O17</f>
        <v>0</v>
      </c>
      <c r="P12" s="26">
        <f>P13+P14+P15+P16+P17</f>
        <v>177076261.84000003</v>
      </c>
    </row>
    <row r="13" spans="1:17" ht="15.75">
      <c r="A13" s="4" t="s">
        <v>2</v>
      </c>
      <c r="B13" s="25">
        <v>474711103</v>
      </c>
      <c r="C13" s="25">
        <v>474035003</v>
      </c>
      <c r="D13" s="28">
        <v>34635380.189999998</v>
      </c>
      <c r="E13" s="28">
        <v>35057922.009999998</v>
      </c>
      <c r="F13" s="28">
        <v>35076120.060000002</v>
      </c>
      <c r="G13" s="28">
        <v>35274425.43</v>
      </c>
      <c r="H13" s="28"/>
      <c r="I13" s="28"/>
      <c r="J13" s="28"/>
      <c r="K13" s="28"/>
      <c r="L13" s="28"/>
      <c r="M13" s="28"/>
      <c r="N13" s="28"/>
      <c r="O13" s="28"/>
      <c r="P13" s="28">
        <f>SUM(D13:O13)</f>
        <v>140043847.69</v>
      </c>
    </row>
    <row r="14" spans="1:17" ht="15.75">
      <c r="A14" s="4" t="s">
        <v>3</v>
      </c>
      <c r="B14" s="25">
        <v>21020000</v>
      </c>
      <c r="C14" s="25">
        <v>20420000</v>
      </c>
      <c r="D14" s="28">
        <v>1784228.12</v>
      </c>
      <c r="E14" s="28">
        <v>1202000</v>
      </c>
      <c r="F14" s="28">
        <v>2081000</v>
      </c>
      <c r="G14" s="28">
        <v>1623604.84</v>
      </c>
      <c r="H14" s="28"/>
      <c r="I14" s="28"/>
      <c r="J14" s="28"/>
      <c r="K14" s="28"/>
      <c r="L14" s="28"/>
      <c r="M14" s="28"/>
      <c r="N14" s="28"/>
      <c r="O14" s="28"/>
      <c r="P14" s="28">
        <f>SUM(D14:O14)</f>
        <v>6690832.96</v>
      </c>
    </row>
    <row r="15" spans="1:17" ht="15.75">
      <c r="A15" s="4" t="s">
        <v>4</v>
      </c>
      <c r="B15" s="23">
        <v>648000</v>
      </c>
      <c r="C15" s="38">
        <v>648000</v>
      </c>
      <c r="D15" s="28">
        <v>0</v>
      </c>
      <c r="E15" s="28">
        <v>0</v>
      </c>
      <c r="F15" s="28">
        <v>0</v>
      </c>
      <c r="G15" s="28">
        <v>0</v>
      </c>
      <c r="H15" s="28"/>
      <c r="I15" s="28"/>
      <c r="J15" s="28"/>
      <c r="K15" s="28"/>
      <c r="L15" s="28"/>
      <c r="M15" s="28"/>
      <c r="N15" s="28"/>
      <c r="O15" s="28"/>
      <c r="P15" s="28">
        <f>SUM(D15:O15)</f>
        <v>0</v>
      </c>
      <c r="Q15" s="7"/>
    </row>
    <row r="16" spans="1:17" ht="15.75">
      <c r="A16" s="4" t="s">
        <v>5</v>
      </c>
      <c r="B16" s="25">
        <v>34153239</v>
      </c>
      <c r="C16" s="25">
        <v>34153239</v>
      </c>
      <c r="D16" s="28">
        <v>1466356.87</v>
      </c>
      <c r="E16" s="28">
        <v>2597390.5099999998</v>
      </c>
      <c r="F16" s="28">
        <v>3715361.85</v>
      </c>
      <c r="G16" s="28">
        <v>1501196.54</v>
      </c>
      <c r="H16" s="28"/>
      <c r="I16" s="28"/>
      <c r="J16" s="28"/>
      <c r="K16" s="28"/>
      <c r="L16" s="28"/>
      <c r="M16" s="28"/>
      <c r="N16" s="28"/>
      <c r="O16" s="28"/>
      <c r="P16" s="28">
        <f>SUM(D16:O16)</f>
        <v>9280305.7699999996</v>
      </c>
    </row>
    <row r="17" spans="1:16" ht="15.75">
      <c r="A17" s="4" t="s">
        <v>6</v>
      </c>
      <c r="B17" s="25">
        <v>62664362</v>
      </c>
      <c r="C17" s="25">
        <v>64040462</v>
      </c>
      <c r="D17" s="28">
        <v>5206413.2699999996</v>
      </c>
      <c r="E17" s="28">
        <v>5286635.2300000004</v>
      </c>
      <c r="F17" s="28">
        <v>5268158.6500000004</v>
      </c>
      <c r="G17" s="28">
        <v>5300068.2699999996</v>
      </c>
      <c r="H17" s="28"/>
      <c r="I17" s="28"/>
      <c r="J17" s="28"/>
      <c r="K17" s="28"/>
      <c r="L17" s="28"/>
      <c r="M17" s="28"/>
      <c r="N17" s="28"/>
      <c r="O17" s="28"/>
      <c r="P17" s="28">
        <f>SUM(D17:O17)</f>
        <v>21061275.420000002</v>
      </c>
    </row>
    <row r="18" spans="1:16">
      <c r="A18" s="3" t="s">
        <v>7</v>
      </c>
      <c r="B18" s="26">
        <f t="shared" ref="B18:D18" si="2">B19+B20+B21+B22+B23+B24+B25+B26+B27</f>
        <v>44867824</v>
      </c>
      <c r="C18" s="11">
        <f t="shared" si="2"/>
        <v>69524074.069999993</v>
      </c>
      <c r="D18" s="26">
        <f t="shared" si="2"/>
        <v>2589216.44</v>
      </c>
      <c r="E18" s="11">
        <f>E19+E20+E21+E22+E23+E24+E25+E26+E27</f>
        <v>3979961.6399999997</v>
      </c>
      <c r="F18" s="11">
        <f>F19+F20+F21+F22+F23+F24+F25+F26+F27</f>
        <v>3607233.49</v>
      </c>
      <c r="G18" s="11">
        <f>G19+G20+G21+G22+G23+G24+G25+G26+G27</f>
        <v>4227911</v>
      </c>
      <c r="H18" s="26">
        <f t="shared" ref="H18:M18" si="3">H19+H20+H21+H22+H23+H24+H25+H26+H27</f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>N19+N20+N21+N22+N23+N24+N25+N26+N27</f>
        <v>0</v>
      </c>
      <c r="O18" s="26">
        <f>O19+O20+O21+O22+O23+O24+O25+O26+O27</f>
        <v>0</v>
      </c>
      <c r="P18" s="26">
        <f>P19+P20+P21+P22+P23+P24+P25+P26+P27</f>
        <v>14404322.569999998</v>
      </c>
    </row>
    <row r="19" spans="1:16" ht="15.75">
      <c r="A19" s="4" t="s">
        <v>8</v>
      </c>
      <c r="B19" s="25">
        <v>17450000</v>
      </c>
      <c r="C19" s="25">
        <v>17450000</v>
      </c>
      <c r="D19" s="28">
        <v>1170816.07</v>
      </c>
      <c r="E19" s="29">
        <v>1214261.6499999999</v>
      </c>
      <c r="F19" s="28">
        <v>1750555.21</v>
      </c>
      <c r="G19" s="9">
        <v>1302979.98</v>
      </c>
      <c r="H19" s="28"/>
      <c r="I19" s="28"/>
      <c r="J19" s="9"/>
      <c r="K19" s="28"/>
      <c r="L19" s="28"/>
      <c r="M19" s="28"/>
      <c r="N19" s="28"/>
      <c r="O19" s="28"/>
      <c r="P19" s="37">
        <f t="shared" ref="P19:P27" si="4">SUM(D19:O19)</f>
        <v>5438612.9100000001</v>
      </c>
    </row>
    <row r="20" spans="1:16" ht="15.75">
      <c r="A20" s="4" t="s">
        <v>9</v>
      </c>
      <c r="B20" s="25">
        <v>1100000</v>
      </c>
      <c r="C20" s="25">
        <v>1800000</v>
      </c>
      <c r="D20" s="28">
        <v>0</v>
      </c>
      <c r="E20" s="28">
        <v>36125.699999999997</v>
      </c>
      <c r="F20" s="28">
        <v>0</v>
      </c>
      <c r="G20" s="28">
        <v>0</v>
      </c>
      <c r="H20" s="28"/>
      <c r="I20" s="28"/>
      <c r="J20" s="9"/>
      <c r="K20" s="28"/>
      <c r="L20" s="28"/>
      <c r="M20" s="28"/>
      <c r="N20" s="28"/>
      <c r="O20" s="28"/>
      <c r="P20" s="37">
        <f t="shared" si="4"/>
        <v>36125.699999999997</v>
      </c>
    </row>
    <row r="21" spans="1:16" ht="15.75">
      <c r="A21" s="4" t="s">
        <v>10</v>
      </c>
      <c r="B21" s="25">
        <v>3400000</v>
      </c>
      <c r="C21" s="25">
        <v>3400000</v>
      </c>
      <c r="D21" s="28">
        <v>269230</v>
      </c>
      <c r="E21" s="29">
        <v>374500</v>
      </c>
      <c r="F21" s="28">
        <v>335315.59000000003</v>
      </c>
      <c r="G21" s="9">
        <v>405757.5</v>
      </c>
      <c r="H21" s="28"/>
      <c r="I21" s="28"/>
      <c r="J21" s="9"/>
      <c r="K21" s="28"/>
      <c r="L21" s="28"/>
      <c r="M21" s="28"/>
      <c r="N21" s="28"/>
      <c r="O21" s="28"/>
      <c r="P21" s="37">
        <f t="shared" si="4"/>
        <v>1384803.09</v>
      </c>
    </row>
    <row r="22" spans="1:16" ht="15.75">
      <c r="A22" s="4" t="s">
        <v>11</v>
      </c>
      <c r="B22" s="25">
        <v>330000</v>
      </c>
      <c r="C22" s="25">
        <v>2730000</v>
      </c>
      <c r="D22" s="28">
        <v>0</v>
      </c>
      <c r="E22" s="29">
        <v>119644.73</v>
      </c>
      <c r="F22" s="28">
        <v>9060</v>
      </c>
      <c r="G22" s="9">
        <v>197918.58</v>
      </c>
      <c r="H22" s="28"/>
      <c r="I22" s="28"/>
      <c r="J22" s="9"/>
      <c r="K22" s="28"/>
      <c r="L22" s="28"/>
      <c r="M22" s="28"/>
      <c r="N22" s="28"/>
      <c r="O22" s="28"/>
      <c r="P22" s="37">
        <f t="shared" si="4"/>
        <v>326623.31</v>
      </c>
    </row>
    <row r="23" spans="1:16" ht="15.75">
      <c r="A23" s="4" t="s">
        <v>12</v>
      </c>
      <c r="B23" s="25">
        <v>5470000</v>
      </c>
      <c r="C23" s="25">
        <v>8630000</v>
      </c>
      <c r="D23" s="28">
        <v>0</v>
      </c>
      <c r="E23" s="29">
        <v>720175.79</v>
      </c>
      <c r="F23" s="28">
        <v>71904.009999999995</v>
      </c>
      <c r="G23" s="9">
        <v>1197678.56</v>
      </c>
      <c r="H23" s="28"/>
      <c r="I23" s="28"/>
      <c r="J23" s="9"/>
      <c r="K23" s="28"/>
      <c r="L23" s="28"/>
      <c r="M23" s="28"/>
      <c r="N23" s="28"/>
      <c r="O23" s="28"/>
      <c r="P23" s="37">
        <f t="shared" si="4"/>
        <v>1989758.36</v>
      </c>
    </row>
    <row r="24" spans="1:16" ht="15.75">
      <c r="A24" s="4" t="s">
        <v>13</v>
      </c>
      <c r="B24" s="25">
        <v>13799824</v>
      </c>
      <c r="C24" s="25">
        <v>13256074.07</v>
      </c>
      <c r="D24" s="28">
        <v>887169.68</v>
      </c>
      <c r="E24" s="29">
        <v>835274.05</v>
      </c>
      <c r="F24" s="28">
        <v>911165.12</v>
      </c>
      <c r="G24" s="9">
        <v>857058.18</v>
      </c>
      <c r="H24" s="28"/>
      <c r="I24" s="28"/>
      <c r="J24" s="9"/>
      <c r="K24" s="28"/>
      <c r="L24" s="28"/>
      <c r="M24" s="28"/>
      <c r="N24" s="28"/>
      <c r="O24" s="28"/>
      <c r="P24" s="37">
        <f t="shared" si="4"/>
        <v>3490667.0300000003</v>
      </c>
    </row>
    <row r="25" spans="1:16" ht="15.75">
      <c r="A25" s="4" t="s">
        <v>14</v>
      </c>
      <c r="B25" s="25">
        <v>985000</v>
      </c>
      <c r="C25" s="25">
        <v>6835000</v>
      </c>
      <c r="D25" s="28">
        <v>262000.69</v>
      </c>
      <c r="E25" s="28">
        <v>564947.42000000004</v>
      </c>
      <c r="F25" s="28">
        <v>394588.76</v>
      </c>
      <c r="G25" s="9">
        <v>185098.2</v>
      </c>
      <c r="H25" s="28"/>
      <c r="I25" s="28"/>
      <c r="J25" s="28"/>
      <c r="K25" s="28"/>
      <c r="L25" s="28"/>
      <c r="M25" s="28"/>
      <c r="N25" s="28"/>
      <c r="O25" s="28"/>
      <c r="P25" s="37">
        <f t="shared" si="4"/>
        <v>1406635.07</v>
      </c>
    </row>
    <row r="26" spans="1:16" ht="15.75">
      <c r="A26" s="4" t="s">
        <v>15</v>
      </c>
      <c r="B26" s="25">
        <v>1283000</v>
      </c>
      <c r="C26" s="25">
        <v>11653000</v>
      </c>
      <c r="D26" s="28">
        <v>0</v>
      </c>
      <c r="E26" s="28">
        <v>0</v>
      </c>
      <c r="F26" s="28">
        <v>0</v>
      </c>
      <c r="G26" s="28">
        <v>81420</v>
      </c>
      <c r="H26" s="28"/>
      <c r="I26" s="28"/>
      <c r="J26" s="9"/>
      <c r="K26" s="28"/>
      <c r="L26" s="28"/>
      <c r="M26" s="28"/>
      <c r="N26" s="28"/>
      <c r="O26" s="28"/>
      <c r="P26" s="37">
        <f t="shared" si="4"/>
        <v>81420</v>
      </c>
    </row>
    <row r="27" spans="1:16" ht="15.75">
      <c r="A27" s="4" t="s">
        <v>16</v>
      </c>
      <c r="B27" s="25">
        <v>1050000</v>
      </c>
      <c r="C27" s="25">
        <v>3770000</v>
      </c>
      <c r="D27" s="28">
        <v>0</v>
      </c>
      <c r="E27" s="28">
        <v>115032.3</v>
      </c>
      <c r="F27" s="28">
        <v>134644.79999999999</v>
      </c>
      <c r="G27" s="28">
        <v>0</v>
      </c>
      <c r="H27" s="28"/>
      <c r="I27" s="28"/>
      <c r="J27" s="9"/>
      <c r="K27" s="28"/>
      <c r="L27" s="28"/>
      <c r="M27" s="28"/>
      <c r="N27" s="28"/>
      <c r="O27" s="28"/>
      <c r="P27" s="37">
        <f t="shared" si="4"/>
        <v>249677.09999999998</v>
      </c>
    </row>
    <row r="28" spans="1:16">
      <c r="A28" s="3" t="s">
        <v>17</v>
      </c>
      <c r="B28" s="26">
        <f t="shared" ref="B28:D28" si="5">B29+B30+B31+B32+B33+B34+B35+B36+B37</f>
        <v>6979955</v>
      </c>
      <c r="C28" s="11">
        <f t="shared" si="5"/>
        <v>16754955</v>
      </c>
      <c r="D28" s="26">
        <f t="shared" si="5"/>
        <v>182366.67</v>
      </c>
      <c r="E28" s="11">
        <f>E29+E30+E31+E32+E33+E34+E35+E36+E37</f>
        <v>96751.19</v>
      </c>
      <c r="F28" s="11">
        <f>F29+F30+F31+F32+F33+F34+F35+F36+F37</f>
        <v>711559.62999999989</v>
      </c>
      <c r="G28" s="11">
        <f>G29+G30+G31+G32+G33+G34+G35+G36+G37</f>
        <v>497968.57</v>
      </c>
      <c r="H28" s="26">
        <f t="shared" ref="H28:M28" si="6">H29+H30+H31+H32+H33+H34+H35+H36+H37</f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>N29+N30+N31+N32+N33+N34+N35+N36+N37</f>
        <v>0</v>
      </c>
      <c r="O28" s="26">
        <f>O29+O30+O31+O32+O33+O34+O35+O36+O37</f>
        <v>0</v>
      </c>
      <c r="P28" s="26">
        <f>P29+P30+P31+P32+P33+P34+P35+P36+P37</f>
        <v>1488646.06</v>
      </c>
    </row>
    <row r="29" spans="1:16" ht="15.75">
      <c r="A29" s="4" t="s">
        <v>18</v>
      </c>
      <c r="B29" s="25">
        <v>515000</v>
      </c>
      <c r="C29" s="25">
        <v>865000</v>
      </c>
      <c r="D29" s="28">
        <v>0</v>
      </c>
      <c r="E29" s="29">
        <v>3600</v>
      </c>
      <c r="F29" s="28">
        <v>289408.28999999998</v>
      </c>
      <c r="G29" s="28">
        <v>0</v>
      </c>
      <c r="H29" s="28"/>
      <c r="I29" s="28"/>
      <c r="J29" s="28"/>
      <c r="K29" s="28"/>
      <c r="L29" s="28"/>
      <c r="M29" s="28"/>
      <c r="N29" s="28"/>
      <c r="O29" s="28"/>
      <c r="P29" s="37">
        <f t="shared" ref="P29:P37" si="7">SUM(D29:O29)</f>
        <v>293008.28999999998</v>
      </c>
    </row>
    <row r="30" spans="1:16" ht="15.75">
      <c r="A30" s="4" t="s">
        <v>19</v>
      </c>
      <c r="B30" s="25">
        <v>80000</v>
      </c>
      <c r="C30" s="25">
        <v>80000</v>
      </c>
      <c r="D30" s="28">
        <v>0</v>
      </c>
      <c r="E30" s="28">
        <v>0</v>
      </c>
      <c r="F30" s="28">
        <v>16520</v>
      </c>
      <c r="G30" s="28">
        <v>0</v>
      </c>
      <c r="H30" s="28"/>
      <c r="I30" s="28"/>
      <c r="J30" s="28"/>
      <c r="K30" s="28"/>
      <c r="L30" s="28"/>
      <c r="M30" s="28"/>
      <c r="N30" s="28"/>
      <c r="O30" s="28"/>
      <c r="P30" s="37">
        <f t="shared" si="7"/>
        <v>16520</v>
      </c>
    </row>
    <row r="31" spans="1:16" ht="15.75">
      <c r="A31" s="4" t="s">
        <v>20</v>
      </c>
      <c r="B31" s="25">
        <v>610000</v>
      </c>
      <c r="C31" s="25">
        <v>2205000</v>
      </c>
      <c r="D31" s="28">
        <v>0</v>
      </c>
      <c r="E31" s="28">
        <v>0</v>
      </c>
      <c r="F31" s="28">
        <v>0</v>
      </c>
      <c r="G31" s="9">
        <v>66863.520000000004</v>
      </c>
      <c r="H31" s="28"/>
      <c r="I31" s="28"/>
      <c r="J31" s="28"/>
      <c r="K31" s="28"/>
      <c r="L31" s="28"/>
      <c r="M31" s="28"/>
      <c r="N31" s="28"/>
      <c r="O31" s="28"/>
      <c r="P31" s="37">
        <f t="shared" si="7"/>
        <v>66863.520000000004</v>
      </c>
    </row>
    <row r="32" spans="1:16" ht="15.75">
      <c r="A32" s="4" t="s">
        <v>21</v>
      </c>
      <c r="B32" s="25">
        <v>10000</v>
      </c>
      <c r="C32" s="25">
        <v>10000</v>
      </c>
      <c r="D32" s="28">
        <v>0</v>
      </c>
      <c r="E32" s="28">
        <v>0</v>
      </c>
      <c r="F32" s="28">
        <v>0</v>
      </c>
      <c r="G32" s="28">
        <v>0</v>
      </c>
      <c r="H32" s="28"/>
      <c r="I32" s="28"/>
      <c r="J32" s="28"/>
      <c r="K32" s="28"/>
      <c r="L32" s="28"/>
      <c r="M32" s="28"/>
      <c r="N32" s="28"/>
      <c r="O32" s="28"/>
      <c r="P32" s="37">
        <f t="shared" si="7"/>
        <v>0</v>
      </c>
    </row>
    <row r="33" spans="1:16" ht="15.75">
      <c r="A33" s="4" t="s">
        <v>22</v>
      </c>
      <c r="B33" s="25">
        <v>155000</v>
      </c>
      <c r="C33" s="25">
        <v>605000</v>
      </c>
      <c r="D33" s="28">
        <v>0</v>
      </c>
      <c r="E33" s="28">
        <v>0</v>
      </c>
      <c r="F33" s="28">
        <v>0</v>
      </c>
      <c r="G33" s="28">
        <v>0</v>
      </c>
      <c r="H33" s="28"/>
      <c r="I33" s="28"/>
      <c r="J33" s="28"/>
      <c r="K33" s="28"/>
      <c r="L33" s="28"/>
      <c r="M33" s="28"/>
      <c r="N33" s="28"/>
      <c r="O33" s="28"/>
      <c r="P33" s="37">
        <f t="shared" si="7"/>
        <v>0</v>
      </c>
    </row>
    <row r="34" spans="1:16" ht="15.75">
      <c r="A34" s="4" t="s">
        <v>23</v>
      </c>
      <c r="B34" s="25">
        <v>121000</v>
      </c>
      <c r="C34" s="25">
        <v>131000</v>
      </c>
      <c r="D34" s="28">
        <v>0</v>
      </c>
      <c r="E34" s="28">
        <v>93151.19</v>
      </c>
      <c r="F34" s="28">
        <v>1373.52</v>
      </c>
      <c r="G34" s="28">
        <v>0</v>
      </c>
      <c r="H34" s="28"/>
      <c r="I34" s="28"/>
      <c r="J34" s="28"/>
      <c r="K34" s="28"/>
      <c r="L34" s="28"/>
      <c r="M34" s="28"/>
      <c r="N34" s="28"/>
      <c r="O34" s="28"/>
      <c r="P34" s="37">
        <f t="shared" si="7"/>
        <v>94524.71</v>
      </c>
    </row>
    <row r="35" spans="1:16" ht="15.75">
      <c r="A35" s="4" t="s">
        <v>24</v>
      </c>
      <c r="B35" s="25">
        <v>4713955</v>
      </c>
      <c r="C35" s="25">
        <v>4758955</v>
      </c>
      <c r="D35" s="28">
        <v>182366.67</v>
      </c>
      <c r="E35" s="29"/>
      <c r="F35" s="28">
        <v>272956.62</v>
      </c>
      <c r="G35" s="9">
        <v>395329.7</v>
      </c>
      <c r="H35" s="28"/>
      <c r="I35" s="28"/>
      <c r="J35" s="28"/>
      <c r="K35" s="28"/>
      <c r="L35" s="28"/>
      <c r="M35" s="28"/>
      <c r="N35" s="28"/>
      <c r="O35" s="28"/>
      <c r="P35" s="37">
        <f t="shared" si="7"/>
        <v>850652.99</v>
      </c>
    </row>
    <row r="36" spans="1:16" ht="15.75">
      <c r="A36" s="4" t="s">
        <v>25</v>
      </c>
      <c r="B36" s="38">
        <v>0</v>
      </c>
      <c r="C36" s="38">
        <v>0</v>
      </c>
      <c r="D36" s="28">
        <v>0</v>
      </c>
      <c r="E36" s="28"/>
      <c r="F36" s="28">
        <v>0</v>
      </c>
      <c r="G36" s="28">
        <v>0</v>
      </c>
      <c r="H36" s="28"/>
      <c r="I36" s="28"/>
      <c r="J36" s="28"/>
      <c r="K36" s="28"/>
      <c r="L36" s="28"/>
      <c r="M36" s="28"/>
      <c r="N36" s="28"/>
      <c r="O36" s="28"/>
      <c r="P36" s="37">
        <f t="shared" si="7"/>
        <v>0</v>
      </c>
    </row>
    <row r="37" spans="1:16" ht="15.75">
      <c r="A37" s="4" t="s">
        <v>26</v>
      </c>
      <c r="B37" s="25">
        <v>775000</v>
      </c>
      <c r="C37" s="25">
        <v>8100000</v>
      </c>
      <c r="D37" s="28">
        <v>0</v>
      </c>
      <c r="E37" s="29"/>
      <c r="F37" s="28">
        <v>131301.20000000001</v>
      </c>
      <c r="G37" s="9">
        <v>35775.35</v>
      </c>
      <c r="H37" s="28"/>
      <c r="I37" s="28"/>
      <c r="J37" s="28"/>
      <c r="K37" s="28"/>
      <c r="L37" s="28"/>
      <c r="M37" s="28"/>
      <c r="N37" s="28"/>
      <c r="O37" s="28"/>
      <c r="P37" s="37">
        <f t="shared" si="7"/>
        <v>167076.55000000002</v>
      </c>
    </row>
    <row r="38" spans="1:16">
      <c r="A38" s="3" t="s">
        <v>27</v>
      </c>
      <c r="B38" s="26"/>
      <c r="C38" s="29"/>
      <c r="D38" s="28"/>
      <c r="E38" s="29"/>
      <c r="F38" s="28"/>
      <c r="G38" s="9"/>
      <c r="H38" s="28"/>
      <c r="I38" s="28"/>
      <c r="J38" s="9"/>
      <c r="K38" s="28"/>
    </row>
    <row r="39" spans="1:16">
      <c r="A39" s="4" t="s">
        <v>28</v>
      </c>
      <c r="B39" s="28"/>
      <c r="C39" s="29"/>
      <c r="D39" s="28"/>
      <c r="E39" s="29"/>
      <c r="F39" s="28"/>
      <c r="G39" s="9"/>
      <c r="H39" s="28"/>
      <c r="I39" s="28"/>
      <c r="J39" s="9"/>
      <c r="K39" s="28"/>
    </row>
    <row r="40" spans="1:16">
      <c r="A40" s="4" t="s">
        <v>29</v>
      </c>
      <c r="B40" s="28"/>
      <c r="C40" s="29"/>
      <c r="D40" s="28"/>
      <c r="E40" s="29"/>
      <c r="F40" s="28"/>
      <c r="G40" s="9"/>
      <c r="H40" s="28"/>
      <c r="I40" s="28"/>
      <c r="J40" s="9"/>
      <c r="K40" s="28"/>
    </row>
    <row r="41" spans="1:16">
      <c r="A41" s="4" t="s">
        <v>30</v>
      </c>
      <c r="B41" s="28"/>
      <c r="C41" s="29"/>
      <c r="D41" s="28"/>
      <c r="E41" s="29"/>
      <c r="F41" s="28"/>
      <c r="G41" s="9"/>
      <c r="H41" s="28"/>
      <c r="I41" s="28"/>
      <c r="J41" s="9"/>
      <c r="K41" s="28"/>
    </row>
    <row r="42" spans="1:16">
      <c r="A42" s="4" t="s">
        <v>31</v>
      </c>
      <c r="B42" s="28"/>
      <c r="C42" s="29"/>
      <c r="D42" s="28"/>
      <c r="E42" s="29"/>
      <c r="F42" s="28"/>
      <c r="G42" s="9"/>
      <c r="H42" s="28"/>
      <c r="I42" s="28"/>
      <c r="J42" s="9"/>
      <c r="K42" s="28"/>
    </row>
    <row r="43" spans="1:16">
      <c r="A43" s="4" t="s">
        <v>32</v>
      </c>
      <c r="B43" s="28"/>
      <c r="C43" s="29"/>
      <c r="D43" s="28"/>
      <c r="E43" s="29"/>
      <c r="F43" s="28"/>
      <c r="G43" s="9"/>
      <c r="H43" s="28"/>
      <c r="I43" s="28"/>
      <c r="J43" s="9"/>
      <c r="K43" s="28"/>
    </row>
    <row r="44" spans="1:16">
      <c r="A44" s="4" t="s">
        <v>33</v>
      </c>
      <c r="B44" s="28"/>
      <c r="C44" s="29"/>
      <c r="D44" s="28"/>
      <c r="E44" s="29"/>
      <c r="F44" s="28"/>
      <c r="G44" s="9"/>
      <c r="H44" s="28"/>
      <c r="I44" s="28"/>
      <c r="J44" s="9"/>
      <c r="K44" s="28"/>
    </row>
    <row r="45" spans="1:16">
      <c r="A45" s="4" t="s">
        <v>34</v>
      </c>
      <c r="B45" s="28"/>
      <c r="C45" s="29"/>
      <c r="D45" s="28"/>
      <c r="E45" s="29"/>
      <c r="F45" s="28"/>
      <c r="G45" s="9"/>
      <c r="H45" s="28"/>
      <c r="I45" s="28"/>
      <c r="J45" s="9"/>
      <c r="K45" s="28"/>
    </row>
    <row r="46" spans="1:16">
      <c r="A46" s="4" t="s">
        <v>35</v>
      </c>
      <c r="B46" s="28"/>
      <c r="C46" s="29"/>
      <c r="D46" s="28"/>
      <c r="E46" s="29"/>
      <c r="F46" s="28"/>
      <c r="G46" s="9"/>
      <c r="H46" s="28"/>
      <c r="I46" s="28"/>
      <c r="J46" s="9"/>
      <c r="K46" s="28"/>
    </row>
    <row r="47" spans="1:16">
      <c r="A47" s="3" t="s">
        <v>36</v>
      </c>
      <c r="B47" s="26"/>
      <c r="C47" s="29"/>
      <c r="D47" s="28"/>
      <c r="E47" s="29"/>
      <c r="F47" s="28"/>
      <c r="G47" s="9"/>
      <c r="H47" s="28"/>
      <c r="I47" s="28"/>
      <c r="J47" s="9"/>
      <c r="K47" s="28"/>
    </row>
    <row r="48" spans="1:16">
      <c r="A48" s="4" t="s">
        <v>37</v>
      </c>
      <c r="B48" s="28"/>
      <c r="C48" s="29"/>
      <c r="D48" s="28"/>
      <c r="E48" s="29"/>
      <c r="F48" s="28"/>
      <c r="G48" s="9"/>
      <c r="H48" s="28"/>
      <c r="I48" s="28"/>
      <c r="J48" s="9"/>
      <c r="K48" s="28"/>
    </row>
    <row r="49" spans="1:16">
      <c r="A49" s="4" t="s">
        <v>38</v>
      </c>
      <c r="B49" s="28"/>
      <c r="C49" s="29"/>
      <c r="D49" s="28"/>
      <c r="E49" s="29"/>
      <c r="F49" s="28"/>
      <c r="G49" s="9"/>
      <c r="H49" s="28"/>
      <c r="I49" s="28"/>
      <c r="J49" s="9"/>
      <c r="K49" s="28"/>
    </row>
    <row r="50" spans="1:16">
      <c r="A50" s="4" t="s">
        <v>39</v>
      </c>
      <c r="B50" s="28"/>
      <c r="C50" s="29"/>
      <c r="D50" s="28"/>
      <c r="E50" s="29"/>
      <c r="F50" s="28"/>
      <c r="G50" s="9"/>
      <c r="H50" s="28"/>
      <c r="I50" s="28"/>
      <c r="J50" s="9"/>
      <c r="K50" s="28"/>
    </row>
    <row r="51" spans="1:16">
      <c r="A51" s="4" t="s">
        <v>40</v>
      </c>
      <c r="B51" s="28"/>
      <c r="C51" s="29"/>
      <c r="D51" s="28"/>
      <c r="E51" s="29"/>
      <c r="F51" s="28"/>
      <c r="G51" s="9"/>
      <c r="H51" s="28"/>
      <c r="I51" s="28"/>
      <c r="J51" s="9"/>
      <c r="K51" s="28"/>
    </row>
    <row r="52" spans="1:16">
      <c r="A52" s="4" t="s">
        <v>41</v>
      </c>
      <c r="B52" s="28"/>
      <c r="C52" s="29"/>
      <c r="D52" s="28"/>
      <c r="E52" s="29"/>
      <c r="F52" s="28"/>
      <c r="G52" s="9"/>
      <c r="H52" s="28"/>
      <c r="I52" s="28"/>
      <c r="J52" s="9"/>
      <c r="K52" s="28"/>
    </row>
    <row r="53" spans="1:16">
      <c r="A53" s="4" t="s">
        <v>42</v>
      </c>
      <c r="B53" s="28"/>
      <c r="C53" s="29"/>
      <c r="D53" s="28"/>
      <c r="E53" s="29"/>
      <c r="F53" s="28"/>
      <c r="G53" s="9"/>
      <c r="H53" s="28"/>
      <c r="I53" s="28"/>
      <c r="J53" s="9"/>
      <c r="K53" s="28"/>
    </row>
    <row r="54" spans="1:16">
      <c r="A54" s="3" t="s">
        <v>43</v>
      </c>
      <c r="B54" s="26">
        <f>B55+B56+B57+B58+B59+B60+B61+B62+B63</f>
        <v>1625000</v>
      </c>
      <c r="C54" s="11">
        <f>C55+C56+C57+C58+C59+C60+C61+C62+C63</f>
        <v>7148749.9299999997</v>
      </c>
      <c r="D54" s="28"/>
      <c r="E54" s="11">
        <f>E55+E56+E57+E58+E59+E60+E61+E62+E63</f>
        <v>60180</v>
      </c>
      <c r="F54" s="11">
        <f>F55+F56+F57+F58+F59+F60+F61+F62+F63</f>
        <v>78918.399999999994</v>
      </c>
      <c r="G54" s="11">
        <f>G55+G56+G57+G58+G59+G60+G61+G62+G63</f>
        <v>179466.32</v>
      </c>
      <c r="H54" s="26">
        <f>H55+H56+H57+H58+H59+H60+H61+H62</f>
        <v>0</v>
      </c>
      <c r="I54" s="26">
        <f>I55+I56+I57+I58+I59+I60+I61+I62</f>
        <v>0</v>
      </c>
      <c r="J54" s="26">
        <f>J55+J56+J57+J58+J59+J60+J61+J62</f>
        <v>0</v>
      </c>
      <c r="K54" s="26">
        <f>K55+K56+K57+K58+K59+K60+K61+K62</f>
        <v>0</v>
      </c>
      <c r="L54" s="26">
        <f>L55+L56+L57+L58+L59+L60+L61+L62+L63</f>
        <v>0</v>
      </c>
      <c r="M54" s="26">
        <f>M55+M56+M57+M58+M59+M60+M61+M62+M63</f>
        <v>0</v>
      </c>
      <c r="N54" s="26">
        <f>N55+N56+N57+N58+N59+N60+N61+N62+N63</f>
        <v>0</v>
      </c>
      <c r="O54" s="26">
        <f>O55+O56+O57+O58+O59+O60+O61+O62+O63</f>
        <v>0</v>
      </c>
      <c r="P54" s="26">
        <f>P55+P56+P57+P58+P59+P60+P61+P62+P63</f>
        <v>318564.71999999997</v>
      </c>
    </row>
    <row r="55" spans="1:16" ht="15.75">
      <c r="A55" s="4" t="s">
        <v>44</v>
      </c>
      <c r="B55" s="25">
        <v>1065000</v>
      </c>
      <c r="C55" s="25">
        <v>4508749.93</v>
      </c>
      <c r="D55" s="28">
        <v>0</v>
      </c>
      <c r="E55" s="40">
        <v>60180</v>
      </c>
      <c r="F55" s="40">
        <v>78918.399999999994</v>
      </c>
      <c r="G55" s="9">
        <v>179466.32</v>
      </c>
      <c r="H55" s="28"/>
      <c r="I55" s="28"/>
      <c r="J55" s="9"/>
      <c r="K55" s="28"/>
      <c r="L55" s="28"/>
      <c r="M55" s="28"/>
      <c r="N55" s="28"/>
      <c r="O55" s="28"/>
      <c r="P55" s="37">
        <f>SUM(E55:O55)</f>
        <v>318564.71999999997</v>
      </c>
    </row>
    <row r="56" spans="1:16" ht="15.75">
      <c r="A56" s="4" t="s">
        <v>45</v>
      </c>
      <c r="B56" s="25"/>
      <c r="C56" s="2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37"/>
    </row>
    <row r="57" spans="1:16" ht="15.75">
      <c r="A57" s="4" t="s">
        <v>46</v>
      </c>
      <c r="B57" s="25"/>
      <c r="C57" s="2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6" ht="15.75">
      <c r="A58" s="4" t="s">
        <v>47</v>
      </c>
      <c r="B58" s="25"/>
      <c r="C58" s="2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6" ht="15.75">
      <c r="A59" s="4" t="s">
        <v>48</v>
      </c>
      <c r="B59" s="25">
        <v>560000</v>
      </c>
      <c r="C59" s="25">
        <v>1790000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/>
      <c r="J59" s="28"/>
      <c r="K59" s="28"/>
      <c r="L59" s="28"/>
      <c r="M59" s="28"/>
      <c r="N59" s="28"/>
      <c r="O59" s="28"/>
      <c r="P59" s="37"/>
    </row>
    <row r="60" spans="1:16" ht="15.75">
      <c r="A60" s="4" t="s">
        <v>49</v>
      </c>
      <c r="B60" s="25"/>
      <c r="C60" s="25">
        <v>650000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37"/>
    </row>
    <row r="61" spans="1:16" ht="15.75">
      <c r="A61" s="4" t="s">
        <v>50</v>
      </c>
      <c r="B61" s="25"/>
      <c r="C61" s="2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6" ht="15.75">
      <c r="A62" s="4" t="s">
        <v>51</v>
      </c>
      <c r="B62" s="25"/>
      <c r="C62" s="2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37"/>
    </row>
    <row r="63" spans="1:16" ht="15.75">
      <c r="A63" s="4" t="s">
        <v>52</v>
      </c>
      <c r="B63" s="25"/>
      <c r="C63" s="25">
        <v>200000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7"/>
    </row>
    <row r="64" spans="1:16">
      <c r="A64" s="3" t="s">
        <v>53</v>
      </c>
      <c r="B64" s="26"/>
      <c r="C64" s="11"/>
      <c r="D64" s="28"/>
      <c r="E64" s="29"/>
      <c r="F64" s="28"/>
      <c r="G64" s="9"/>
      <c r="H64" s="28"/>
      <c r="I64" s="28"/>
      <c r="J64" s="9"/>
      <c r="K64" s="28"/>
    </row>
    <row r="65" spans="1:16">
      <c r="A65" s="4" t="s">
        <v>54</v>
      </c>
      <c r="B65" s="28"/>
      <c r="C65" s="29"/>
      <c r="D65" s="28"/>
      <c r="E65" s="29"/>
      <c r="F65" s="28"/>
      <c r="G65" s="9"/>
      <c r="H65" s="28"/>
      <c r="I65" s="28"/>
      <c r="J65" s="9"/>
      <c r="K65" s="28"/>
    </row>
    <row r="66" spans="1:16">
      <c r="A66" s="4" t="s">
        <v>55</v>
      </c>
      <c r="B66" s="28"/>
      <c r="C66" s="29"/>
      <c r="D66" s="28"/>
      <c r="E66" s="29"/>
      <c r="F66" s="28"/>
      <c r="G66" s="9"/>
      <c r="H66" s="28"/>
      <c r="I66" s="28"/>
      <c r="J66" s="9"/>
      <c r="K66" s="28"/>
    </row>
    <row r="67" spans="1:16">
      <c r="A67" s="4" t="s">
        <v>56</v>
      </c>
      <c r="B67" s="28"/>
      <c r="C67" s="29"/>
      <c r="D67" s="28"/>
      <c r="E67" s="29"/>
      <c r="F67" s="28"/>
      <c r="G67" s="9"/>
      <c r="H67" s="28"/>
      <c r="I67" s="28"/>
      <c r="J67" s="9"/>
      <c r="K67" s="28"/>
    </row>
    <row r="68" spans="1:16">
      <c r="A68" s="4" t="s">
        <v>57</v>
      </c>
      <c r="B68" s="28"/>
      <c r="C68" s="29"/>
      <c r="D68" s="28"/>
      <c r="E68" s="29"/>
      <c r="F68" s="28"/>
      <c r="G68" s="9"/>
      <c r="H68" s="28"/>
      <c r="I68" s="28"/>
      <c r="J68" s="9"/>
      <c r="K68" s="28"/>
    </row>
    <row r="69" spans="1:16">
      <c r="A69" s="3" t="s">
        <v>58</v>
      </c>
      <c r="B69" s="26"/>
      <c r="C69" s="29"/>
      <c r="D69" s="28"/>
      <c r="E69" s="29"/>
      <c r="F69" s="28"/>
      <c r="G69" s="9"/>
      <c r="H69" s="28"/>
      <c r="I69" s="28"/>
      <c r="J69" s="9"/>
      <c r="K69" s="28"/>
    </row>
    <row r="70" spans="1:16">
      <c r="A70" s="4" t="s">
        <v>59</v>
      </c>
      <c r="B70" s="28"/>
      <c r="C70" s="29"/>
      <c r="D70" s="28"/>
      <c r="E70" s="29"/>
      <c r="F70" s="28"/>
      <c r="G70" s="9"/>
      <c r="H70" s="28"/>
      <c r="I70" s="28"/>
      <c r="J70" s="9"/>
      <c r="K70" s="28"/>
    </row>
    <row r="71" spans="1:16">
      <c r="A71" s="4" t="s">
        <v>60</v>
      </c>
      <c r="B71" s="28"/>
      <c r="C71" s="29"/>
      <c r="D71" s="28"/>
      <c r="E71" s="29"/>
      <c r="F71" s="28"/>
      <c r="G71" s="9"/>
      <c r="H71" s="28"/>
      <c r="I71" s="28"/>
      <c r="J71" s="9"/>
      <c r="K71" s="28"/>
    </row>
    <row r="72" spans="1:16">
      <c r="A72" s="3" t="s">
        <v>61</v>
      </c>
      <c r="B72" s="26"/>
      <c r="C72" s="34"/>
      <c r="D72" s="28"/>
      <c r="E72" s="29"/>
      <c r="F72" s="28"/>
      <c r="G72" s="9"/>
      <c r="H72" s="28"/>
      <c r="I72" s="28"/>
      <c r="J72" s="9"/>
      <c r="K72" s="28"/>
    </row>
    <row r="73" spans="1:16">
      <c r="A73" s="4" t="s">
        <v>62</v>
      </c>
      <c r="B73" s="28"/>
      <c r="C73" s="29"/>
      <c r="D73" s="28"/>
      <c r="E73" s="29"/>
      <c r="F73" s="28"/>
      <c r="G73" s="9"/>
      <c r="H73" s="28"/>
      <c r="I73" s="28"/>
      <c r="J73" s="9"/>
      <c r="K73" s="28"/>
    </row>
    <row r="74" spans="1:16">
      <c r="A74" s="4" t="s">
        <v>63</v>
      </c>
      <c r="B74" s="28"/>
      <c r="C74" s="29"/>
      <c r="D74" s="28"/>
      <c r="E74" s="29"/>
      <c r="F74" s="28"/>
      <c r="G74" s="9"/>
      <c r="H74" s="28"/>
      <c r="I74" s="28"/>
      <c r="J74" s="9"/>
      <c r="K74" s="28"/>
    </row>
    <row r="75" spans="1:16">
      <c r="A75" s="4" t="s">
        <v>64</v>
      </c>
      <c r="B75" s="28"/>
      <c r="C75" s="29"/>
      <c r="D75" s="28"/>
      <c r="E75" s="29"/>
      <c r="F75" s="28"/>
      <c r="G75" s="9"/>
      <c r="H75" s="33"/>
      <c r="I75" s="28"/>
      <c r="J75" s="9"/>
      <c r="K75" s="28"/>
    </row>
    <row r="76" spans="1:16">
      <c r="A76" s="1" t="s">
        <v>67</v>
      </c>
      <c r="B76" s="30"/>
      <c r="C76" s="10"/>
      <c r="D76" s="31"/>
      <c r="E76" s="10"/>
      <c r="F76" s="31"/>
      <c r="G76" s="10"/>
      <c r="H76" s="35"/>
      <c r="I76" s="35"/>
      <c r="J76" s="10"/>
      <c r="K76" s="10"/>
      <c r="L76" s="2"/>
      <c r="M76" s="2"/>
      <c r="N76" s="2"/>
      <c r="O76" s="2"/>
      <c r="P76" s="2"/>
    </row>
    <row r="77" spans="1:16">
      <c r="A77" s="3" t="s">
        <v>68</v>
      </c>
      <c r="B77" s="26"/>
      <c r="C77" s="29"/>
      <c r="D77" s="28"/>
      <c r="E77" s="32"/>
      <c r="F77" s="28"/>
      <c r="H77" s="33"/>
      <c r="I77" s="33"/>
    </row>
    <row r="78" spans="1:16">
      <c r="A78" s="4" t="s">
        <v>69</v>
      </c>
      <c r="B78" s="28"/>
      <c r="C78" s="29"/>
      <c r="D78" s="28"/>
      <c r="E78" s="32"/>
      <c r="F78" s="28"/>
      <c r="H78" s="28"/>
      <c r="I78" s="28"/>
    </row>
    <row r="79" spans="1:16">
      <c r="A79" s="4" t="s">
        <v>70</v>
      </c>
      <c r="B79" s="28"/>
      <c r="C79" s="29"/>
      <c r="D79" s="28"/>
      <c r="E79" s="32"/>
      <c r="F79" s="28"/>
      <c r="H79" s="28"/>
      <c r="I79" s="28"/>
    </row>
    <row r="80" spans="1:16">
      <c r="A80" s="3" t="s">
        <v>71</v>
      </c>
      <c r="B80" s="26"/>
      <c r="C80" s="29"/>
      <c r="D80" s="28"/>
      <c r="E80" s="32"/>
      <c r="F80" s="28"/>
      <c r="H80" s="28"/>
      <c r="I80" s="28"/>
    </row>
    <row r="81" spans="1:17">
      <c r="A81" s="4" t="s">
        <v>72</v>
      </c>
      <c r="B81" s="28"/>
      <c r="C81" s="29"/>
      <c r="D81" s="28"/>
      <c r="E81" s="32"/>
      <c r="F81" s="28"/>
      <c r="H81" s="28"/>
      <c r="I81" s="28"/>
    </row>
    <row r="82" spans="1:17">
      <c r="A82" s="4" t="s">
        <v>73</v>
      </c>
      <c r="B82" s="28"/>
      <c r="C82" s="29"/>
      <c r="D82" s="28"/>
      <c r="E82" s="32"/>
      <c r="F82" s="28"/>
      <c r="H82" s="28"/>
      <c r="I82" s="28"/>
    </row>
    <row r="83" spans="1:17">
      <c r="A83" s="3" t="s">
        <v>74</v>
      </c>
      <c r="B83" s="26"/>
      <c r="C83" s="29"/>
      <c r="D83" s="28"/>
      <c r="E83" s="32"/>
      <c r="F83" s="28"/>
      <c r="H83" s="28"/>
      <c r="I83" s="28"/>
    </row>
    <row r="84" spans="1:17" ht="15.6" customHeight="1">
      <c r="A84" s="4" t="s">
        <v>75</v>
      </c>
      <c r="B84" s="28"/>
      <c r="C84" s="29"/>
      <c r="D84" s="31"/>
      <c r="E84" s="39"/>
      <c r="F84" s="31"/>
      <c r="G84" s="36"/>
      <c r="H84" s="31"/>
      <c r="I84" s="31"/>
      <c r="J84" s="36"/>
      <c r="K84" s="36"/>
      <c r="L84" s="36"/>
      <c r="M84" s="36"/>
      <c r="N84" s="36"/>
      <c r="O84" s="36"/>
    </row>
    <row r="85" spans="1:17" s="12" customFormat="1" ht="24.95" customHeight="1">
      <c r="A85" s="18" t="s">
        <v>65</v>
      </c>
      <c r="B85" s="27">
        <f>B12+B18+B28+B54</f>
        <v>646669483</v>
      </c>
      <c r="C85" s="13">
        <f>C12+C18+C28+C54</f>
        <v>686724482.99999988</v>
      </c>
      <c r="D85" s="26">
        <f>D12+D18+D28+D38+D47+D54+D64+D69+D72</f>
        <v>45863961.559999987</v>
      </c>
      <c r="E85" s="26">
        <f>E12+E18+E28+E38+E47+E54+E64+E69+E72</f>
        <v>48280840.579999998</v>
      </c>
      <c r="F85" s="26">
        <f>F12+F18+F28+F38+F47+F54+F64+F69+F72</f>
        <v>50538352.080000006</v>
      </c>
      <c r="G85" s="26">
        <f>G12+G18+G28+G38+G47+G54+G64+G69+G72</f>
        <v>48604640.969999999</v>
      </c>
      <c r="H85" s="26">
        <f t="shared" ref="H85:O85" si="8">H12+H18+H28+H38+H47+H54+H64+H69+H72+H76</f>
        <v>0</v>
      </c>
      <c r="I85" s="26">
        <f t="shared" si="8"/>
        <v>0</v>
      </c>
      <c r="J85" s="26">
        <f t="shared" si="8"/>
        <v>0</v>
      </c>
      <c r="K85" s="26">
        <f t="shared" si="8"/>
        <v>0</v>
      </c>
      <c r="L85" s="26">
        <f t="shared" si="8"/>
        <v>0</v>
      </c>
      <c r="M85" s="26">
        <f t="shared" si="8"/>
        <v>0</v>
      </c>
      <c r="N85" s="26">
        <f t="shared" si="8"/>
        <v>0</v>
      </c>
      <c r="O85" s="26">
        <f t="shared" si="8"/>
        <v>0</v>
      </c>
      <c r="P85" s="13">
        <f>P12+P18+P28+P54</f>
        <v>193287795.19000003</v>
      </c>
    </row>
    <row r="88" spans="1:17" ht="15.75">
      <c r="A88" s="16" t="s">
        <v>98</v>
      </c>
      <c r="H88" s="15"/>
      <c r="I88" s="15"/>
      <c r="J88" s="15"/>
      <c r="K88" s="15"/>
      <c r="L88" s="50" t="s">
        <v>102</v>
      </c>
      <c r="M88" s="50"/>
      <c r="N88" s="50"/>
      <c r="O88" s="50"/>
      <c r="P88" s="15"/>
      <c r="Q88" s="15"/>
    </row>
    <row r="90" spans="1:17">
      <c r="A90" s="17" t="s">
        <v>99</v>
      </c>
      <c r="H90" s="14"/>
      <c r="I90" s="14"/>
      <c r="J90" s="14"/>
      <c r="K90" s="14"/>
      <c r="L90" s="49" t="s">
        <v>103</v>
      </c>
      <c r="M90" s="49"/>
      <c r="N90" s="49"/>
      <c r="O90" s="49"/>
      <c r="P90" s="14"/>
      <c r="Q90" s="14"/>
    </row>
    <row r="91" spans="1:17" ht="15.75">
      <c r="A91" s="16" t="s">
        <v>108</v>
      </c>
      <c r="B91" s="9"/>
      <c r="H91" s="15"/>
      <c r="I91" s="15"/>
      <c r="J91" s="15"/>
      <c r="K91" s="15"/>
      <c r="L91" s="50" t="s">
        <v>106</v>
      </c>
      <c r="M91" s="50"/>
      <c r="N91" s="50"/>
      <c r="O91" s="50"/>
      <c r="P91" s="15"/>
      <c r="Q91" s="15"/>
    </row>
    <row r="92" spans="1:17" ht="15.75">
      <c r="A92" s="16" t="s">
        <v>107</v>
      </c>
      <c r="B92" s="9"/>
      <c r="D92" s="50"/>
      <c r="E92" s="50"/>
      <c r="F92" s="50"/>
      <c r="G92" s="50"/>
      <c r="H92" s="15"/>
      <c r="I92" s="15"/>
      <c r="J92" s="15"/>
      <c r="K92" s="15"/>
      <c r="L92" s="50" t="s">
        <v>104</v>
      </c>
      <c r="M92" s="50"/>
      <c r="N92" s="50"/>
      <c r="O92" s="50"/>
      <c r="P92" s="15"/>
      <c r="Q92" s="15"/>
    </row>
    <row r="93" spans="1:17" ht="15.75">
      <c r="B93" s="9"/>
      <c r="D93" s="50" t="s">
        <v>100</v>
      </c>
      <c r="E93" s="50"/>
      <c r="F93" s="50"/>
      <c r="G93" s="50"/>
    </row>
    <row r="94" spans="1:17">
      <c r="B94" s="9"/>
    </row>
    <row r="95" spans="1:17">
      <c r="D95" s="49" t="s">
        <v>99</v>
      </c>
      <c r="E95" s="49"/>
      <c r="F95" s="49"/>
      <c r="G95" s="49"/>
    </row>
    <row r="96" spans="1:17" ht="15.75">
      <c r="A96" s="19"/>
      <c r="B96" s="20"/>
      <c r="D96" s="50" t="s">
        <v>105</v>
      </c>
      <c r="E96" s="50"/>
      <c r="F96" s="50"/>
      <c r="G96" s="50"/>
    </row>
    <row r="97" spans="1:7" ht="15.75">
      <c r="A97" s="19"/>
      <c r="B97" s="21"/>
      <c r="D97" s="50" t="s">
        <v>101</v>
      </c>
      <c r="E97" s="50"/>
      <c r="F97" s="50"/>
      <c r="G97" s="50"/>
    </row>
    <row r="98" spans="1:7" ht="15.6" customHeight="1">
      <c r="A98" s="19"/>
      <c r="B98" s="20"/>
    </row>
    <row r="99" spans="1:7" ht="15.6" customHeight="1" thickBot="1">
      <c r="A99" s="19"/>
    </row>
    <row r="100" spans="1:7" ht="28.5" customHeight="1" thickBot="1">
      <c r="A100" s="24" t="s">
        <v>94</v>
      </c>
    </row>
    <row r="101" spans="1:7" ht="30.75" thickBot="1">
      <c r="A101" s="22" t="s">
        <v>95</v>
      </c>
    </row>
    <row r="102" spans="1:7" ht="60.75" thickBot="1">
      <c r="A102" s="8" t="s">
        <v>96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3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29:P37 P19:P24 P26:P27 P25" formulaRange="1"/>
    <ignoredError sqref="P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2023-05-08T15:05:53Z</cp:lastPrinted>
  <dcterms:created xsi:type="dcterms:W3CDTF">2021-07-29T18:58:50Z</dcterms:created>
  <dcterms:modified xsi:type="dcterms:W3CDTF">2023-05-11T17:43:33Z</dcterms:modified>
</cp:coreProperties>
</file>