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OAI" sheetId="1" r:id="rId1"/>
  </sheets>
  <definedNames>
    <definedName name="_xlnm._FilterDatabase" localSheetId="0" hidden="1">OAI!$A$5:$F$472</definedName>
    <definedName name="_xlnm.Print_Area" localSheetId="0">OAI!$A$1:$F$483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2" i="1" l="1"/>
  <c r="F16" i="1" l="1"/>
  <c r="F25" i="1"/>
  <c r="F209" i="1"/>
  <c r="F213" i="1"/>
  <c r="F220" i="1"/>
  <c r="F223" i="1"/>
  <c r="F224" i="1"/>
  <c r="F225" i="1"/>
  <c r="F226" i="1"/>
  <c r="F227" i="1"/>
  <c r="F228" i="1"/>
  <c r="F229" i="1"/>
  <c r="F230" i="1"/>
  <c r="F231" i="1"/>
  <c r="F234" i="1"/>
  <c r="F235" i="1"/>
  <c r="F236" i="1"/>
  <c r="I238" i="1"/>
  <c r="F239" i="1"/>
  <c r="F240" i="1"/>
  <c r="F241" i="1"/>
  <c r="F242" i="1"/>
  <c r="F243" i="1"/>
  <c r="F247" i="1"/>
  <c r="F248" i="1"/>
  <c r="F260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41" i="1"/>
  <c r="F342" i="1"/>
  <c r="F343" i="1"/>
  <c r="F344" i="1"/>
  <c r="F345" i="1"/>
  <c r="F346" i="1"/>
  <c r="F347" i="1"/>
  <c r="F348" i="1"/>
  <c r="F349" i="1"/>
  <c r="F350" i="1"/>
  <c r="F351" i="1"/>
  <c r="F353" i="1"/>
  <c r="F359" i="1"/>
  <c r="F363" i="1"/>
  <c r="F364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9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</calcChain>
</file>

<file path=xl/sharedStrings.xml><?xml version="1.0" encoding="utf-8"?>
<sst xmlns="http://schemas.openxmlformats.org/spreadsheetml/2006/main" count="944" uniqueCount="187">
  <si>
    <t>TRANSPORTACION</t>
  </si>
  <si>
    <t xml:space="preserve">CAMIONETA </t>
  </si>
  <si>
    <t>DIRECCION TECNICA</t>
  </si>
  <si>
    <t xml:space="preserve">LAPTOP </t>
  </si>
  <si>
    <t>DEPARTAMENTO JURIDICO</t>
  </si>
  <si>
    <t>ESCRITORIO PEQUEÑO</t>
  </si>
  <si>
    <t xml:space="preserve">SILLA SECRETARIAL ERGONOMICA </t>
  </si>
  <si>
    <t>ONDP LAS CAOBAS</t>
  </si>
  <si>
    <t>SILLA PARA VISITA</t>
  </si>
  <si>
    <t>ONDP PEDERNALES</t>
  </si>
  <si>
    <t>SILLON EJECUTIVO ERGONOMICO</t>
  </si>
  <si>
    <t>ONDP LA VEGA</t>
  </si>
  <si>
    <t>ESTACION DE TRABAJO CON ARCHIVO AEREO</t>
  </si>
  <si>
    <t>ONDP AZUA</t>
  </si>
  <si>
    <t>AIRE ACONDICIONADO SPLIT 12,000 BTU</t>
  </si>
  <si>
    <t>AIRE ACONDICIONADO 18,000 BTU</t>
  </si>
  <si>
    <t xml:space="preserve">AIRE ACONDICIONADO 24,000 BTU </t>
  </si>
  <si>
    <t>BANCA DE ESPERA PARA RECEPCION DE (4) PLAZA (EXTERIOR)</t>
  </si>
  <si>
    <t>PROVINCIA STO DGO</t>
  </si>
  <si>
    <t>CAFETERA GRANDE</t>
  </si>
  <si>
    <t>RRHH</t>
  </si>
  <si>
    <t>ARCHIVO METALICO GRIS DE 2 GAVETAS</t>
  </si>
  <si>
    <t>ONDP JARABACOA</t>
  </si>
  <si>
    <t>IMPRESORA MULTIFUNCIONAL A COLOR LASERJET</t>
  </si>
  <si>
    <t>ONDP LA ROMANA</t>
  </si>
  <si>
    <t>COMPUTADORAS DE ESCRITORIO TIPO TODO EN UNO</t>
  </si>
  <si>
    <t>TIC</t>
  </si>
  <si>
    <t>CAMARA DOMO IP</t>
  </si>
  <si>
    <t>SAN JOSE DE OCOA</t>
  </si>
  <si>
    <t>ONDP COTUI</t>
  </si>
  <si>
    <t>BARAHONA</t>
  </si>
  <si>
    <t>LA ROMANA</t>
  </si>
  <si>
    <t>PEDERNALES</t>
  </si>
  <si>
    <t>HIGUEY</t>
  </si>
  <si>
    <t>CAMARA BULLET IP</t>
  </si>
  <si>
    <t>DISCO DURO 6TB</t>
  </si>
  <si>
    <t>NVR DE 8 CANALES</t>
  </si>
  <si>
    <t>NVR DE 32 CANALES</t>
  </si>
  <si>
    <t>DEPARTAMENTO ADM.</t>
  </si>
  <si>
    <t>ESCANER</t>
  </si>
  <si>
    <t>DIRECCION ADM. Y FIN.</t>
  </si>
  <si>
    <t>BOMBA DE AGUA</t>
  </si>
  <si>
    <t>AIRE ACONDICIONADO</t>
  </si>
  <si>
    <t>ONDP ELIAS PIÑA</t>
  </si>
  <si>
    <t>RELOJ BIOMETRICO</t>
  </si>
  <si>
    <t>CONTROL DE SERVICIO</t>
  </si>
  <si>
    <t>ALMACEN Y SUMINISTRO</t>
  </si>
  <si>
    <t>OAI</t>
  </si>
  <si>
    <t>ONDP NEIBA</t>
  </si>
  <si>
    <t>TELEFONO INALAMBRICO</t>
  </si>
  <si>
    <t>UPS DE 1500 VA</t>
  </si>
  <si>
    <t>KIT DE HERRAMIENTAS</t>
  </si>
  <si>
    <t>TECNOLOGIA</t>
  </si>
  <si>
    <t>PUNTO DE ACCESSO WIRELESS</t>
  </si>
  <si>
    <t>FIREWALL</t>
  </si>
  <si>
    <t>MESA DE REUNIONES</t>
  </si>
  <si>
    <t>BANCADA DE RECEPCION 2 PLAZAS</t>
  </si>
  <si>
    <t>ONDP MOCA</t>
  </si>
  <si>
    <t>SILLA SECRETARIALES ERGONOMICAS C / BRAZOS</t>
  </si>
  <si>
    <t>ONDP SAN PEDRO MACORIS</t>
  </si>
  <si>
    <t>MICROONDA SAMSUNG</t>
  </si>
  <si>
    <t>DISTRITO NACIONAL</t>
  </si>
  <si>
    <t>SAN JUAN DE LA MAGUANA</t>
  </si>
  <si>
    <t xml:space="preserve">IMPRESORA MONOCROMATICA </t>
  </si>
  <si>
    <t>SAN FRANCISCO MACORIS</t>
  </si>
  <si>
    <t>ONDP EL SEIBO</t>
  </si>
  <si>
    <t>ARCHIVOS DE 5 GAVETAS</t>
  </si>
  <si>
    <t>ARCHIVOS DE 3 GAVETAS</t>
  </si>
  <si>
    <t>SILLAS DE VISITA</t>
  </si>
  <si>
    <t>UPS DE 500 VA</t>
  </si>
  <si>
    <t>SUPERVISION TECNICA</t>
  </si>
  <si>
    <t>PROTOCOLO</t>
  </si>
  <si>
    <t>ONDP VILLA ALTAGRACIA</t>
  </si>
  <si>
    <t>DPTO. FINANCIERO (TESORERIA)</t>
  </si>
  <si>
    <t>DPTO. COMPRAS</t>
  </si>
  <si>
    <t>ONDP MONTE CRISTI</t>
  </si>
  <si>
    <t>ONDP HIGUEY</t>
  </si>
  <si>
    <t>ONDP SANTIAGO</t>
  </si>
  <si>
    <t>GABINETE DE PARED 6U QA6406 - CERRADO</t>
  </si>
  <si>
    <t>ARCHIVOS 5 GAVETAS</t>
  </si>
  <si>
    <t>ARCHIVOS 3 GAVETAS</t>
  </si>
  <si>
    <t>ARCHIVO DE 5 GAVETAS</t>
  </si>
  <si>
    <t>SILLAS PARA VISITAS</t>
  </si>
  <si>
    <t>ARCHIVO 5 GAVETAS</t>
  </si>
  <si>
    <t>LA VEGA</t>
  </si>
  <si>
    <t>ARCHIVO 3 GAVETAS</t>
  </si>
  <si>
    <t>COUNTER</t>
  </si>
  <si>
    <t>PUERTO PLATA</t>
  </si>
  <si>
    <t>CAFETERA 8 TAZAS</t>
  </si>
  <si>
    <t>NEYBA</t>
  </si>
  <si>
    <t>NEVERA EJECUTIVA</t>
  </si>
  <si>
    <t>ESTUFA ELECTRICA 1 HORNILLA</t>
  </si>
  <si>
    <t>TELEVISOR SMART 40</t>
  </si>
  <si>
    <t>DIRECCION ADM Y FINANCIERA</t>
  </si>
  <si>
    <t>OFICINA PRINCIPAL</t>
  </si>
  <si>
    <t>ESTUFA ELECTRICA 2 HORNILLAS</t>
  </si>
  <si>
    <t>MICROONDA</t>
  </si>
  <si>
    <t xml:space="preserve">CAFETERA 12 TAZAS </t>
  </si>
  <si>
    <t>EL SEIBO</t>
  </si>
  <si>
    <t>DISPENSADOR DE AGUA (BEBEDERO)</t>
  </si>
  <si>
    <t>CAFETERA ELECTRICA DE 12 TAZA</t>
  </si>
  <si>
    <t>NEVERA DE 8 PIES</t>
  </si>
  <si>
    <t>SAN JOSE OCOA</t>
  </si>
  <si>
    <t xml:space="preserve">NEVERA DE 10 PIES </t>
  </si>
  <si>
    <t xml:space="preserve">TELEFONO </t>
  </si>
  <si>
    <t>ONDP LOS MAMEYES</t>
  </si>
  <si>
    <t>CPU</t>
  </si>
  <si>
    <t>DPTO . JURIDICA</t>
  </si>
  <si>
    <t>AIRE ACONDICIONADO 12000 BTU</t>
  </si>
  <si>
    <t>ABANICO DE PARED</t>
  </si>
  <si>
    <t>CREDENZA</t>
  </si>
  <si>
    <t>ARCHIVO MODULAR DE 5 GAVETAS</t>
  </si>
  <si>
    <t>ARCHIVO MODULAR DE 3 GAVETAS</t>
  </si>
  <si>
    <t>SILLA EJECUTIVA ERGONOMICA</t>
  </si>
  <si>
    <t>SILLA SECRETARIAL ERGONOMICA</t>
  </si>
  <si>
    <t>PROVINCIA</t>
  </si>
  <si>
    <t xml:space="preserve">UPS DE 700 VA </t>
  </si>
  <si>
    <t>SPM</t>
  </si>
  <si>
    <t>SAN CRISTOBAL</t>
  </si>
  <si>
    <t>MAO</t>
  </si>
  <si>
    <t>MOCA</t>
  </si>
  <si>
    <t>TECNICO COMPRAS</t>
  </si>
  <si>
    <t>SUB-DIRECCION TECNICA</t>
  </si>
  <si>
    <t>COMUNICACIONES</t>
  </si>
  <si>
    <t>PRESUPUESTO</t>
  </si>
  <si>
    <t>RECEPCION</t>
  </si>
  <si>
    <t>TELEFONO IP  6 LINEAS 6 CUENTAS SIP</t>
  </si>
  <si>
    <t>CONTROL DE SERVICIOS</t>
  </si>
  <si>
    <t>TELEFONO IP 2 LINEAS 2 CUENTAS SIP</t>
  </si>
  <si>
    <t>ASIST. DIRECCION NACIONAL</t>
  </si>
  <si>
    <t>PLANIFICACION Y DESARROLLO</t>
  </si>
  <si>
    <t>CONSULTORIA JURIDICA</t>
  </si>
  <si>
    <t>AUX. JURIDICA</t>
  </si>
  <si>
    <t>ENC. RRHH</t>
  </si>
  <si>
    <t>RECLUTAMIENTO</t>
  </si>
  <si>
    <t>AUX. RRHH</t>
  </si>
  <si>
    <t>SALON DE REUNIONES</t>
  </si>
  <si>
    <t>ACTIVOS FIJOS</t>
  </si>
  <si>
    <t>TESORERIA</t>
  </si>
  <si>
    <t>CONTABILIDAD</t>
  </si>
  <si>
    <t>COCINA</t>
  </si>
  <si>
    <t>SERVICIOS GENERALES</t>
  </si>
  <si>
    <t>ALMACEN/OFIC. PRINCIPAL</t>
  </si>
  <si>
    <t>GRUPOS VULNERABLES</t>
  </si>
  <si>
    <t>ASISTENCIA LEGAL GRATUITA</t>
  </si>
  <si>
    <t>CONTRALORIA</t>
  </si>
  <si>
    <t>AUDITORIA INTERNA</t>
  </si>
  <si>
    <t>CONTROL INTERNO</t>
  </si>
  <si>
    <t>AUX. SUPERVISION TECNICA</t>
  </si>
  <si>
    <t>AUX. CARRERA Y DESARROLLLO</t>
  </si>
  <si>
    <t>AUX. GRUPOS VULNERABLES</t>
  </si>
  <si>
    <t>ACCESO A LA INFORMACION</t>
  </si>
  <si>
    <t>AUX. DIRECCION TECNICA</t>
  </si>
  <si>
    <t>EVALUACION DE LA GESTION</t>
  </si>
  <si>
    <t>ESTADISTICA</t>
  </si>
  <si>
    <t>COMPRAS</t>
  </si>
  <si>
    <t>CARRERA Y DESARROLLO</t>
  </si>
  <si>
    <t>ASIST. ADM</t>
  </si>
  <si>
    <t>ASIST. FINANC</t>
  </si>
  <si>
    <t>ASIST. ADM Y FINANC</t>
  </si>
  <si>
    <t>ADMINISTRATIVO</t>
  </si>
  <si>
    <t>FINANCIERO</t>
  </si>
  <si>
    <t>SUB-DIRECT. ADM Y FINANC</t>
  </si>
  <si>
    <t>DIRECCION NACIONAL</t>
  </si>
  <si>
    <t>TELEFONO IP 8 LINEAS 4 CUENTAS SIP</t>
  </si>
  <si>
    <t>BANI</t>
  </si>
  <si>
    <t>DIVISION DE COMPRAS</t>
  </si>
  <si>
    <t>LAS CAOBAS</t>
  </si>
  <si>
    <t>TIC / OFIC. PRINCIPAL</t>
  </si>
  <si>
    <t>ARCHIVO AEREO</t>
  </si>
  <si>
    <t>ASPIRADORA PORTATIL DE 3 LITROS</t>
  </si>
  <si>
    <t>MONTE PLATA</t>
  </si>
  <si>
    <t>ANAQUEL METALICO DE 6 BANDEJAS</t>
  </si>
  <si>
    <t>FECHA COMPRA</t>
  </si>
  <si>
    <t>VALOR RD$</t>
  </si>
  <si>
    <t>UBICACIÓN</t>
  </si>
  <si>
    <t>DESCRIPCION DEL BIEN</t>
  </si>
  <si>
    <t>CODIGO SIAB</t>
  </si>
  <si>
    <t xml:space="preserve">SCANNER DE ESCRITORIO </t>
  </si>
  <si>
    <t>OFICINA NACIONAL DE DEFENSA PUBLICA</t>
  </si>
  <si>
    <t>RELACION COMPRAS DE ACTIVOS FIJOS</t>
  </si>
  <si>
    <t>JULIO-DICIEMBRE 2023</t>
  </si>
  <si>
    <t xml:space="preserve"> IMPRESORA LASER, MONOCROMATICA</t>
  </si>
  <si>
    <t>TOTAL</t>
  </si>
  <si>
    <t>Encargado Sección Activos Fijos</t>
  </si>
  <si>
    <t>Lic. Josevelt Otaño Ovalle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</si>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</sst>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1"/>
      <color theme="0"/>
      <name val="Times New Roman"/>
      <family val="1"/>
    </font>
    <font>
      <b/>
      <sz val="12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/>
    <xf numFmtId="0" fontId="0" fillId="0" borderId="0" xfId="0" applyFill="1"/>
    <xf numFmtId="0" fontId="2" fillId="0" borderId="0" xfId="0" applyFont="1"/>
    <xf numFmtId="0" fontId="0" fillId="2" borderId="0" xfId="0" applyFill="1"/>
    <xf numFmtId="4" fontId="0" fillId="2" borderId="0" xfId="0" applyNumberFormat="1" applyFill="1"/>
    <xf numFmtId="4" fontId="0" fillId="0" borderId="0" xfId="0" applyNumberFormat="1" applyFill="1"/>
    <xf numFmtId="0" fontId="3" fillId="0" borderId="0" xfId="0" applyFont="1" applyFill="1" applyBorder="1" applyAlignment="1">
      <alignment horizontal="center"/>
    </xf>
    <xf numFmtId="0" fontId="5" fillId="0" borderId="0" xfId="0" applyFont="1" applyAlignment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14" fontId="6" fillId="0" borderId="9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14" fontId="6" fillId="2" borderId="9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right"/>
    </xf>
    <xf numFmtId="14" fontId="7" fillId="0" borderId="9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14" fontId="6" fillId="0" borderId="9" xfId="0" applyNumberFormat="1" applyFont="1" applyFill="1" applyBorder="1" applyAlignment="1">
      <alignment horizontal="center" vertical="center"/>
    </xf>
    <xf numFmtId="164" fontId="6" fillId="0" borderId="10" xfId="1" applyFont="1" applyFill="1" applyBorder="1" applyAlignment="1">
      <alignment horizontal="right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164" fontId="6" fillId="0" borderId="13" xfId="1" applyFont="1" applyFill="1" applyBorder="1" applyAlignment="1">
      <alignment horizontal="right" vertical="center"/>
    </xf>
    <xf numFmtId="0" fontId="9" fillId="4" borderId="4" xfId="0" applyFont="1" applyFill="1" applyBorder="1"/>
    <xf numFmtId="0" fontId="10" fillId="4" borderId="5" xfId="0" applyFont="1" applyFill="1" applyBorder="1" applyAlignment="1">
      <alignment horizontal="center"/>
    </xf>
    <xf numFmtId="4" fontId="9" fillId="4" borderId="6" xfId="0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44450</xdr:rowOff>
    </xdr:from>
    <xdr:to>
      <xdr:col>1</xdr:col>
      <xdr:colOff>1040765</xdr:colOff>
      <xdr:row>3</xdr:row>
      <xdr:rowOff>39370</xdr:rowOff>
    </xdr:to>
    <xdr:pic>
      <xdr:nvPicPr>
        <xdr:cNvPr id="5" name="Imagen 4" descr="Descripción: Logo Final ONDP Pantone Horizontal[1]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44450"/>
          <a:ext cx="2145665" cy="7950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481"/>
  <sheetViews>
    <sheetView tabSelected="1" topLeftCell="A467" zoomScaleNormal="100" workbookViewId="0">
      <selection activeCell="D80" sqref="D80"/>
    </sheetView>
  </sheetViews>
  <sheetFormatPr baseColWidth="10" defaultRowHeight="15" x14ac:dyDescent="0.25"/>
  <cols>
    <col min="1" max="1" width="15.85546875" customWidth="1"/>
    <col min="2" max="2" width="15.5703125" style="1" customWidth="1"/>
    <col min="3" max="3" width="13.7109375" style="1" customWidth="1"/>
    <col min="4" max="4" width="67.5703125" style="1" customWidth="1"/>
    <col min="5" max="5" width="36.28515625" style="1" customWidth="1"/>
    <col min="6" max="6" width="15.85546875" style="1" customWidth="1"/>
    <col min="7" max="7" width="18.42578125" style="1" customWidth="1"/>
    <col min="8" max="8" width="11.28515625" bestFit="1" customWidth="1"/>
    <col min="9" max="9" width="13.5703125" customWidth="1"/>
  </cols>
  <sheetData>
    <row r="1" spans="1:7" ht="21" customHeight="1" x14ac:dyDescent="0.3">
      <c r="A1" s="45" t="s">
        <v>179</v>
      </c>
      <c r="B1" s="45"/>
      <c r="C1" s="45"/>
      <c r="D1" s="45"/>
      <c r="E1" s="45"/>
      <c r="F1" s="45"/>
      <c r="G1" s="11"/>
    </row>
    <row r="2" spans="1:7" ht="21" customHeight="1" x14ac:dyDescent="0.3">
      <c r="A2" s="45" t="s">
        <v>180</v>
      </c>
      <c r="B2" s="45"/>
      <c r="C2" s="45"/>
      <c r="D2" s="45"/>
      <c r="E2" s="45"/>
      <c r="F2" s="45"/>
      <c r="G2" s="11"/>
    </row>
    <row r="3" spans="1:7" ht="21" customHeight="1" x14ac:dyDescent="0.3">
      <c r="A3" s="45" t="s">
        <v>181</v>
      </c>
      <c r="B3" s="45"/>
      <c r="C3" s="45"/>
      <c r="D3" s="45"/>
      <c r="E3" s="45"/>
      <c r="F3" s="45"/>
      <c r="G3" s="11"/>
    </row>
    <row r="4" spans="1:7" ht="15.75" thickBot="1" x14ac:dyDescent="0.3"/>
    <row r="5" spans="1:7" ht="29.25" thickBot="1" x14ac:dyDescent="0.3">
      <c r="A5" s="25" t="s">
        <v>173</v>
      </c>
      <c r="B5" s="26" t="s">
        <v>177</v>
      </c>
      <c r="C5" s="26" t="s">
        <v>186</v>
      </c>
      <c r="D5" s="22" t="s">
        <v>176</v>
      </c>
      <c r="E5" s="23" t="s">
        <v>175</v>
      </c>
      <c r="F5" s="24" t="s">
        <v>174</v>
      </c>
    </row>
    <row r="6" spans="1:7" ht="15.75" x14ac:dyDescent="0.25">
      <c r="A6" s="27">
        <v>45111</v>
      </c>
      <c r="B6" s="19">
        <v>7339</v>
      </c>
      <c r="C6" s="19">
        <v>1</v>
      </c>
      <c r="D6" s="20" t="s">
        <v>172</v>
      </c>
      <c r="E6" s="20" t="s">
        <v>171</v>
      </c>
      <c r="F6" s="28">
        <v>10620</v>
      </c>
    </row>
    <row r="7" spans="1:7" ht="15.75" x14ac:dyDescent="0.25">
      <c r="A7" s="29">
        <v>45111</v>
      </c>
      <c r="B7" s="12">
        <v>7340</v>
      </c>
      <c r="C7" s="19">
        <v>1</v>
      </c>
      <c r="D7" s="13" t="s">
        <v>172</v>
      </c>
      <c r="E7" s="13" t="s">
        <v>171</v>
      </c>
      <c r="F7" s="30">
        <v>10620</v>
      </c>
    </row>
    <row r="8" spans="1:7" ht="15.75" x14ac:dyDescent="0.25">
      <c r="A8" s="29">
        <v>45110</v>
      </c>
      <c r="B8" s="12">
        <v>7341</v>
      </c>
      <c r="C8" s="19">
        <v>1</v>
      </c>
      <c r="D8" s="13" t="s">
        <v>170</v>
      </c>
      <c r="E8" s="13" t="s">
        <v>141</v>
      </c>
      <c r="F8" s="30">
        <v>6962</v>
      </c>
    </row>
    <row r="9" spans="1:7" s="7" customFormat="1" ht="18.75" customHeight="1" x14ac:dyDescent="0.25">
      <c r="A9" s="31">
        <v>45112</v>
      </c>
      <c r="B9" s="14">
        <v>7342</v>
      </c>
      <c r="C9" s="19">
        <v>1</v>
      </c>
      <c r="D9" s="15" t="s">
        <v>169</v>
      </c>
      <c r="E9" s="15" t="s">
        <v>168</v>
      </c>
      <c r="F9" s="32">
        <v>7252.28</v>
      </c>
    </row>
    <row r="10" spans="1:7" s="7" customFormat="1" ht="18.75" customHeight="1" x14ac:dyDescent="0.25">
      <c r="A10" s="31">
        <v>45114</v>
      </c>
      <c r="B10" s="14">
        <v>7343</v>
      </c>
      <c r="C10" s="19">
        <v>1</v>
      </c>
      <c r="D10" s="15" t="s">
        <v>12</v>
      </c>
      <c r="E10" s="15" t="s">
        <v>167</v>
      </c>
      <c r="F10" s="32">
        <v>30870.52</v>
      </c>
    </row>
    <row r="11" spans="1:7" s="7" customFormat="1" ht="18.75" customHeight="1" x14ac:dyDescent="0.25">
      <c r="A11" s="31">
        <v>45114</v>
      </c>
      <c r="B11" s="14">
        <v>7344</v>
      </c>
      <c r="C11" s="19">
        <v>1</v>
      </c>
      <c r="D11" s="15" t="s">
        <v>12</v>
      </c>
      <c r="E11" s="15" t="s">
        <v>167</v>
      </c>
      <c r="F11" s="32">
        <v>30870.52</v>
      </c>
    </row>
    <row r="12" spans="1:7" s="7" customFormat="1" ht="18.75" customHeight="1" x14ac:dyDescent="0.25">
      <c r="A12" s="31">
        <v>45114</v>
      </c>
      <c r="B12" s="14">
        <v>7345</v>
      </c>
      <c r="C12" s="19">
        <v>1</v>
      </c>
      <c r="D12" s="15" t="s">
        <v>12</v>
      </c>
      <c r="E12" s="15" t="s">
        <v>167</v>
      </c>
      <c r="F12" s="32">
        <v>30870.52</v>
      </c>
    </row>
    <row r="13" spans="1:7" s="7" customFormat="1" ht="18.75" customHeight="1" x14ac:dyDescent="0.25">
      <c r="A13" s="31">
        <v>45114</v>
      </c>
      <c r="B13" s="14">
        <v>7346</v>
      </c>
      <c r="C13" s="19">
        <v>1</v>
      </c>
      <c r="D13" s="15" t="s">
        <v>12</v>
      </c>
      <c r="E13" s="15" t="s">
        <v>167</v>
      </c>
      <c r="F13" s="32">
        <v>30870.52</v>
      </c>
    </row>
    <row r="14" spans="1:7" s="7" customFormat="1" ht="18.75" customHeight="1" x14ac:dyDescent="0.25">
      <c r="A14" s="31">
        <v>45114</v>
      </c>
      <c r="B14" s="14">
        <v>7347</v>
      </c>
      <c r="C14" s="19">
        <v>1</v>
      </c>
      <c r="D14" s="15" t="s">
        <v>12</v>
      </c>
      <c r="E14" s="15" t="s">
        <v>167</v>
      </c>
      <c r="F14" s="32">
        <v>30870.52</v>
      </c>
    </row>
    <row r="15" spans="1:7" s="7" customFormat="1" ht="18.75" customHeight="1" x14ac:dyDescent="0.25">
      <c r="A15" s="31">
        <v>45114</v>
      </c>
      <c r="B15" s="14">
        <v>7348</v>
      </c>
      <c r="C15" s="19">
        <v>1</v>
      </c>
      <c r="D15" s="15" t="s">
        <v>12</v>
      </c>
      <c r="E15" s="15" t="s">
        <v>167</v>
      </c>
      <c r="F15" s="32">
        <v>30870.52</v>
      </c>
    </row>
    <row r="16" spans="1:7" ht="18" customHeight="1" x14ac:dyDescent="0.25">
      <c r="A16" s="29">
        <v>45135</v>
      </c>
      <c r="B16" s="12">
        <v>7349</v>
      </c>
      <c r="C16" s="19">
        <v>1</v>
      </c>
      <c r="D16" s="13" t="s">
        <v>114</v>
      </c>
      <c r="E16" s="13" t="s">
        <v>118</v>
      </c>
      <c r="F16" s="30">
        <f>5760*18%+5760</f>
        <v>6796.8</v>
      </c>
    </row>
    <row r="17" spans="1:8" ht="15.75" x14ac:dyDescent="0.25">
      <c r="A17" s="29">
        <v>45135</v>
      </c>
      <c r="B17" s="12">
        <v>7350</v>
      </c>
      <c r="C17" s="19">
        <v>1</v>
      </c>
      <c r="D17" s="13" t="s">
        <v>114</v>
      </c>
      <c r="E17" s="13" t="s">
        <v>118</v>
      </c>
      <c r="F17" s="30">
        <v>6796.8</v>
      </c>
    </row>
    <row r="18" spans="1:8" ht="15.75" x14ac:dyDescent="0.25">
      <c r="A18" s="29">
        <v>45135</v>
      </c>
      <c r="B18" s="12">
        <v>7351</v>
      </c>
      <c r="C18" s="19">
        <v>1</v>
      </c>
      <c r="D18" s="13" t="s">
        <v>114</v>
      </c>
      <c r="E18" s="13" t="s">
        <v>118</v>
      </c>
      <c r="F18" s="30">
        <v>6796.8</v>
      </c>
    </row>
    <row r="19" spans="1:8" ht="15.75" x14ac:dyDescent="0.25">
      <c r="A19" s="29">
        <v>45135</v>
      </c>
      <c r="B19" s="12">
        <v>7352</v>
      </c>
      <c r="C19" s="19">
        <v>1</v>
      </c>
      <c r="D19" s="13" t="s">
        <v>114</v>
      </c>
      <c r="E19" s="13" t="s">
        <v>118</v>
      </c>
      <c r="F19" s="30">
        <v>6796.8</v>
      </c>
    </row>
    <row r="20" spans="1:8" ht="15.75" x14ac:dyDescent="0.25">
      <c r="A20" s="29">
        <v>45135</v>
      </c>
      <c r="B20" s="12">
        <v>7353</v>
      </c>
      <c r="C20" s="19">
        <v>1</v>
      </c>
      <c r="D20" s="13" t="s">
        <v>114</v>
      </c>
      <c r="E20" s="13" t="s">
        <v>118</v>
      </c>
      <c r="F20" s="30">
        <v>6796.8</v>
      </c>
    </row>
    <row r="21" spans="1:8" ht="15.75" x14ac:dyDescent="0.25">
      <c r="A21" s="29">
        <v>45135</v>
      </c>
      <c r="B21" s="12">
        <v>7354</v>
      </c>
      <c r="C21" s="19">
        <v>1</v>
      </c>
      <c r="D21" s="13" t="s">
        <v>114</v>
      </c>
      <c r="E21" s="13" t="s">
        <v>118</v>
      </c>
      <c r="F21" s="30">
        <v>6796.8</v>
      </c>
    </row>
    <row r="22" spans="1:8" ht="15.75" x14ac:dyDescent="0.25">
      <c r="A22" s="29">
        <v>45135</v>
      </c>
      <c r="B22" s="12">
        <v>7355</v>
      </c>
      <c r="C22" s="19">
        <v>1</v>
      </c>
      <c r="D22" s="13" t="s">
        <v>114</v>
      </c>
      <c r="E22" s="13" t="s">
        <v>118</v>
      </c>
      <c r="F22" s="30">
        <v>6796.8</v>
      </c>
    </row>
    <row r="23" spans="1:8" ht="15.75" x14ac:dyDescent="0.25">
      <c r="A23" s="29">
        <v>45135</v>
      </c>
      <c r="B23" s="12">
        <v>7356</v>
      </c>
      <c r="C23" s="19">
        <v>1</v>
      </c>
      <c r="D23" s="13" t="s">
        <v>114</v>
      </c>
      <c r="E23" s="13" t="s">
        <v>118</v>
      </c>
      <c r="F23" s="30">
        <v>6796.8</v>
      </c>
    </row>
    <row r="24" spans="1:8" ht="15.75" x14ac:dyDescent="0.25">
      <c r="A24" s="29">
        <v>45135</v>
      </c>
      <c r="B24" s="12">
        <v>7357</v>
      </c>
      <c r="C24" s="19">
        <v>1</v>
      </c>
      <c r="D24" s="13" t="s">
        <v>114</v>
      </c>
      <c r="E24" s="13" t="s">
        <v>118</v>
      </c>
      <c r="F24" s="30">
        <v>6796.8</v>
      </c>
    </row>
    <row r="25" spans="1:8" ht="15.75" x14ac:dyDescent="0.25">
      <c r="A25" s="29">
        <v>45135</v>
      </c>
      <c r="B25" s="12">
        <v>7358</v>
      </c>
      <c r="C25" s="19">
        <v>1</v>
      </c>
      <c r="D25" s="13" t="s">
        <v>10</v>
      </c>
      <c r="E25" s="13" t="s">
        <v>118</v>
      </c>
      <c r="F25" s="30">
        <f>7360*18%+7360</f>
        <v>8684.7999999999993</v>
      </c>
    </row>
    <row r="26" spans="1:8" ht="15.75" x14ac:dyDescent="0.25">
      <c r="A26" s="29">
        <v>45128</v>
      </c>
      <c r="B26" s="12">
        <v>7359</v>
      </c>
      <c r="C26" s="19">
        <v>1</v>
      </c>
      <c r="D26" s="13" t="s">
        <v>50</v>
      </c>
      <c r="E26" s="13" t="s">
        <v>163</v>
      </c>
      <c r="F26" s="30">
        <v>8121.08</v>
      </c>
    </row>
    <row r="27" spans="1:8" ht="15.75" x14ac:dyDescent="0.25">
      <c r="A27" s="29">
        <v>45128</v>
      </c>
      <c r="B27" s="12">
        <v>7360</v>
      </c>
      <c r="C27" s="19">
        <v>1</v>
      </c>
      <c r="D27" s="13" t="s">
        <v>178</v>
      </c>
      <c r="E27" s="13" t="s">
        <v>166</v>
      </c>
      <c r="F27" s="30">
        <v>27420.19</v>
      </c>
    </row>
    <row r="28" spans="1:8" ht="15.75" x14ac:dyDescent="0.25">
      <c r="A28" s="29">
        <v>45128</v>
      </c>
      <c r="B28" s="12">
        <v>7361</v>
      </c>
      <c r="C28" s="19">
        <v>1</v>
      </c>
      <c r="D28" s="13" t="s">
        <v>182</v>
      </c>
      <c r="E28" s="13" t="s">
        <v>165</v>
      </c>
      <c r="F28" s="30">
        <v>34031.199999999997</v>
      </c>
    </row>
    <row r="29" spans="1:8" ht="15.75" x14ac:dyDescent="0.25">
      <c r="A29" s="29">
        <v>45127</v>
      </c>
      <c r="B29" s="12">
        <v>7362</v>
      </c>
      <c r="C29" s="19">
        <v>1</v>
      </c>
      <c r="D29" s="13" t="s">
        <v>164</v>
      </c>
      <c r="E29" s="13" t="s">
        <v>163</v>
      </c>
      <c r="F29" s="30">
        <v>6179.31</v>
      </c>
      <c r="H29" s="5"/>
    </row>
    <row r="30" spans="1:8" ht="15.75" x14ac:dyDescent="0.25">
      <c r="A30" s="29">
        <v>45133</v>
      </c>
      <c r="B30" s="12">
        <v>7363</v>
      </c>
      <c r="C30" s="19">
        <v>1</v>
      </c>
      <c r="D30" s="13" t="s">
        <v>128</v>
      </c>
      <c r="E30" s="13" t="s">
        <v>162</v>
      </c>
      <c r="F30" s="30">
        <v>2806.13</v>
      </c>
    </row>
    <row r="31" spans="1:8" ht="15.75" x14ac:dyDescent="0.25">
      <c r="A31" s="29">
        <v>45133</v>
      </c>
      <c r="B31" s="12">
        <v>7364</v>
      </c>
      <c r="C31" s="19">
        <v>1</v>
      </c>
      <c r="D31" s="13" t="s">
        <v>128</v>
      </c>
      <c r="E31" s="13" t="s">
        <v>161</v>
      </c>
      <c r="F31" s="30">
        <v>2806.13</v>
      </c>
    </row>
    <row r="32" spans="1:8" ht="15.75" x14ac:dyDescent="0.25">
      <c r="A32" s="29">
        <v>45133</v>
      </c>
      <c r="B32" s="12">
        <v>7365</v>
      </c>
      <c r="C32" s="19">
        <v>1</v>
      </c>
      <c r="D32" s="13" t="s">
        <v>128</v>
      </c>
      <c r="E32" s="13" t="s">
        <v>160</v>
      </c>
      <c r="F32" s="30">
        <v>2806.13</v>
      </c>
    </row>
    <row r="33" spans="1:6" ht="15.75" x14ac:dyDescent="0.25">
      <c r="A33" s="29">
        <v>45133</v>
      </c>
      <c r="B33" s="12">
        <v>7366</v>
      </c>
      <c r="C33" s="19">
        <v>1</v>
      </c>
      <c r="D33" s="13" t="s">
        <v>128</v>
      </c>
      <c r="E33" s="13" t="s">
        <v>159</v>
      </c>
      <c r="F33" s="30">
        <v>2806.13</v>
      </c>
    </row>
    <row r="34" spans="1:6" ht="15.75" x14ac:dyDescent="0.25">
      <c r="A34" s="29">
        <v>45133</v>
      </c>
      <c r="B34" s="12">
        <v>7367</v>
      </c>
      <c r="C34" s="19">
        <v>1</v>
      </c>
      <c r="D34" s="13" t="s">
        <v>128</v>
      </c>
      <c r="E34" s="13" t="s">
        <v>159</v>
      </c>
      <c r="F34" s="30">
        <v>2806.13</v>
      </c>
    </row>
    <row r="35" spans="1:6" ht="15.75" x14ac:dyDescent="0.25">
      <c r="A35" s="29">
        <v>45133</v>
      </c>
      <c r="B35" s="12">
        <v>7368</v>
      </c>
      <c r="C35" s="19">
        <v>1</v>
      </c>
      <c r="D35" s="13" t="s">
        <v>128</v>
      </c>
      <c r="E35" s="13" t="s">
        <v>158</v>
      </c>
      <c r="F35" s="30">
        <v>2806.13</v>
      </c>
    </row>
    <row r="36" spans="1:6" ht="15.75" x14ac:dyDescent="0.25">
      <c r="A36" s="29">
        <v>45133</v>
      </c>
      <c r="B36" s="12">
        <v>7369</v>
      </c>
      <c r="C36" s="19">
        <v>1</v>
      </c>
      <c r="D36" s="13" t="s">
        <v>128</v>
      </c>
      <c r="E36" s="13" t="s">
        <v>157</v>
      </c>
      <c r="F36" s="30">
        <v>2806.13</v>
      </c>
    </row>
    <row r="37" spans="1:6" ht="15.75" x14ac:dyDescent="0.25">
      <c r="A37" s="29">
        <v>45133</v>
      </c>
      <c r="B37" s="12">
        <v>7370</v>
      </c>
      <c r="C37" s="19">
        <v>1</v>
      </c>
      <c r="D37" s="13" t="s">
        <v>128</v>
      </c>
      <c r="E37" s="13" t="s">
        <v>123</v>
      </c>
      <c r="F37" s="30">
        <v>2806.13</v>
      </c>
    </row>
    <row r="38" spans="1:6" ht="15.75" x14ac:dyDescent="0.25">
      <c r="A38" s="29">
        <v>45133</v>
      </c>
      <c r="B38" s="12">
        <v>7371</v>
      </c>
      <c r="C38" s="19">
        <v>1</v>
      </c>
      <c r="D38" s="13" t="s">
        <v>128</v>
      </c>
      <c r="E38" s="13" t="s">
        <v>123</v>
      </c>
      <c r="F38" s="30">
        <v>2806.13</v>
      </c>
    </row>
    <row r="39" spans="1:6" ht="15.75" x14ac:dyDescent="0.25">
      <c r="A39" s="29">
        <v>45133</v>
      </c>
      <c r="B39" s="12">
        <v>7372</v>
      </c>
      <c r="C39" s="19">
        <v>1</v>
      </c>
      <c r="D39" s="13" t="s">
        <v>128</v>
      </c>
      <c r="E39" s="13" t="s">
        <v>156</v>
      </c>
      <c r="F39" s="30">
        <v>2806.13</v>
      </c>
    </row>
    <row r="40" spans="1:6" ht="15.75" x14ac:dyDescent="0.25">
      <c r="A40" s="29">
        <v>45133</v>
      </c>
      <c r="B40" s="12">
        <v>7373</v>
      </c>
      <c r="C40" s="19">
        <v>1</v>
      </c>
      <c r="D40" s="13" t="s">
        <v>128</v>
      </c>
      <c r="E40" s="13" t="s">
        <v>155</v>
      </c>
      <c r="F40" s="30">
        <v>2806.13</v>
      </c>
    </row>
    <row r="41" spans="1:6" ht="15.75" x14ac:dyDescent="0.25">
      <c r="A41" s="29">
        <v>45133</v>
      </c>
      <c r="B41" s="12">
        <v>7374</v>
      </c>
      <c r="C41" s="19">
        <v>1</v>
      </c>
      <c r="D41" s="13" t="s">
        <v>128</v>
      </c>
      <c r="E41" s="13" t="s">
        <v>155</v>
      </c>
      <c r="F41" s="30">
        <v>2806.13</v>
      </c>
    </row>
    <row r="42" spans="1:6" ht="15.75" x14ac:dyDescent="0.25">
      <c r="A42" s="29">
        <v>45133</v>
      </c>
      <c r="B42" s="12">
        <v>7375</v>
      </c>
      <c r="C42" s="19">
        <v>1</v>
      </c>
      <c r="D42" s="13" t="s">
        <v>128</v>
      </c>
      <c r="E42" s="13" t="s">
        <v>155</v>
      </c>
      <c r="F42" s="30">
        <v>2806.13</v>
      </c>
    </row>
    <row r="43" spans="1:6" ht="15.75" x14ac:dyDescent="0.25">
      <c r="A43" s="29">
        <v>45133</v>
      </c>
      <c r="B43" s="12">
        <v>7376</v>
      </c>
      <c r="C43" s="19">
        <v>1</v>
      </c>
      <c r="D43" s="13" t="s">
        <v>128</v>
      </c>
      <c r="E43" s="13" t="s">
        <v>154</v>
      </c>
      <c r="F43" s="30">
        <v>2806.13</v>
      </c>
    </row>
    <row r="44" spans="1:6" ht="15.75" x14ac:dyDescent="0.25">
      <c r="A44" s="29">
        <v>45133</v>
      </c>
      <c r="B44" s="12">
        <v>7377</v>
      </c>
      <c r="C44" s="19">
        <v>1</v>
      </c>
      <c r="D44" s="13" t="s">
        <v>128</v>
      </c>
      <c r="E44" s="13" t="s">
        <v>153</v>
      </c>
      <c r="F44" s="30">
        <v>2806.13</v>
      </c>
    </row>
    <row r="45" spans="1:6" ht="15.75" x14ac:dyDescent="0.25">
      <c r="A45" s="29">
        <v>45133</v>
      </c>
      <c r="B45" s="12">
        <v>7378</v>
      </c>
      <c r="C45" s="19">
        <v>1</v>
      </c>
      <c r="D45" s="13" t="s">
        <v>128</v>
      </c>
      <c r="E45" s="13" t="s">
        <v>153</v>
      </c>
      <c r="F45" s="30">
        <v>2806.13</v>
      </c>
    </row>
    <row r="46" spans="1:6" ht="15.75" x14ac:dyDescent="0.25">
      <c r="A46" s="29">
        <v>45133</v>
      </c>
      <c r="B46" s="12">
        <v>7379</v>
      </c>
      <c r="C46" s="19">
        <v>1</v>
      </c>
      <c r="D46" s="13" t="s">
        <v>128</v>
      </c>
      <c r="E46" s="13" t="s">
        <v>153</v>
      </c>
      <c r="F46" s="30">
        <v>2806.13</v>
      </c>
    </row>
    <row r="47" spans="1:6" ht="15.75" x14ac:dyDescent="0.25">
      <c r="A47" s="29">
        <v>45133</v>
      </c>
      <c r="B47" s="12">
        <v>7380</v>
      </c>
      <c r="C47" s="19">
        <v>1</v>
      </c>
      <c r="D47" s="13" t="s">
        <v>128</v>
      </c>
      <c r="E47" s="13" t="s">
        <v>2</v>
      </c>
      <c r="F47" s="30">
        <v>2806.13</v>
      </c>
    </row>
    <row r="48" spans="1:6" ht="15.75" x14ac:dyDescent="0.25">
      <c r="A48" s="29">
        <v>45133</v>
      </c>
      <c r="B48" s="12">
        <v>7381</v>
      </c>
      <c r="C48" s="19">
        <v>1</v>
      </c>
      <c r="D48" s="13" t="s">
        <v>128</v>
      </c>
      <c r="E48" s="13" t="s">
        <v>152</v>
      </c>
      <c r="F48" s="30">
        <v>2806.13</v>
      </c>
    </row>
    <row r="49" spans="1:9" ht="15.75" x14ac:dyDescent="0.25">
      <c r="A49" s="29">
        <v>45133</v>
      </c>
      <c r="B49" s="12">
        <v>7382</v>
      </c>
      <c r="C49" s="19">
        <v>1</v>
      </c>
      <c r="D49" s="13" t="s">
        <v>128</v>
      </c>
      <c r="E49" s="13" t="s">
        <v>152</v>
      </c>
      <c r="F49" s="30">
        <v>2806.13</v>
      </c>
    </row>
    <row r="50" spans="1:9" ht="15.75" x14ac:dyDescent="0.25">
      <c r="A50" s="29">
        <v>45133</v>
      </c>
      <c r="B50" s="12">
        <v>7383</v>
      </c>
      <c r="C50" s="19">
        <v>1</v>
      </c>
      <c r="D50" s="13" t="s">
        <v>128</v>
      </c>
      <c r="E50" s="13" t="s">
        <v>151</v>
      </c>
      <c r="F50" s="30">
        <v>2806.13</v>
      </c>
    </row>
    <row r="51" spans="1:9" ht="15.75" x14ac:dyDescent="0.25">
      <c r="A51" s="29">
        <v>45133</v>
      </c>
      <c r="B51" s="12">
        <v>7384</v>
      </c>
      <c r="C51" s="19">
        <v>1</v>
      </c>
      <c r="D51" s="13" t="s">
        <v>128</v>
      </c>
      <c r="E51" s="13" t="s">
        <v>151</v>
      </c>
      <c r="F51" s="30">
        <v>2806.13</v>
      </c>
    </row>
    <row r="52" spans="1:9" ht="15.75" x14ac:dyDescent="0.25">
      <c r="A52" s="29">
        <v>45133</v>
      </c>
      <c r="B52" s="12">
        <v>7385</v>
      </c>
      <c r="C52" s="19">
        <v>1</v>
      </c>
      <c r="D52" s="13" t="s">
        <v>128</v>
      </c>
      <c r="E52" s="13" t="s">
        <v>150</v>
      </c>
      <c r="F52" s="30">
        <v>2806.13</v>
      </c>
    </row>
    <row r="53" spans="1:9" ht="15.75" x14ac:dyDescent="0.25">
      <c r="A53" s="29">
        <v>45133</v>
      </c>
      <c r="B53" s="12">
        <v>7386</v>
      </c>
      <c r="C53" s="19">
        <v>1</v>
      </c>
      <c r="D53" s="13" t="s">
        <v>128</v>
      </c>
      <c r="E53" s="13" t="s">
        <v>148</v>
      </c>
      <c r="F53" s="30">
        <v>2806.13</v>
      </c>
    </row>
    <row r="54" spans="1:9" ht="15.75" x14ac:dyDescent="0.25">
      <c r="A54" s="29">
        <v>45133</v>
      </c>
      <c r="B54" s="12">
        <v>7387</v>
      </c>
      <c r="C54" s="19">
        <v>1</v>
      </c>
      <c r="D54" s="13" t="s">
        <v>128</v>
      </c>
      <c r="E54" s="13" t="s">
        <v>148</v>
      </c>
      <c r="F54" s="30">
        <v>2806.13</v>
      </c>
    </row>
    <row r="55" spans="1:9" ht="15.75" x14ac:dyDescent="0.25">
      <c r="A55" s="29">
        <v>45133</v>
      </c>
      <c r="B55" s="12">
        <v>7388</v>
      </c>
      <c r="C55" s="19">
        <v>1</v>
      </c>
      <c r="D55" s="13" t="s">
        <v>128</v>
      </c>
      <c r="E55" s="13" t="s">
        <v>149</v>
      </c>
      <c r="F55" s="30">
        <v>2806.13</v>
      </c>
    </row>
    <row r="56" spans="1:9" ht="15.75" x14ac:dyDescent="0.25">
      <c r="A56" s="29">
        <v>45133</v>
      </c>
      <c r="B56" s="12">
        <v>7389</v>
      </c>
      <c r="C56" s="19">
        <v>1</v>
      </c>
      <c r="D56" s="13" t="s">
        <v>128</v>
      </c>
      <c r="E56" s="13" t="s">
        <v>148</v>
      </c>
      <c r="F56" s="30">
        <v>2806.13</v>
      </c>
    </row>
    <row r="57" spans="1:9" ht="15.75" x14ac:dyDescent="0.25">
      <c r="A57" s="29">
        <v>45133</v>
      </c>
      <c r="B57" s="12">
        <v>7390</v>
      </c>
      <c r="C57" s="19">
        <v>1</v>
      </c>
      <c r="D57" s="13" t="s">
        <v>128</v>
      </c>
      <c r="E57" s="13" t="s">
        <v>148</v>
      </c>
      <c r="F57" s="30">
        <v>2806.13</v>
      </c>
    </row>
    <row r="58" spans="1:9" ht="15.75" x14ac:dyDescent="0.25">
      <c r="A58" s="29">
        <v>45133</v>
      </c>
      <c r="B58" s="12">
        <v>7391</v>
      </c>
      <c r="C58" s="19">
        <v>1</v>
      </c>
      <c r="D58" s="13" t="s">
        <v>128</v>
      </c>
      <c r="E58" s="13" t="s">
        <v>147</v>
      </c>
      <c r="F58" s="30">
        <v>2806.13</v>
      </c>
    </row>
    <row r="59" spans="1:9" ht="15.75" x14ac:dyDescent="0.25">
      <c r="A59" s="29">
        <v>45133</v>
      </c>
      <c r="B59" s="12">
        <v>7392</v>
      </c>
      <c r="C59" s="19">
        <v>1</v>
      </c>
      <c r="D59" s="13" t="s">
        <v>128</v>
      </c>
      <c r="E59" s="13" t="s">
        <v>147</v>
      </c>
      <c r="F59" s="30">
        <v>2806.13</v>
      </c>
    </row>
    <row r="60" spans="1:9" ht="15.75" x14ac:dyDescent="0.25">
      <c r="A60" s="29">
        <v>45133</v>
      </c>
      <c r="B60" s="12">
        <v>7393</v>
      </c>
      <c r="C60" s="19">
        <v>1</v>
      </c>
      <c r="D60" s="13" t="s">
        <v>128</v>
      </c>
      <c r="E60" s="13" t="s">
        <v>146</v>
      </c>
      <c r="F60" s="30">
        <v>2806.13</v>
      </c>
    </row>
    <row r="61" spans="1:9" ht="15.75" x14ac:dyDescent="0.25">
      <c r="A61" s="29">
        <v>45133</v>
      </c>
      <c r="B61" s="12">
        <v>7394</v>
      </c>
      <c r="C61" s="19">
        <v>1</v>
      </c>
      <c r="D61" s="13" t="s">
        <v>128</v>
      </c>
      <c r="E61" s="13" t="s">
        <v>145</v>
      </c>
      <c r="F61" s="30">
        <v>2806.13</v>
      </c>
    </row>
    <row r="62" spans="1:9" ht="15.75" x14ac:dyDescent="0.25">
      <c r="A62" s="29">
        <v>45133</v>
      </c>
      <c r="B62" s="12">
        <v>7395</v>
      </c>
      <c r="C62" s="19">
        <v>1</v>
      </c>
      <c r="D62" s="13" t="s">
        <v>128</v>
      </c>
      <c r="E62" s="13" t="s">
        <v>70</v>
      </c>
      <c r="F62" s="30">
        <v>2806.13</v>
      </c>
    </row>
    <row r="63" spans="1:9" ht="15.75" x14ac:dyDescent="0.25">
      <c r="A63" s="29">
        <v>45133</v>
      </c>
      <c r="B63" s="12">
        <v>7396</v>
      </c>
      <c r="C63" s="19">
        <v>1</v>
      </c>
      <c r="D63" s="13" t="s">
        <v>128</v>
      </c>
      <c r="E63" s="13" t="s">
        <v>144</v>
      </c>
      <c r="F63" s="30">
        <v>2806.13</v>
      </c>
    </row>
    <row r="64" spans="1:9" ht="15.75" x14ac:dyDescent="0.25">
      <c r="A64" s="29">
        <v>45133</v>
      </c>
      <c r="B64" s="12">
        <v>7397</v>
      </c>
      <c r="C64" s="19">
        <v>1</v>
      </c>
      <c r="D64" s="13" t="s">
        <v>128</v>
      </c>
      <c r="E64" s="13" t="s">
        <v>143</v>
      </c>
      <c r="F64" s="30">
        <v>2806.13</v>
      </c>
      <c r="H64" s="4"/>
      <c r="I64" s="4"/>
    </row>
    <row r="65" spans="1:9" ht="15.75" x14ac:dyDescent="0.25">
      <c r="A65" s="29">
        <v>45133</v>
      </c>
      <c r="B65" s="12">
        <v>7398</v>
      </c>
      <c r="C65" s="19">
        <v>1</v>
      </c>
      <c r="D65" s="13" t="s">
        <v>128</v>
      </c>
      <c r="E65" s="13" t="s">
        <v>0</v>
      </c>
      <c r="F65" s="30">
        <v>2806.13</v>
      </c>
    </row>
    <row r="66" spans="1:9" ht="15.75" x14ac:dyDescent="0.25">
      <c r="A66" s="29">
        <v>45133</v>
      </c>
      <c r="B66" s="12">
        <v>7399</v>
      </c>
      <c r="C66" s="19">
        <v>1</v>
      </c>
      <c r="D66" s="13" t="s">
        <v>128</v>
      </c>
      <c r="E66" s="13" t="s">
        <v>142</v>
      </c>
      <c r="F66" s="30">
        <v>2806.13</v>
      </c>
    </row>
    <row r="67" spans="1:9" ht="15.75" x14ac:dyDescent="0.25">
      <c r="A67" s="29">
        <v>45133</v>
      </c>
      <c r="B67" s="12">
        <v>7400</v>
      </c>
      <c r="C67" s="19">
        <v>1</v>
      </c>
      <c r="D67" s="13" t="s">
        <v>128</v>
      </c>
      <c r="E67" s="13" t="s">
        <v>141</v>
      </c>
      <c r="F67" s="30">
        <v>2806.13</v>
      </c>
    </row>
    <row r="68" spans="1:9" ht="15.75" x14ac:dyDescent="0.25">
      <c r="A68" s="29">
        <v>45133</v>
      </c>
      <c r="B68" s="12">
        <v>7401</v>
      </c>
      <c r="C68" s="19">
        <v>1</v>
      </c>
      <c r="D68" s="13" t="s">
        <v>128</v>
      </c>
      <c r="E68" s="13" t="s">
        <v>140</v>
      </c>
      <c r="F68" s="30">
        <v>2806.13</v>
      </c>
    </row>
    <row r="69" spans="1:9" ht="15.75" x14ac:dyDescent="0.25">
      <c r="A69" s="29">
        <v>45133</v>
      </c>
      <c r="B69" s="12">
        <v>7402</v>
      </c>
      <c r="C69" s="19">
        <v>1</v>
      </c>
      <c r="D69" s="13" t="s">
        <v>128</v>
      </c>
      <c r="E69" s="13" t="s">
        <v>139</v>
      </c>
      <c r="F69" s="30">
        <v>2806.13</v>
      </c>
    </row>
    <row r="70" spans="1:9" ht="15.75" x14ac:dyDescent="0.25">
      <c r="A70" s="29">
        <v>45133</v>
      </c>
      <c r="B70" s="12">
        <v>7403</v>
      </c>
      <c r="C70" s="19">
        <v>1</v>
      </c>
      <c r="D70" s="13" t="s">
        <v>128</v>
      </c>
      <c r="E70" s="13" t="s">
        <v>139</v>
      </c>
      <c r="F70" s="30">
        <v>2806.13</v>
      </c>
    </row>
    <row r="71" spans="1:9" ht="15.75" x14ac:dyDescent="0.25">
      <c r="A71" s="29">
        <v>45133</v>
      </c>
      <c r="B71" s="12">
        <v>7404</v>
      </c>
      <c r="C71" s="19">
        <v>1</v>
      </c>
      <c r="D71" s="13" t="s">
        <v>128</v>
      </c>
      <c r="E71" s="13" t="s">
        <v>138</v>
      </c>
      <c r="F71" s="30">
        <v>2806.13</v>
      </c>
    </row>
    <row r="72" spans="1:9" ht="15.75" x14ac:dyDescent="0.25">
      <c r="A72" s="29">
        <v>45133</v>
      </c>
      <c r="B72" s="12">
        <v>7405</v>
      </c>
      <c r="C72" s="19">
        <v>1</v>
      </c>
      <c r="D72" s="13" t="s">
        <v>128</v>
      </c>
      <c r="E72" s="13" t="s">
        <v>138</v>
      </c>
      <c r="F72" s="30">
        <v>2806.13</v>
      </c>
    </row>
    <row r="73" spans="1:9" ht="15.75" x14ac:dyDescent="0.25">
      <c r="A73" s="29">
        <v>45133</v>
      </c>
      <c r="B73" s="12">
        <v>7406</v>
      </c>
      <c r="C73" s="19">
        <v>1</v>
      </c>
      <c r="D73" s="13" t="s">
        <v>128</v>
      </c>
      <c r="E73" s="13" t="s">
        <v>124</v>
      </c>
      <c r="F73" s="30">
        <v>2806.13</v>
      </c>
      <c r="H73" s="10"/>
    </row>
    <row r="74" spans="1:9" ht="15.75" x14ac:dyDescent="0.25">
      <c r="A74" s="29">
        <v>45133</v>
      </c>
      <c r="B74" s="12">
        <v>7407</v>
      </c>
      <c r="C74" s="19">
        <v>1</v>
      </c>
      <c r="D74" s="13" t="s">
        <v>128</v>
      </c>
      <c r="E74" s="13" t="s">
        <v>124</v>
      </c>
      <c r="F74" s="30">
        <v>2806.13</v>
      </c>
      <c r="H74" s="10"/>
    </row>
    <row r="75" spans="1:9" ht="15.75" x14ac:dyDescent="0.25">
      <c r="A75" s="29">
        <v>45133</v>
      </c>
      <c r="B75" s="12">
        <v>7408</v>
      </c>
      <c r="C75" s="19">
        <v>1</v>
      </c>
      <c r="D75" s="13" t="s">
        <v>128</v>
      </c>
      <c r="E75" s="13" t="s">
        <v>137</v>
      </c>
      <c r="F75" s="30">
        <v>2806.13</v>
      </c>
      <c r="H75" s="10"/>
    </row>
    <row r="76" spans="1:9" ht="15.75" x14ac:dyDescent="0.25">
      <c r="A76" s="29">
        <v>45133</v>
      </c>
      <c r="B76" s="12">
        <v>7409</v>
      </c>
      <c r="C76" s="19">
        <v>1</v>
      </c>
      <c r="D76" s="13" t="s">
        <v>128</v>
      </c>
      <c r="E76" s="13" t="s">
        <v>137</v>
      </c>
      <c r="F76" s="30">
        <v>2806.13</v>
      </c>
      <c r="H76" s="10"/>
    </row>
    <row r="77" spans="1:9" ht="15.75" x14ac:dyDescent="0.25">
      <c r="A77" s="29">
        <v>45133</v>
      </c>
      <c r="B77" s="12">
        <v>7410</v>
      </c>
      <c r="C77" s="19">
        <v>1</v>
      </c>
      <c r="D77" s="13" t="s">
        <v>128</v>
      </c>
      <c r="E77" s="13" t="s">
        <v>52</v>
      </c>
      <c r="F77" s="30">
        <v>2806.13</v>
      </c>
      <c r="H77" s="10"/>
    </row>
    <row r="78" spans="1:9" ht="15.75" x14ac:dyDescent="0.25">
      <c r="A78" s="29">
        <v>45133</v>
      </c>
      <c r="B78" s="12">
        <v>7411</v>
      </c>
      <c r="C78" s="19">
        <v>1</v>
      </c>
      <c r="D78" s="13" t="s">
        <v>128</v>
      </c>
      <c r="E78" s="13" t="s">
        <v>52</v>
      </c>
      <c r="F78" s="30">
        <v>2806.13</v>
      </c>
      <c r="H78" s="10"/>
    </row>
    <row r="79" spans="1:9" ht="15.75" x14ac:dyDescent="0.25">
      <c r="A79" s="29">
        <v>45133</v>
      </c>
      <c r="B79" s="12">
        <v>7412</v>
      </c>
      <c r="C79" s="19">
        <v>1</v>
      </c>
      <c r="D79" s="13" t="s">
        <v>128</v>
      </c>
      <c r="E79" s="13" t="s">
        <v>52</v>
      </c>
      <c r="F79" s="30">
        <v>2806.13</v>
      </c>
      <c r="H79" s="10"/>
      <c r="I79" s="4"/>
    </row>
    <row r="80" spans="1:9" ht="15.75" x14ac:dyDescent="0.25">
      <c r="A80" s="29">
        <v>45133</v>
      </c>
      <c r="B80" s="12">
        <v>7413</v>
      </c>
      <c r="C80" s="19">
        <v>1</v>
      </c>
      <c r="D80" s="13" t="s">
        <v>128</v>
      </c>
      <c r="E80" s="13" t="s">
        <v>52</v>
      </c>
      <c r="F80" s="30">
        <v>2806.13</v>
      </c>
      <c r="H80" s="10"/>
    </row>
    <row r="81" spans="1:9" ht="15.75" x14ac:dyDescent="0.25">
      <c r="A81" s="29">
        <v>45133</v>
      </c>
      <c r="B81" s="12">
        <v>7414</v>
      </c>
      <c r="C81" s="19">
        <v>1</v>
      </c>
      <c r="D81" s="13" t="s">
        <v>128</v>
      </c>
      <c r="E81" s="13" t="s">
        <v>136</v>
      </c>
      <c r="F81" s="30">
        <v>2806.13</v>
      </c>
      <c r="H81" s="10"/>
    </row>
    <row r="82" spans="1:9" ht="15.75" x14ac:dyDescent="0.25">
      <c r="A82" s="29">
        <v>45133</v>
      </c>
      <c r="B82" s="12">
        <v>7415</v>
      </c>
      <c r="C82" s="19">
        <v>1</v>
      </c>
      <c r="D82" s="13" t="s">
        <v>128</v>
      </c>
      <c r="E82" s="13" t="s">
        <v>135</v>
      </c>
      <c r="F82" s="30">
        <v>2806.13</v>
      </c>
      <c r="H82" s="10"/>
      <c r="I82" s="4"/>
    </row>
    <row r="83" spans="1:9" ht="15.75" x14ac:dyDescent="0.25">
      <c r="A83" s="29">
        <v>45133</v>
      </c>
      <c r="B83" s="12">
        <v>7416</v>
      </c>
      <c r="C83" s="19">
        <v>1</v>
      </c>
      <c r="D83" s="13" t="s">
        <v>128</v>
      </c>
      <c r="E83" s="13" t="s">
        <v>135</v>
      </c>
      <c r="F83" s="30">
        <v>2806.13</v>
      </c>
      <c r="H83" s="10"/>
      <c r="I83" s="4"/>
    </row>
    <row r="84" spans="1:9" ht="15.75" x14ac:dyDescent="0.25">
      <c r="A84" s="29">
        <v>45133</v>
      </c>
      <c r="B84" s="12">
        <v>7417</v>
      </c>
      <c r="C84" s="19">
        <v>1</v>
      </c>
      <c r="D84" s="13" t="s">
        <v>128</v>
      </c>
      <c r="E84" s="13" t="s">
        <v>135</v>
      </c>
      <c r="F84" s="30">
        <v>2806.13</v>
      </c>
      <c r="H84" s="10"/>
      <c r="I84" s="4"/>
    </row>
    <row r="85" spans="1:9" ht="15.75" x14ac:dyDescent="0.25">
      <c r="A85" s="29">
        <v>45133</v>
      </c>
      <c r="B85" s="12">
        <v>7418</v>
      </c>
      <c r="C85" s="19">
        <v>1</v>
      </c>
      <c r="D85" s="13" t="s">
        <v>128</v>
      </c>
      <c r="E85" s="13" t="s">
        <v>135</v>
      </c>
      <c r="F85" s="30">
        <v>2806.13</v>
      </c>
      <c r="H85" s="10"/>
    </row>
    <row r="86" spans="1:9" ht="15.75" x14ac:dyDescent="0.25">
      <c r="A86" s="29">
        <v>45133</v>
      </c>
      <c r="B86" s="12">
        <v>7419</v>
      </c>
      <c r="C86" s="19">
        <v>1</v>
      </c>
      <c r="D86" s="13" t="s">
        <v>128</v>
      </c>
      <c r="E86" s="13" t="s">
        <v>135</v>
      </c>
      <c r="F86" s="30">
        <v>2806.13</v>
      </c>
      <c r="H86" s="10"/>
    </row>
    <row r="87" spans="1:9" ht="15.75" x14ac:dyDescent="0.25">
      <c r="A87" s="29">
        <v>45133</v>
      </c>
      <c r="B87" s="12">
        <v>7420</v>
      </c>
      <c r="C87" s="19">
        <v>1</v>
      </c>
      <c r="D87" s="13" t="s">
        <v>128</v>
      </c>
      <c r="E87" s="13" t="s">
        <v>135</v>
      </c>
      <c r="F87" s="30">
        <v>2806.13</v>
      </c>
      <c r="H87" s="10"/>
    </row>
    <row r="88" spans="1:9" ht="15.75" x14ac:dyDescent="0.25">
      <c r="A88" s="29">
        <v>45133</v>
      </c>
      <c r="B88" s="12">
        <v>7421</v>
      </c>
      <c r="C88" s="19">
        <v>1</v>
      </c>
      <c r="D88" s="13" t="s">
        <v>128</v>
      </c>
      <c r="E88" s="13" t="s">
        <v>134</v>
      </c>
      <c r="F88" s="30">
        <v>2806.13</v>
      </c>
      <c r="H88" s="10"/>
    </row>
    <row r="89" spans="1:9" ht="15.75" x14ac:dyDescent="0.25">
      <c r="A89" s="29">
        <v>45133</v>
      </c>
      <c r="B89" s="12">
        <v>7422</v>
      </c>
      <c r="C89" s="19">
        <v>1</v>
      </c>
      <c r="D89" s="13" t="s">
        <v>128</v>
      </c>
      <c r="E89" s="13" t="s">
        <v>133</v>
      </c>
      <c r="F89" s="30">
        <v>2806.13</v>
      </c>
      <c r="H89" s="10"/>
    </row>
    <row r="90" spans="1:9" ht="15.75" x14ac:dyDescent="0.25">
      <c r="A90" s="29">
        <v>45133</v>
      </c>
      <c r="B90" s="12">
        <v>7423</v>
      </c>
      <c r="C90" s="19">
        <v>1</v>
      </c>
      <c r="D90" s="13" t="s">
        <v>128</v>
      </c>
      <c r="E90" s="13" t="s">
        <v>132</v>
      </c>
      <c r="F90" s="30">
        <v>2806.13</v>
      </c>
      <c r="H90" s="10"/>
      <c r="I90" s="4"/>
    </row>
    <row r="91" spans="1:9" ht="15.75" x14ac:dyDescent="0.25">
      <c r="A91" s="29">
        <v>45133</v>
      </c>
      <c r="B91" s="12">
        <v>7424</v>
      </c>
      <c r="C91" s="19">
        <v>1</v>
      </c>
      <c r="D91" s="13" t="s">
        <v>128</v>
      </c>
      <c r="E91" s="13" t="s">
        <v>132</v>
      </c>
      <c r="F91" s="30">
        <v>2806.13</v>
      </c>
      <c r="H91" s="10"/>
    </row>
    <row r="92" spans="1:9" ht="15.75" x14ac:dyDescent="0.25">
      <c r="A92" s="29">
        <v>45133</v>
      </c>
      <c r="B92" s="12">
        <v>7425</v>
      </c>
      <c r="C92" s="19">
        <v>1</v>
      </c>
      <c r="D92" s="13" t="s">
        <v>128</v>
      </c>
      <c r="E92" s="13" t="s">
        <v>132</v>
      </c>
      <c r="F92" s="30">
        <v>2806.13</v>
      </c>
      <c r="H92" s="10"/>
    </row>
    <row r="93" spans="1:9" ht="15.75" x14ac:dyDescent="0.25">
      <c r="A93" s="29">
        <v>45133</v>
      </c>
      <c r="B93" s="12">
        <v>7426</v>
      </c>
      <c r="C93" s="19">
        <v>1</v>
      </c>
      <c r="D93" s="13" t="s">
        <v>128</v>
      </c>
      <c r="E93" s="13" t="s">
        <v>132</v>
      </c>
      <c r="F93" s="30">
        <v>2806.13</v>
      </c>
      <c r="H93" s="10"/>
    </row>
    <row r="94" spans="1:9" ht="15.75" x14ac:dyDescent="0.25">
      <c r="A94" s="29">
        <v>45133</v>
      </c>
      <c r="B94" s="12">
        <v>7427</v>
      </c>
      <c r="C94" s="19">
        <v>1</v>
      </c>
      <c r="D94" s="13" t="s">
        <v>128</v>
      </c>
      <c r="E94" s="13" t="s">
        <v>131</v>
      </c>
      <c r="F94" s="30">
        <v>2806.13</v>
      </c>
      <c r="H94" s="10"/>
    </row>
    <row r="95" spans="1:9" ht="15.75" x14ac:dyDescent="0.25">
      <c r="A95" s="29">
        <v>45133</v>
      </c>
      <c r="B95" s="12">
        <v>7428</v>
      </c>
      <c r="C95" s="19">
        <v>1</v>
      </c>
      <c r="D95" s="13" t="s">
        <v>128</v>
      </c>
      <c r="E95" s="13" t="s">
        <v>130</v>
      </c>
      <c r="F95" s="30">
        <v>2806.13</v>
      </c>
      <c r="H95" s="10"/>
    </row>
    <row r="96" spans="1:9" ht="15.75" x14ac:dyDescent="0.25">
      <c r="A96" s="29">
        <v>45133</v>
      </c>
      <c r="B96" s="12">
        <v>7429</v>
      </c>
      <c r="C96" s="19">
        <v>1</v>
      </c>
      <c r="D96" s="13" t="s">
        <v>128</v>
      </c>
      <c r="E96" s="13" t="s">
        <v>130</v>
      </c>
      <c r="F96" s="30">
        <v>2806.13</v>
      </c>
      <c r="H96" s="10"/>
    </row>
    <row r="97" spans="1:9" ht="15.75" x14ac:dyDescent="0.25">
      <c r="A97" s="29">
        <v>45133</v>
      </c>
      <c r="B97" s="12">
        <v>7430</v>
      </c>
      <c r="C97" s="19">
        <v>1</v>
      </c>
      <c r="D97" s="13" t="s">
        <v>128</v>
      </c>
      <c r="E97" s="13" t="s">
        <v>130</v>
      </c>
      <c r="F97" s="30">
        <v>2806.13</v>
      </c>
      <c r="H97" s="10"/>
    </row>
    <row r="98" spans="1:9" ht="15.75" x14ac:dyDescent="0.25">
      <c r="A98" s="29">
        <v>45133</v>
      </c>
      <c r="B98" s="12">
        <v>7431</v>
      </c>
      <c r="C98" s="19">
        <v>1</v>
      </c>
      <c r="D98" s="13" t="s">
        <v>128</v>
      </c>
      <c r="E98" s="13" t="s">
        <v>129</v>
      </c>
      <c r="F98" s="30">
        <v>2806.13</v>
      </c>
      <c r="H98" s="10"/>
    </row>
    <row r="99" spans="1:9" ht="15.75" x14ac:dyDescent="0.25">
      <c r="A99" s="29">
        <v>45133</v>
      </c>
      <c r="B99" s="12">
        <v>7432</v>
      </c>
      <c r="C99" s="19">
        <v>1</v>
      </c>
      <c r="D99" s="13" t="s">
        <v>128</v>
      </c>
      <c r="E99" s="13" t="s">
        <v>129</v>
      </c>
      <c r="F99" s="30">
        <v>2806.13</v>
      </c>
      <c r="H99" s="10"/>
    </row>
    <row r="100" spans="1:9" ht="15.75" x14ac:dyDescent="0.25">
      <c r="A100" s="29">
        <v>45133</v>
      </c>
      <c r="B100" s="12">
        <v>7433</v>
      </c>
      <c r="C100" s="19">
        <v>1</v>
      </c>
      <c r="D100" s="13" t="s">
        <v>128</v>
      </c>
      <c r="E100" s="13" t="s">
        <v>71</v>
      </c>
      <c r="F100" s="30">
        <v>2806.13</v>
      </c>
      <c r="H100" s="10"/>
      <c r="I100" s="4"/>
    </row>
    <row r="101" spans="1:9" ht="15.75" x14ac:dyDescent="0.25">
      <c r="A101" s="29">
        <v>45133</v>
      </c>
      <c r="B101" s="12">
        <v>7434</v>
      </c>
      <c r="C101" s="19">
        <v>1</v>
      </c>
      <c r="D101" s="13" t="s">
        <v>128</v>
      </c>
      <c r="E101" s="13" t="s">
        <v>127</v>
      </c>
      <c r="F101" s="30">
        <v>2806.13</v>
      </c>
      <c r="H101" s="10"/>
    </row>
    <row r="102" spans="1:9" ht="15.75" x14ac:dyDescent="0.25">
      <c r="A102" s="29">
        <v>45133</v>
      </c>
      <c r="B102" s="12">
        <v>7435</v>
      </c>
      <c r="C102" s="19">
        <v>1</v>
      </c>
      <c r="D102" s="13" t="s">
        <v>128</v>
      </c>
      <c r="E102" s="13" t="s">
        <v>127</v>
      </c>
      <c r="F102" s="30">
        <v>2806.13</v>
      </c>
      <c r="H102" s="10"/>
      <c r="I102" s="4"/>
    </row>
    <row r="103" spans="1:9" ht="15.75" x14ac:dyDescent="0.25">
      <c r="A103" s="29">
        <v>45133</v>
      </c>
      <c r="B103" s="12">
        <v>7436</v>
      </c>
      <c r="C103" s="19">
        <v>1</v>
      </c>
      <c r="D103" s="13" t="s">
        <v>128</v>
      </c>
      <c r="E103" s="13" t="s">
        <v>127</v>
      </c>
      <c r="F103" s="30">
        <v>2806.13</v>
      </c>
      <c r="H103" s="10"/>
    </row>
    <row r="104" spans="1:9" ht="15.75" x14ac:dyDescent="0.25">
      <c r="A104" s="29">
        <v>45133</v>
      </c>
      <c r="B104" s="12">
        <v>7437</v>
      </c>
      <c r="C104" s="19">
        <v>1</v>
      </c>
      <c r="D104" s="13" t="s">
        <v>128</v>
      </c>
      <c r="E104" s="13" t="s">
        <v>127</v>
      </c>
      <c r="F104" s="30">
        <v>2806.13</v>
      </c>
      <c r="H104" s="5"/>
    </row>
    <row r="105" spans="1:9" ht="15.75" x14ac:dyDescent="0.25">
      <c r="A105" s="29">
        <v>45145</v>
      </c>
      <c r="B105" s="12">
        <v>7438</v>
      </c>
      <c r="C105" s="19">
        <v>1</v>
      </c>
      <c r="D105" s="13" t="s">
        <v>126</v>
      </c>
      <c r="E105" s="13" t="s">
        <v>125</v>
      </c>
      <c r="F105" s="30">
        <v>5748.44</v>
      </c>
      <c r="H105" s="5"/>
    </row>
    <row r="106" spans="1:9" ht="15.75" x14ac:dyDescent="0.25">
      <c r="A106" s="29">
        <v>45145</v>
      </c>
      <c r="B106" s="12">
        <v>7439</v>
      </c>
      <c r="C106" s="19">
        <v>1</v>
      </c>
      <c r="D106" s="13" t="s">
        <v>126</v>
      </c>
      <c r="E106" s="13" t="s">
        <v>125</v>
      </c>
      <c r="F106" s="30">
        <v>5748.44</v>
      </c>
      <c r="H106" s="5"/>
    </row>
    <row r="107" spans="1:9" ht="15.75" x14ac:dyDescent="0.25">
      <c r="A107" s="33">
        <v>45145</v>
      </c>
      <c r="B107" s="21">
        <v>7440</v>
      </c>
      <c r="C107" s="19">
        <v>1</v>
      </c>
      <c r="D107" s="16" t="s">
        <v>116</v>
      </c>
      <c r="E107" s="16" t="s">
        <v>124</v>
      </c>
      <c r="F107" s="34">
        <v>4306.9399999999996</v>
      </c>
      <c r="H107" s="9"/>
      <c r="I107" s="4"/>
    </row>
    <row r="108" spans="1:9" ht="15.75" x14ac:dyDescent="0.25">
      <c r="A108" s="33">
        <v>45145</v>
      </c>
      <c r="B108" s="21">
        <v>7441</v>
      </c>
      <c r="C108" s="19">
        <v>1</v>
      </c>
      <c r="D108" s="16" t="s">
        <v>116</v>
      </c>
      <c r="E108" s="16" t="s">
        <v>123</v>
      </c>
      <c r="F108" s="34">
        <v>4306.9399999999996</v>
      </c>
      <c r="H108" s="5"/>
    </row>
    <row r="109" spans="1:9" ht="15.75" x14ac:dyDescent="0.25">
      <c r="A109" s="33">
        <v>45145</v>
      </c>
      <c r="B109" s="21">
        <v>7442</v>
      </c>
      <c r="C109" s="19">
        <v>1</v>
      </c>
      <c r="D109" s="16" t="s">
        <v>116</v>
      </c>
      <c r="E109" s="16" t="s">
        <v>122</v>
      </c>
      <c r="F109" s="34">
        <v>4306.9399999999996</v>
      </c>
      <c r="H109" s="5"/>
    </row>
    <row r="110" spans="1:9" ht="15.75" x14ac:dyDescent="0.25">
      <c r="A110" s="33">
        <v>45145</v>
      </c>
      <c r="B110" s="21">
        <v>7443</v>
      </c>
      <c r="C110" s="19">
        <v>1</v>
      </c>
      <c r="D110" s="16" t="s">
        <v>116</v>
      </c>
      <c r="E110" s="16" t="s">
        <v>121</v>
      </c>
      <c r="F110" s="34">
        <v>4306.9399999999996</v>
      </c>
      <c r="H110" s="5"/>
    </row>
    <row r="111" spans="1:9" ht="15.75" x14ac:dyDescent="0.25">
      <c r="A111" s="33">
        <v>45145</v>
      </c>
      <c r="B111" s="21">
        <v>7444</v>
      </c>
      <c r="C111" s="19">
        <v>1</v>
      </c>
      <c r="D111" s="16" t="s">
        <v>116</v>
      </c>
      <c r="E111" s="16" t="s">
        <v>120</v>
      </c>
      <c r="F111" s="34">
        <v>4306.9399999999996</v>
      </c>
      <c r="H111" s="5"/>
    </row>
    <row r="112" spans="1:9" ht="15.75" x14ac:dyDescent="0.25">
      <c r="A112" s="33">
        <v>45145</v>
      </c>
      <c r="B112" s="21">
        <v>7445</v>
      </c>
      <c r="C112" s="19">
        <v>1</v>
      </c>
      <c r="D112" s="16" t="s">
        <v>116</v>
      </c>
      <c r="E112" s="16" t="s">
        <v>120</v>
      </c>
      <c r="F112" s="34">
        <v>4306.9399999999996</v>
      </c>
      <c r="H112" s="5"/>
    </row>
    <row r="113" spans="1:9" ht="15.75" x14ac:dyDescent="0.25">
      <c r="A113" s="33">
        <v>45145</v>
      </c>
      <c r="B113" s="21">
        <v>7446</v>
      </c>
      <c r="C113" s="19">
        <v>1</v>
      </c>
      <c r="D113" s="16" t="s">
        <v>116</v>
      </c>
      <c r="E113" s="16" t="s">
        <v>120</v>
      </c>
      <c r="F113" s="34">
        <v>4306.9399999999996</v>
      </c>
      <c r="H113" s="5"/>
    </row>
    <row r="114" spans="1:9" ht="15.75" x14ac:dyDescent="0.25">
      <c r="A114" s="33">
        <v>45145</v>
      </c>
      <c r="B114" s="21">
        <v>7447</v>
      </c>
      <c r="C114" s="19">
        <v>1</v>
      </c>
      <c r="D114" s="16" t="s">
        <v>116</v>
      </c>
      <c r="E114" s="16" t="s">
        <v>120</v>
      </c>
      <c r="F114" s="34">
        <v>4306.9399999999996</v>
      </c>
      <c r="H114" s="5"/>
    </row>
    <row r="115" spans="1:9" ht="15.75" x14ac:dyDescent="0.25">
      <c r="A115" s="33">
        <v>45145</v>
      </c>
      <c r="B115" s="21">
        <v>7448</v>
      </c>
      <c r="C115" s="19">
        <v>1</v>
      </c>
      <c r="D115" s="16" t="s">
        <v>116</v>
      </c>
      <c r="E115" s="16" t="s">
        <v>120</v>
      </c>
      <c r="F115" s="34">
        <v>4306.9399999999996</v>
      </c>
    </row>
    <row r="116" spans="1:9" ht="15.75" x14ac:dyDescent="0.25">
      <c r="A116" s="33">
        <v>45145</v>
      </c>
      <c r="B116" s="21">
        <v>7449</v>
      </c>
      <c r="C116" s="19">
        <v>1</v>
      </c>
      <c r="D116" s="16" t="s">
        <v>116</v>
      </c>
      <c r="E116" s="16" t="s">
        <v>120</v>
      </c>
      <c r="F116" s="34">
        <v>4306.9399999999996</v>
      </c>
    </row>
    <row r="117" spans="1:9" ht="15.75" x14ac:dyDescent="0.25">
      <c r="A117" s="33">
        <v>45145</v>
      </c>
      <c r="B117" s="21">
        <v>7450</v>
      </c>
      <c r="C117" s="19">
        <v>1</v>
      </c>
      <c r="D117" s="16" t="s">
        <v>116</v>
      </c>
      <c r="E117" s="16" t="s">
        <v>120</v>
      </c>
      <c r="F117" s="34">
        <v>4306.9399999999996</v>
      </c>
      <c r="H117" s="9"/>
      <c r="I117" s="4"/>
    </row>
    <row r="118" spans="1:9" ht="15.75" x14ac:dyDescent="0.25">
      <c r="A118" s="33">
        <v>45145</v>
      </c>
      <c r="B118" s="21">
        <v>7451</v>
      </c>
      <c r="C118" s="19">
        <v>1</v>
      </c>
      <c r="D118" s="16" t="s">
        <v>116</v>
      </c>
      <c r="E118" s="16" t="s">
        <v>120</v>
      </c>
      <c r="F118" s="34">
        <v>4306.9399999999996</v>
      </c>
      <c r="H118" s="5"/>
    </row>
    <row r="119" spans="1:9" ht="15.75" x14ac:dyDescent="0.25">
      <c r="A119" s="33">
        <v>45145</v>
      </c>
      <c r="B119" s="21">
        <v>7452</v>
      </c>
      <c r="C119" s="19">
        <v>1</v>
      </c>
      <c r="D119" s="16" t="s">
        <v>116</v>
      </c>
      <c r="E119" s="16" t="s">
        <v>120</v>
      </c>
      <c r="F119" s="34">
        <v>4306.9399999999996</v>
      </c>
      <c r="H119" s="9"/>
      <c r="I119" s="4"/>
    </row>
    <row r="120" spans="1:9" s="7" customFormat="1" ht="15.75" x14ac:dyDescent="0.25">
      <c r="A120" s="33">
        <v>45145</v>
      </c>
      <c r="B120" s="21">
        <v>7453</v>
      </c>
      <c r="C120" s="19">
        <v>1</v>
      </c>
      <c r="D120" s="16" t="s">
        <v>116</v>
      </c>
      <c r="E120" s="16" t="s">
        <v>120</v>
      </c>
      <c r="F120" s="34">
        <v>4306.9399999999996</v>
      </c>
      <c r="H120" s="8"/>
      <c r="I120" s="8"/>
    </row>
    <row r="121" spans="1:9" s="5" customFormat="1" ht="15.75" x14ac:dyDescent="0.25">
      <c r="A121" s="33">
        <v>45145</v>
      </c>
      <c r="B121" s="21">
        <v>7454</v>
      </c>
      <c r="C121" s="19">
        <v>1</v>
      </c>
      <c r="D121" s="16" t="s">
        <v>116</v>
      </c>
      <c r="E121" s="16" t="s">
        <v>120</v>
      </c>
      <c r="F121" s="34">
        <v>4306.9399999999996</v>
      </c>
    </row>
    <row r="122" spans="1:9" ht="15.75" x14ac:dyDescent="0.25">
      <c r="A122" s="33">
        <v>45145</v>
      </c>
      <c r="B122" s="21">
        <v>7455</v>
      </c>
      <c r="C122" s="19">
        <v>1</v>
      </c>
      <c r="D122" s="16" t="s">
        <v>116</v>
      </c>
      <c r="E122" s="16" t="s">
        <v>119</v>
      </c>
      <c r="F122" s="34">
        <v>4306.9399999999996</v>
      </c>
    </row>
    <row r="123" spans="1:9" ht="15.75" x14ac:dyDescent="0.25">
      <c r="A123" s="33">
        <v>45145</v>
      </c>
      <c r="B123" s="21">
        <v>7456</v>
      </c>
      <c r="C123" s="19">
        <v>1</v>
      </c>
      <c r="D123" s="16" t="s">
        <v>116</v>
      </c>
      <c r="E123" s="16" t="s">
        <v>119</v>
      </c>
      <c r="F123" s="34">
        <v>4306.9399999999996</v>
      </c>
    </row>
    <row r="124" spans="1:9" ht="15.75" x14ac:dyDescent="0.25">
      <c r="A124" s="33">
        <v>45145</v>
      </c>
      <c r="B124" s="21">
        <v>7457</v>
      </c>
      <c r="C124" s="19">
        <v>1</v>
      </c>
      <c r="D124" s="16" t="s">
        <v>116</v>
      </c>
      <c r="E124" s="16" t="s">
        <v>119</v>
      </c>
      <c r="F124" s="34">
        <v>4306.9399999999996</v>
      </c>
    </row>
    <row r="125" spans="1:9" ht="15.75" x14ac:dyDescent="0.25">
      <c r="A125" s="33">
        <v>45145</v>
      </c>
      <c r="B125" s="21">
        <v>7458</v>
      </c>
      <c r="C125" s="19">
        <v>1</v>
      </c>
      <c r="D125" s="16" t="s">
        <v>116</v>
      </c>
      <c r="E125" s="16" t="s">
        <v>119</v>
      </c>
      <c r="F125" s="34">
        <v>4306.9399999999996</v>
      </c>
    </row>
    <row r="126" spans="1:9" ht="15.75" x14ac:dyDescent="0.25">
      <c r="A126" s="33">
        <v>45145</v>
      </c>
      <c r="B126" s="21">
        <v>7459</v>
      </c>
      <c r="C126" s="19">
        <v>1</v>
      </c>
      <c r="D126" s="16" t="s">
        <v>116</v>
      </c>
      <c r="E126" s="16" t="s">
        <v>26</v>
      </c>
      <c r="F126" s="34">
        <v>4306.9399999999996</v>
      </c>
    </row>
    <row r="127" spans="1:9" ht="15.75" x14ac:dyDescent="0.25">
      <c r="A127" s="33">
        <v>45163</v>
      </c>
      <c r="B127" s="21">
        <v>7460</v>
      </c>
      <c r="C127" s="19">
        <v>1</v>
      </c>
      <c r="D127" s="16" t="s">
        <v>116</v>
      </c>
      <c r="E127" s="16" t="s">
        <v>119</v>
      </c>
      <c r="F127" s="34">
        <v>4306.9399999999996</v>
      </c>
    </row>
    <row r="128" spans="1:9" ht="15.75" x14ac:dyDescent="0.25">
      <c r="A128" s="33">
        <v>45163</v>
      </c>
      <c r="B128" s="21">
        <v>7461</v>
      </c>
      <c r="C128" s="19">
        <v>1</v>
      </c>
      <c r="D128" s="16" t="s">
        <v>116</v>
      </c>
      <c r="E128" s="16" t="s">
        <v>119</v>
      </c>
      <c r="F128" s="34">
        <v>4306.9399999999996</v>
      </c>
    </row>
    <row r="129" spans="1:6" ht="15.75" x14ac:dyDescent="0.25">
      <c r="A129" s="33">
        <v>45163</v>
      </c>
      <c r="B129" s="21">
        <v>7462</v>
      </c>
      <c r="C129" s="19">
        <v>1</v>
      </c>
      <c r="D129" s="16" t="s">
        <v>116</v>
      </c>
      <c r="E129" s="16" t="s">
        <v>119</v>
      </c>
      <c r="F129" s="34">
        <v>4306.9399999999996</v>
      </c>
    </row>
    <row r="130" spans="1:6" ht="15.75" x14ac:dyDescent="0.25">
      <c r="A130" s="33">
        <v>45163</v>
      </c>
      <c r="B130" s="21">
        <v>7463</v>
      </c>
      <c r="C130" s="19">
        <v>1</v>
      </c>
      <c r="D130" s="16" t="s">
        <v>116</v>
      </c>
      <c r="E130" s="16" t="s">
        <v>119</v>
      </c>
      <c r="F130" s="34">
        <v>4306.9399999999996</v>
      </c>
    </row>
    <row r="131" spans="1:6" ht="15.75" x14ac:dyDescent="0.25">
      <c r="A131" s="33">
        <v>45163</v>
      </c>
      <c r="B131" s="21">
        <v>7464</v>
      </c>
      <c r="C131" s="19">
        <v>1</v>
      </c>
      <c r="D131" s="16" t="s">
        <v>116</v>
      </c>
      <c r="E131" s="16" t="s">
        <v>119</v>
      </c>
      <c r="F131" s="34">
        <v>4306.9399999999996</v>
      </c>
    </row>
    <row r="132" spans="1:6" ht="15.75" x14ac:dyDescent="0.25">
      <c r="A132" s="33">
        <v>45163</v>
      </c>
      <c r="B132" s="21">
        <v>7465</v>
      </c>
      <c r="C132" s="19">
        <v>1</v>
      </c>
      <c r="D132" s="16" t="s">
        <v>116</v>
      </c>
      <c r="E132" s="16" t="s">
        <v>119</v>
      </c>
      <c r="F132" s="34">
        <v>4306.9399999999996</v>
      </c>
    </row>
    <row r="133" spans="1:6" ht="15.75" x14ac:dyDescent="0.25">
      <c r="A133" s="33">
        <v>45163</v>
      </c>
      <c r="B133" s="21">
        <v>7466</v>
      </c>
      <c r="C133" s="19">
        <v>1</v>
      </c>
      <c r="D133" s="16" t="s">
        <v>116</v>
      </c>
      <c r="E133" s="16" t="s">
        <v>118</v>
      </c>
      <c r="F133" s="34">
        <v>4306.9399999999996</v>
      </c>
    </row>
    <row r="134" spans="1:6" ht="15.75" x14ac:dyDescent="0.25">
      <c r="A134" s="33">
        <v>45163</v>
      </c>
      <c r="B134" s="21">
        <v>7467</v>
      </c>
      <c r="C134" s="19">
        <v>1</v>
      </c>
      <c r="D134" s="16" t="s">
        <v>116</v>
      </c>
      <c r="E134" s="16" t="s">
        <v>118</v>
      </c>
      <c r="F134" s="34">
        <v>4306.9399999999996</v>
      </c>
    </row>
    <row r="135" spans="1:6" ht="15.75" x14ac:dyDescent="0.25">
      <c r="A135" s="33">
        <v>45163</v>
      </c>
      <c r="B135" s="21">
        <v>7468</v>
      </c>
      <c r="C135" s="19">
        <v>1</v>
      </c>
      <c r="D135" s="16" t="s">
        <v>116</v>
      </c>
      <c r="E135" s="16" t="s">
        <v>118</v>
      </c>
      <c r="F135" s="34">
        <v>4306.9399999999996</v>
      </c>
    </row>
    <row r="136" spans="1:6" ht="15.75" x14ac:dyDescent="0.25">
      <c r="A136" s="33">
        <v>45163</v>
      </c>
      <c r="B136" s="21">
        <v>7469</v>
      </c>
      <c r="C136" s="19">
        <v>1</v>
      </c>
      <c r="D136" s="16" t="s">
        <v>116</v>
      </c>
      <c r="E136" s="16" t="s">
        <v>118</v>
      </c>
      <c r="F136" s="34">
        <v>4306.9399999999996</v>
      </c>
    </row>
    <row r="137" spans="1:6" ht="15.75" x14ac:dyDescent="0.25">
      <c r="A137" s="33">
        <v>45163</v>
      </c>
      <c r="B137" s="21">
        <v>7470</v>
      </c>
      <c r="C137" s="19">
        <v>1</v>
      </c>
      <c r="D137" s="16" t="s">
        <v>116</v>
      </c>
      <c r="E137" s="16" t="s">
        <v>118</v>
      </c>
      <c r="F137" s="34">
        <v>4306.9399999999996</v>
      </c>
    </row>
    <row r="138" spans="1:6" ht="15.75" x14ac:dyDescent="0.25">
      <c r="A138" s="33">
        <v>45163</v>
      </c>
      <c r="B138" s="21">
        <v>7471</v>
      </c>
      <c r="C138" s="19">
        <v>1</v>
      </c>
      <c r="D138" s="16" t="s">
        <v>116</v>
      </c>
      <c r="E138" s="16" t="s">
        <v>118</v>
      </c>
      <c r="F138" s="34">
        <v>4306.9399999999996</v>
      </c>
    </row>
    <row r="139" spans="1:6" ht="15.75" x14ac:dyDescent="0.25">
      <c r="A139" s="33">
        <v>45163</v>
      </c>
      <c r="B139" s="21">
        <v>7472</v>
      </c>
      <c r="C139" s="19">
        <v>1</v>
      </c>
      <c r="D139" s="16" t="s">
        <v>116</v>
      </c>
      <c r="E139" s="16" t="s">
        <v>118</v>
      </c>
      <c r="F139" s="34">
        <v>4306.9399999999996</v>
      </c>
    </row>
    <row r="140" spans="1:6" ht="15.75" x14ac:dyDescent="0.25">
      <c r="A140" s="33">
        <v>45163</v>
      </c>
      <c r="B140" s="21">
        <v>7473</v>
      </c>
      <c r="C140" s="19">
        <v>1</v>
      </c>
      <c r="D140" s="16" t="s">
        <v>116</v>
      </c>
      <c r="E140" s="16" t="s">
        <v>118</v>
      </c>
      <c r="F140" s="34">
        <v>4306.9399999999996</v>
      </c>
    </row>
    <row r="141" spans="1:6" ht="15.75" x14ac:dyDescent="0.25">
      <c r="A141" s="33">
        <v>45163</v>
      </c>
      <c r="B141" s="21">
        <v>7474</v>
      </c>
      <c r="C141" s="19">
        <v>1</v>
      </c>
      <c r="D141" s="16" t="s">
        <v>116</v>
      </c>
      <c r="E141" s="16" t="s">
        <v>118</v>
      </c>
      <c r="F141" s="34">
        <v>4306.9399999999996</v>
      </c>
    </row>
    <row r="142" spans="1:6" ht="15.75" x14ac:dyDescent="0.25">
      <c r="A142" s="33">
        <v>45163</v>
      </c>
      <c r="B142" s="21">
        <v>7475</v>
      </c>
      <c r="C142" s="19">
        <v>1</v>
      </c>
      <c r="D142" s="16" t="s">
        <v>116</v>
      </c>
      <c r="E142" s="16" t="s">
        <v>118</v>
      </c>
      <c r="F142" s="34">
        <v>4306.9399999999996</v>
      </c>
    </row>
    <row r="143" spans="1:6" ht="15.75" x14ac:dyDescent="0.25">
      <c r="A143" s="33">
        <v>45163</v>
      </c>
      <c r="B143" s="21">
        <v>7476</v>
      </c>
      <c r="C143" s="19">
        <v>1</v>
      </c>
      <c r="D143" s="16" t="s">
        <v>116</v>
      </c>
      <c r="E143" s="16" t="s">
        <v>118</v>
      </c>
      <c r="F143" s="34">
        <v>4306.9399999999996</v>
      </c>
    </row>
    <row r="144" spans="1:6" ht="15.75" x14ac:dyDescent="0.25">
      <c r="A144" s="33">
        <v>45163</v>
      </c>
      <c r="B144" s="21">
        <v>7477</v>
      </c>
      <c r="C144" s="19">
        <v>1</v>
      </c>
      <c r="D144" s="16" t="s">
        <v>116</v>
      </c>
      <c r="E144" s="16" t="s">
        <v>118</v>
      </c>
      <c r="F144" s="34">
        <v>4306.9399999999996</v>
      </c>
    </row>
    <row r="145" spans="1:6" ht="15.75" x14ac:dyDescent="0.25">
      <c r="A145" s="33">
        <v>45163</v>
      </c>
      <c r="B145" s="21">
        <v>7478</v>
      </c>
      <c r="C145" s="19">
        <v>1</v>
      </c>
      <c r="D145" s="16" t="s">
        <v>116</v>
      </c>
      <c r="E145" s="16" t="s">
        <v>118</v>
      </c>
      <c r="F145" s="34">
        <v>4306.9399999999996</v>
      </c>
    </row>
    <row r="146" spans="1:6" ht="15.75" x14ac:dyDescent="0.25">
      <c r="A146" s="33">
        <v>45163</v>
      </c>
      <c r="B146" s="21">
        <v>7479</v>
      </c>
      <c r="C146" s="19">
        <v>1</v>
      </c>
      <c r="D146" s="16" t="s">
        <v>116</v>
      </c>
      <c r="E146" s="16" t="s">
        <v>118</v>
      </c>
      <c r="F146" s="34">
        <v>4306.9399999999996</v>
      </c>
    </row>
    <row r="147" spans="1:6" ht="15.75" x14ac:dyDescent="0.25">
      <c r="A147" s="33">
        <v>45163</v>
      </c>
      <c r="B147" s="21">
        <v>7480</v>
      </c>
      <c r="C147" s="19">
        <v>1</v>
      </c>
      <c r="D147" s="16" t="s">
        <v>116</v>
      </c>
      <c r="E147" s="16" t="s">
        <v>118</v>
      </c>
      <c r="F147" s="34">
        <v>4306.9399999999996</v>
      </c>
    </row>
    <row r="148" spans="1:6" ht="15.75" x14ac:dyDescent="0.25">
      <c r="A148" s="33">
        <v>45163</v>
      </c>
      <c r="B148" s="21">
        <v>7481</v>
      </c>
      <c r="C148" s="19">
        <v>1</v>
      </c>
      <c r="D148" s="16" t="s">
        <v>116</v>
      </c>
      <c r="E148" s="16" t="s">
        <v>118</v>
      </c>
      <c r="F148" s="34">
        <v>4306.9399999999996</v>
      </c>
    </row>
    <row r="149" spans="1:6" ht="15.75" x14ac:dyDescent="0.25">
      <c r="A149" s="33">
        <v>45163</v>
      </c>
      <c r="B149" s="21">
        <v>7482</v>
      </c>
      <c r="C149" s="19">
        <v>1</v>
      </c>
      <c r="D149" s="16" t="s">
        <v>116</v>
      </c>
      <c r="E149" s="16" t="s">
        <v>118</v>
      </c>
      <c r="F149" s="34">
        <v>4306.9399999999996</v>
      </c>
    </row>
    <row r="150" spans="1:6" ht="15.75" x14ac:dyDescent="0.25">
      <c r="A150" s="33">
        <v>45163</v>
      </c>
      <c r="B150" s="21">
        <v>7483</v>
      </c>
      <c r="C150" s="19">
        <v>1</v>
      </c>
      <c r="D150" s="16" t="s">
        <v>116</v>
      </c>
      <c r="E150" s="16" t="s">
        <v>118</v>
      </c>
      <c r="F150" s="34">
        <v>4306.9399999999996</v>
      </c>
    </row>
    <row r="151" spans="1:6" ht="15.75" x14ac:dyDescent="0.25">
      <c r="A151" s="33">
        <v>45163</v>
      </c>
      <c r="B151" s="21">
        <v>7484</v>
      </c>
      <c r="C151" s="19">
        <v>1</v>
      </c>
      <c r="D151" s="16" t="s">
        <v>116</v>
      </c>
      <c r="E151" s="16" t="s">
        <v>118</v>
      </c>
      <c r="F151" s="34">
        <v>4306.9399999999996</v>
      </c>
    </row>
    <row r="152" spans="1:6" ht="15.75" x14ac:dyDescent="0.25">
      <c r="A152" s="33">
        <v>45163</v>
      </c>
      <c r="B152" s="21">
        <v>7485</v>
      </c>
      <c r="C152" s="19">
        <v>1</v>
      </c>
      <c r="D152" s="16" t="s">
        <v>116</v>
      </c>
      <c r="E152" s="16" t="s">
        <v>118</v>
      </c>
      <c r="F152" s="34">
        <v>4306.9399999999996</v>
      </c>
    </row>
    <row r="153" spans="1:6" ht="15.75" x14ac:dyDescent="0.25">
      <c r="A153" s="33">
        <v>45163</v>
      </c>
      <c r="B153" s="21">
        <v>7486</v>
      </c>
      <c r="C153" s="19">
        <v>1</v>
      </c>
      <c r="D153" s="16" t="s">
        <v>116</v>
      </c>
      <c r="E153" s="16" t="s">
        <v>118</v>
      </c>
      <c r="F153" s="34">
        <v>4306.9399999999996</v>
      </c>
    </row>
    <row r="154" spans="1:6" s="6" customFormat="1" ht="15.75" x14ac:dyDescent="0.25">
      <c r="A154" s="33">
        <v>45163</v>
      </c>
      <c r="B154" s="21">
        <v>7487</v>
      </c>
      <c r="C154" s="19">
        <v>1</v>
      </c>
      <c r="D154" s="16" t="s">
        <v>116</v>
      </c>
      <c r="E154" s="16" t="s">
        <v>115</v>
      </c>
      <c r="F154" s="34">
        <v>4306.9399999999996</v>
      </c>
    </row>
    <row r="155" spans="1:6" ht="15.75" x14ac:dyDescent="0.25">
      <c r="A155" s="33">
        <v>45163</v>
      </c>
      <c r="B155" s="21">
        <v>7488</v>
      </c>
      <c r="C155" s="19">
        <v>1</v>
      </c>
      <c r="D155" s="16" t="s">
        <v>116</v>
      </c>
      <c r="E155" s="16" t="s">
        <v>115</v>
      </c>
      <c r="F155" s="34">
        <v>4306.9399999999996</v>
      </c>
    </row>
    <row r="156" spans="1:6" ht="15.75" x14ac:dyDescent="0.25">
      <c r="A156" s="33">
        <v>45163</v>
      </c>
      <c r="B156" s="21">
        <v>7489</v>
      </c>
      <c r="C156" s="19">
        <v>1</v>
      </c>
      <c r="D156" s="16" t="s">
        <v>116</v>
      </c>
      <c r="E156" s="16" t="s">
        <v>115</v>
      </c>
      <c r="F156" s="34">
        <v>4306.9399999999996</v>
      </c>
    </row>
    <row r="157" spans="1:6" ht="15.75" x14ac:dyDescent="0.25">
      <c r="A157" s="33">
        <v>45163</v>
      </c>
      <c r="B157" s="21">
        <v>7490</v>
      </c>
      <c r="C157" s="19">
        <v>1</v>
      </c>
      <c r="D157" s="16" t="s">
        <v>116</v>
      </c>
      <c r="E157" s="16" t="s">
        <v>115</v>
      </c>
      <c r="F157" s="34">
        <v>4306.9399999999996</v>
      </c>
    </row>
    <row r="158" spans="1:6" ht="15.75" x14ac:dyDescent="0.25">
      <c r="A158" s="33">
        <v>45163</v>
      </c>
      <c r="B158" s="21">
        <v>7491</v>
      </c>
      <c r="C158" s="19">
        <v>1</v>
      </c>
      <c r="D158" s="16" t="s">
        <v>116</v>
      </c>
      <c r="E158" s="16" t="s">
        <v>115</v>
      </c>
      <c r="F158" s="34">
        <v>4306.9399999999996</v>
      </c>
    </row>
    <row r="159" spans="1:6" ht="15.75" x14ac:dyDescent="0.25">
      <c r="A159" s="33">
        <v>45163</v>
      </c>
      <c r="B159" s="21">
        <v>7492</v>
      </c>
      <c r="C159" s="19">
        <v>1</v>
      </c>
      <c r="D159" s="16" t="s">
        <v>116</v>
      </c>
      <c r="E159" s="16" t="s">
        <v>115</v>
      </c>
      <c r="F159" s="34">
        <v>4306.9399999999996</v>
      </c>
    </row>
    <row r="160" spans="1:6" ht="15.75" x14ac:dyDescent="0.25">
      <c r="A160" s="33">
        <v>45163</v>
      </c>
      <c r="B160" s="21">
        <v>7493</v>
      </c>
      <c r="C160" s="19">
        <v>1</v>
      </c>
      <c r="D160" s="16" t="s">
        <v>116</v>
      </c>
      <c r="E160" s="16" t="s">
        <v>115</v>
      </c>
      <c r="F160" s="34">
        <v>4306.9399999999996</v>
      </c>
    </row>
    <row r="161" spans="1:6" ht="15.75" x14ac:dyDescent="0.25">
      <c r="A161" s="33">
        <v>45163</v>
      </c>
      <c r="B161" s="21">
        <v>7494</v>
      </c>
      <c r="C161" s="19">
        <v>1</v>
      </c>
      <c r="D161" s="16" t="s">
        <v>116</v>
      </c>
      <c r="E161" s="16" t="s">
        <v>115</v>
      </c>
      <c r="F161" s="34">
        <v>4306.9399999999996</v>
      </c>
    </row>
    <row r="162" spans="1:6" ht="15.75" x14ac:dyDescent="0.25">
      <c r="A162" s="33">
        <v>45163</v>
      </c>
      <c r="B162" s="21">
        <v>7495</v>
      </c>
      <c r="C162" s="19">
        <v>1</v>
      </c>
      <c r="D162" s="16" t="s">
        <v>116</v>
      </c>
      <c r="E162" s="16" t="s">
        <v>115</v>
      </c>
      <c r="F162" s="34">
        <v>4306.9399999999996</v>
      </c>
    </row>
    <row r="163" spans="1:6" ht="15.75" x14ac:dyDescent="0.25">
      <c r="A163" s="33">
        <v>45163</v>
      </c>
      <c r="B163" s="21">
        <v>7496</v>
      </c>
      <c r="C163" s="19">
        <v>1</v>
      </c>
      <c r="D163" s="16" t="s">
        <v>116</v>
      </c>
      <c r="E163" s="16" t="s">
        <v>115</v>
      </c>
      <c r="F163" s="34">
        <v>4306.9399999999996</v>
      </c>
    </row>
    <row r="164" spans="1:6" ht="15.75" x14ac:dyDescent="0.25">
      <c r="A164" s="33">
        <v>45163</v>
      </c>
      <c r="B164" s="21">
        <v>7497</v>
      </c>
      <c r="C164" s="19">
        <v>1</v>
      </c>
      <c r="D164" s="16" t="s">
        <v>116</v>
      </c>
      <c r="E164" s="16" t="s">
        <v>115</v>
      </c>
      <c r="F164" s="34">
        <v>4306.9399999999996</v>
      </c>
    </row>
    <row r="165" spans="1:6" ht="15.75" x14ac:dyDescent="0.25">
      <c r="A165" s="33">
        <v>45163</v>
      </c>
      <c r="B165" s="21">
        <v>7498</v>
      </c>
      <c r="C165" s="19">
        <v>1</v>
      </c>
      <c r="D165" s="16" t="s">
        <v>116</v>
      </c>
      <c r="E165" s="16" t="s">
        <v>115</v>
      </c>
      <c r="F165" s="34">
        <v>4306.9399999999996</v>
      </c>
    </row>
    <row r="166" spans="1:6" ht="15.75" x14ac:dyDescent="0.25">
      <c r="A166" s="33">
        <v>45163</v>
      </c>
      <c r="B166" s="21">
        <v>7499</v>
      </c>
      <c r="C166" s="19">
        <v>1</v>
      </c>
      <c r="D166" s="16" t="s">
        <v>116</v>
      </c>
      <c r="E166" s="16" t="s">
        <v>115</v>
      </c>
      <c r="F166" s="34">
        <v>4306.9399999999996</v>
      </c>
    </row>
    <row r="167" spans="1:6" ht="15.75" x14ac:dyDescent="0.25">
      <c r="A167" s="33">
        <v>45163</v>
      </c>
      <c r="B167" s="21">
        <v>7500</v>
      </c>
      <c r="C167" s="19">
        <v>1</v>
      </c>
      <c r="D167" s="16" t="s">
        <v>116</v>
      </c>
      <c r="E167" s="16" t="s">
        <v>115</v>
      </c>
      <c r="F167" s="34">
        <v>4306.9399999999996</v>
      </c>
    </row>
    <row r="168" spans="1:6" ht="15.75" x14ac:dyDescent="0.25">
      <c r="A168" s="33">
        <v>45163</v>
      </c>
      <c r="B168" s="21">
        <v>7501</v>
      </c>
      <c r="C168" s="19">
        <v>1</v>
      </c>
      <c r="D168" s="16" t="s">
        <v>116</v>
      </c>
      <c r="E168" s="16" t="s">
        <v>115</v>
      </c>
      <c r="F168" s="34">
        <v>4306.9399999999996</v>
      </c>
    </row>
    <row r="169" spans="1:6" ht="15.75" x14ac:dyDescent="0.25">
      <c r="A169" s="33">
        <v>45163</v>
      </c>
      <c r="B169" s="21">
        <v>7502</v>
      </c>
      <c r="C169" s="19">
        <v>1</v>
      </c>
      <c r="D169" s="16" t="s">
        <v>116</v>
      </c>
      <c r="E169" s="16" t="s">
        <v>115</v>
      </c>
      <c r="F169" s="34">
        <v>4306.9399999999996</v>
      </c>
    </row>
    <row r="170" spans="1:6" ht="15.75" x14ac:dyDescent="0.25">
      <c r="A170" s="33">
        <v>45163</v>
      </c>
      <c r="B170" s="21">
        <v>7503</v>
      </c>
      <c r="C170" s="19">
        <v>1</v>
      </c>
      <c r="D170" s="16" t="s">
        <v>116</v>
      </c>
      <c r="E170" s="16" t="s">
        <v>115</v>
      </c>
      <c r="F170" s="34">
        <v>4306.9399999999996</v>
      </c>
    </row>
    <row r="171" spans="1:6" ht="15.75" x14ac:dyDescent="0.25">
      <c r="A171" s="33">
        <v>45163</v>
      </c>
      <c r="B171" s="21">
        <v>7504</v>
      </c>
      <c r="C171" s="19">
        <v>1</v>
      </c>
      <c r="D171" s="16" t="s">
        <v>116</v>
      </c>
      <c r="E171" s="16" t="s">
        <v>115</v>
      </c>
      <c r="F171" s="34">
        <v>4306.9399999999996</v>
      </c>
    </row>
    <row r="172" spans="1:6" ht="15.75" x14ac:dyDescent="0.25">
      <c r="A172" s="33">
        <v>45163</v>
      </c>
      <c r="B172" s="21">
        <v>7505</v>
      </c>
      <c r="C172" s="19">
        <v>1</v>
      </c>
      <c r="D172" s="16" t="s">
        <v>116</v>
      </c>
      <c r="E172" s="16" t="s">
        <v>115</v>
      </c>
      <c r="F172" s="34">
        <v>4306.9399999999996</v>
      </c>
    </row>
    <row r="173" spans="1:6" ht="15.75" x14ac:dyDescent="0.25">
      <c r="A173" s="33">
        <v>45163</v>
      </c>
      <c r="B173" s="21">
        <v>7506</v>
      </c>
      <c r="C173" s="19">
        <v>1</v>
      </c>
      <c r="D173" s="16" t="s">
        <v>116</v>
      </c>
      <c r="E173" s="16" t="s">
        <v>115</v>
      </c>
      <c r="F173" s="34">
        <v>4306.9399999999996</v>
      </c>
    </row>
    <row r="174" spans="1:6" ht="15.75" x14ac:dyDescent="0.25">
      <c r="A174" s="33">
        <v>45163</v>
      </c>
      <c r="B174" s="21">
        <v>7507</v>
      </c>
      <c r="C174" s="19">
        <v>1</v>
      </c>
      <c r="D174" s="16" t="s">
        <v>116</v>
      </c>
      <c r="E174" s="16" t="s">
        <v>115</v>
      </c>
      <c r="F174" s="34">
        <v>4306.9399999999996</v>
      </c>
    </row>
    <row r="175" spans="1:6" ht="15.75" x14ac:dyDescent="0.25">
      <c r="A175" s="33">
        <v>45163</v>
      </c>
      <c r="B175" s="21">
        <v>7508</v>
      </c>
      <c r="C175" s="19">
        <v>1</v>
      </c>
      <c r="D175" s="16" t="s">
        <v>116</v>
      </c>
      <c r="E175" s="16" t="s">
        <v>115</v>
      </c>
      <c r="F175" s="34">
        <v>4306.9399999999996</v>
      </c>
    </row>
    <row r="176" spans="1:6" ht="15.75" x14ac:dyDescent="0.25">
      <c r="A176" s="33">
        <v>45163</v>
      </c>
      <c r="B176" s="21">
        <v>7509</v>
      </c>
      <c r="C176" s="19">
        <v>1</v>
      </c>
      <c r="D176" s="16" t="s">
        <v>116</v>
      </c>
      <c r="E176" s="16" t="s">
        <v>115</v>
      </c>
      <c r="F176" s="34">
        <v>4306.9399999999996</v>
      </c>
    </row>
    <row r="177" spans="1:6" ht="15.75" x14ac:dyDescent="0.25">
      <c r="A177" s="33">
        <v>45163</v>
      </c>
      <c r="B177" s="21">
        <v>7510</v>
      </c>
      <c r="C177" s="19">
        <v>1</v>
      </c>
      <c r="D177" s="16" t="s">
        <v>116</v>
      </c>
      <c r="E177" s="16" t="s">
        <v>115</v>
      </c>
      <c r="F177" s="34">
        <v>4306.9399999999996</v>
      </c>
    </row>
    <row r="178" spans="1:6" ht="15.75" x14ac:dyDescent="0.25">
      <c r="A178" s="33">
        <v>45163</v>
      </c>
      <c r="B178" s="21">
        <v>7511</v>
      </c>
      <c r="C178" s="19">
        <v>1</v>
      </c>
      <c r="D178" s="16" t="s">
        <v>116</v>
      </c>
      <c r="E178" s="16" t="s">
        <v>115</v>
      </c>
      <c r="F178" s="34">
        <v>4306.9399999999996</v>
      </c>
    </row>
    <row r="179" spans="1:6" ht="15.75" x14ac:dyDescent="0.25">
      <c r="A179" s="33">
        <v>45163</v>
      </c>
      <c r="B179" s="21">
        <v>7512</v>
      </c>
      <c r="C179" s="19">
        <v>1</v>
      </c>
      <c r="D179" s="16" t="s">
        <v>116</v>
      </c>
      <c r="E179" s="16" t="s">
        <v>115</v>
      </c>
      <c r="F179" s="34">
        <v>4306.9399999999996</v>
      </c>
    </row>
    <row r="180" spans="1:6" ht="15.75" x14ac:dyDescent="0.25">
      <c r="A180" s="33">
        <v>45163</v>
      </c>
      <c r="B180" s="21">
        <v>7513</v>
      </c>
      <c r="C180" s="19">
        <v>1</v>
      </c>
      <c r="D180" s="16" t="s">
        <v>116</v>
      </c>
      <c r="E180" s="16" t="s">
        <v>115</v>
      </c>
      <c r="F180" s="34">
        <v>4306.9399999999996</v>
      </c>
    </row>
    <row r="181" spans="1:6" ht="15.75" x14ac:dyDescent="0.25">
      <c r="A181" s="33">
        <v>45163</v>
      </c>
      <c r="B181" s="21">
        <v>7514</v>
      </c>
      <c r="C181" s="19">
        <v>1</v>
      </c>
      <c r="D181" s="16" t="s">
        <v>116</v>
      </c>
      <c r="E181" s="16" t="s">
        <v>115</v>
      </c>
      <c r="F181" s="34">
        <v>4306.9399999999996</v>
      </c>
    </row>
    <row r="182" spans="1:6" ht="15.75" x14ac:dyDescent="0.25">
      <c r="A182" s="33">
        <v>45163</v>
      </c>
      <c r="B182" s="21">
        <v>7515</v>
      </c>
      <c r="C182" s="19">
        <v>1</v>
      </c>
      <c r="D182" s="16" t="s">
        <v>116</v>
      </c>
      <c r="E182" s="16" t="s">
        <v>115</v>
      </c>
      <c r="F182" s="34">
        <v>4306.9399999999996</v>
      </c>
    </row>
    <row r="183" spans="1:6" ht="15.75" x14ac:dyDescent="0.25">
      <c r="A183" s="33">
        <v>45163</v>
      </c>
      <c r="B183" s="21">
        <v>7516</v>
      </c>
      <c r="C183" s="19">
        <v>1</v>
      </c>
      <c r="D183" s="16" t="s">
        <v>116</v>
      </c>
      <c r="E183" s="16" t="s">
        <v>115</v>
      </c>
      <c r="F183" s="34">
        <v>4306.9399999999996</v>
      </c>
    </row>
    <row r="184" spans="1:6" ht="15.75" x14ac:dyDescent="0.25">
      <c r="A184" s="33">
        <v>45163</v>
      </c>
      <c r="B184" s="21">
        <v>7517</v>
      </c>
      <c r="C184" s="19">
        <v>1</v>
      </c>
      <c r="D184" s="16" t="s">
        <v>116</v>
      </c>
      <c r="E184" s="16" t="s">
        <v>115</v>
      </c>
      <c r="F184" s="34">
        <v>4306.9399999999996</v>
      </c>
    </row>
    <row r="185" spans="1:6" ht="15.75" x14ac:dyDescent="0.25">
      <c r="A185" s="33">
        <v>45163</v>
      </c>
      <c r="B185" s="21">
        <v>7518</v>
      </c>
      <c r="C185" s="19">
        <v>1</v>
      </c>
      <c r="D185" s="16" t="s">
        <v>116</v>
      </c>
      <c r="E185" s="16" t="s">
        <v>115</v>
      </c>
      <c r="F185" s="34">
        <v>4306.9399999999996</v>
      </c>
    </row>
    <row r="186" spans="1:6" ht="15.75" x14ac:dyDescent="0.25">
      <c r="A186" s="33">
        <v>45163</v>
      </c>
      <c r="B186" s="21">
        <v>7519</v>
      </c>
      <c r="C186" s="19">
        <v>1</v>
      </c>
      <c r="D186" s="16" t="s">
        <v>116</v>
      </c>
      <c r="E186" s="16" t="s">
        <v>115</v>
      </c>
      <c r="F186" s="34">
        <v>4306.9399999999996</v>
      </c>
    </row>
    <row r="187" spans="1:6" ht="15.75" x14ac:dyDescent="0.25">
      <c r="A187" s="33">
        <v>45163</v>
      </c>
      <c r="B187" s="21">
        <v>7520</v>
      </c>
      <c r="C187" s="19">
        <v>1</v>
      </c>
      <c r="D187" s="16" t="s">
        <v>116</v>
      </c>
      <c r="E187" s="16" t="s">
        <v>115</v>
      </c>
      <c r="F187" s="34">
        <v>4306.9399999999996</v>
      </c>
    </row>
    <row r="188" spans="1:6" ht="15.75" x14ac:dyDescent="0.25">
      <c r="A188" s="33">
        <v>45163</v>
      </c>
      <c r="B188" s="21">
        <v>7521</v>
      </c>
      <c r="C188" s="19">
        <v>1</v>
      </c>
      <c r="D188" s="16" t="s">
        <v>116</v>
      </c>
      <c r="E188" s="16" t="s">
        <v>115</v>
      </c>
      <c r="F188" s="34">
        <v>4306.9399999999996</v>
      </c>
    </row>
    <row r="189" spans="1:6" ht="15.75" x14ac:dyDescent="0.25">
      <c r="A189" s="33">
        <v>45163</v>
      </c>
      <c r="B189" s="21">
        <v>7522</v>
      </c>
      <c r="C189" s="19">
        <v>1</v>
      </c>
      <c r="D189" s="16" t="s">
        <v>116</v>
      </c>
      <c r="E189" s="16" t="s">
        <v>115</v>
      </c>
      <c r="F189" s="34">
        <v>4306.9399999999996</v>
      </c>
    </row>
    <row r="190" spans="1:6" ht="15.75" x14ac:dyDescent="0.25">
      <c r="A190" s="33">
        <v>45163</v>
      </c>
      <c r="B190" s="21">
        <v>7523</v>
      </c>
      <c r="C190" s="19">
        <v>1</v>
      </c>
      <c r="D190" s="16" t="s">
        <v>116</v>
      </c>
      <c r="E190" s="16" t="s">
        <v>115</v>
      </c>
      <c r="F190" s="34">
        <v>4306.9399999999996</v>
      </c>
    </row>
    <row r="191" spans="1:6" ht="15.75" x14ac:dyDescent="0.25">
      <c r="A191" s="33">
        <v>45163</v>
      </c>
      <c r="B191" s="21">
        <v>7524</v>
      </c>
      <c r="C191" s="19">
        <v>1</v>
      </c>
      <c r="D191" s="16" t="s">
        <v>116</v>
      </c>
      <c r="E191" s="16" t="s">
        <v>115</v>
      </c>
      <c r="F191" s="34">
        <v>4306.9399999999996</v>
      </c>
    </row>
    <row r="192" spans="1:6" ht="15.75" x14ac:dyDescent="0.25">
      <c r="A192" s="33">
        <v>45163</v>
      </c>
      <c r="B192" s="21">
        <v>7525</v>
      </c>
      <c r="C192" s="19">
        <v>1</v>
      </c>
      <c r="D192" s="16" t="s">
        <v>116</v>
      </c>
      <c r="E192" s="16" t="s">
        <v>115</v>
      </c>
      <c r="F192" s="34">
        <v>4306.9399999999996</v>
      </c>
    </row>
    <row r="193" spans="1:6" ht="15.75" x14ac:dyDescent="0.25">
      <c r="A193" s="33">
        <v>45163</v>
      </c>
      <c r="B193" s="21">
        <v>7526</v>
      </c>
      <c r="C193" s="19">
        <v>1</v>
      </c>
      <c r="D193" s="16" t="s">
        <v>116</v>
      </c>
      <c r="E193" s="16" t="s">
        <v>115</v>
      </c>
      <c r="F193" s="34">
        <v>4306.9399999999996</v>
      </c>
    </row>
    <row r="194" spans="1:6" ht="15.75" x14ac:dyDescent="0.25">
      <c r="A194" s="33">
        <v>45163</v>
      </c>
      <c r="B194" s="21">
        <v>7527</v>
      </c>
      <c r="C194" s="19">
        <v>1</v>
      </c>
      <c r="D194" s="16" t="s">
        <v>116</v>
      </c>
      <c r="E194" s="16" t="s">
        <v>115</v>
      </c>
      <c r="F194" s="34">
        <v>4306.9399999999996</v>
      </c>
    </row>
    <row r="195" spans="1:6" ht="15.75" x14ac:dyDescent="0.25">
      <c r="A195" s="33">
        <v>45163</v>
      </c>
      <c r="B195" s="21">
        <v>7528</v>
      </c>
      <c r="C195" s="19">
        <v>1</v>
      </c>
      <c r="D195" s="16" t="s">
        <v>116</v>
      </c>
      <c r="E195" s="16" t="s">
        <v>117</v>
      </c>
      <c r="F195" s="34">
        <v>4306.9399999999996</v>
      </c>
    </row>
    <row r="196" spans="1:6" ht="15.75" x14ac:dyDescent="0.25">
      <c r="A196" s="33">
        <v>45163</v>
      </c>
      <c r="B196" s="21">
        <v>7529</v>
      </c>
      <c r="C196" s="19">
        <v>1</v>
      </c>
      <c r="D196" s="16" t="s">
        <v>116</v>
      </c>
      <c r="E196" s="16" t="s">
        <v>115</v>
      </c>
      <c r="F196" s="34">
        <v>4306.9399999999996</v>
      </c>
    </row>
    <row r="197" spans="1:6" ht="15.75" x14ac:dyDescent="0.25">
      <c r="A197" s="33">
        <v>45163</v>
      </c>
      <c r="B197" s="21">
        <v>7530</v>
      </c>
      <c r="C197" s="19">
        <v>1</v>
      </c>
      <c r="D197" s="16" t="s">
        <v>116</v>
      </c>
      <c r="E197" s="16" t="s">
        <v>115</v>
      </c>
      <c r="F197" s="34">
        <v>4306.9399999999996</v>
      </c>
    </row>
    <row r="198" spans="1:6" ht="15.75" x14ac:dyDescent="0.25">
      <c r="A198" s="33">
        <v>45163</v>
      </c>
      <c r="B198" s="21">
        <v>7531</v>
      </c>
      <c r="C198" s="19">
        <v>1</v>
      </c>
      <c r="D198" s="16" t="s">
        <v>116</v>
      </c>
      <c r="E198" s="16" t="s">
        <v>115</v>
      </c>
      <c r="F198" s="34">
        <v>4306.9399999999996</v>
      </c>
    </row>
    <row r="199" spans="1:6" ht="15.75" x14ac:dyDescent="0.25">
      <c r="A199" s="33">
        <v>45163</v>
      </c>
      <c r="B199" s="21">
        <v>7532</v>
      </c>
      <c r="C199" s="19">
        <v>1</v>
      </c>
      <c r="D199" s="16" t="s">
        <v>116</v>
      </c>
      <c r="E199" s="16" t="s">
        <v>115</v>
      </c>
      <c r="F199" s="34">
        <v>4306.9399999999996</v>
      </c>
    </row>
    <row r="200" spans="1:6" ht="15.75" x14ac:dyDescent="0.25">
      <c r="A200" s="33">
        <v>45163</v>
      </c>
      <c r="B200" s="21">
        <v>7533</v>
      </c>
      <c r="C200" s="19">
        <v>1</v>
      </c>
      <c r="D200" s="16" t="s">
        <v>116</v>
      </c>
      <c r="E200" s="16" t="s">
        <v>115</v>
      </c>
      <c r="F200" s="34">
        <v>4306.9399999999996</v>
      </c>
    </row>
    <row r="201" spans="1:6" ht="15.75" x14ac:dyDescent="0.25">
      <c r="A201" s="33">
        <v>45163</v>
      </c>
      <c r="B201" s="21">
        <v>7534</v>
      </c>
      <c r="C201" s="19">
        <v>1</v>
      </c>
      <c r="D201" s="16" t="s">
        <v>116</v>
      </c>
      <c r="E201" s="16" t="s">
        <v>115</v>
      </c>
      <c r="F201" s="34">
        <v>4306.9399999999996</v>
      </c>
    </row>
    <row r="202" spans="1:6" ht="15.75" x14ac:dyDescent="0.25">
      <c r="A202" s="33">
        <v>45163</v>
      </c>
      <c r="B202" s="21">
        <v>7535</v>
      </c>
      <c r="C202" s="19">
        <v>1</v>
      </c>
      <c r="D202" s="16" t="s">
        <v>116</v>
      </c>
      <c r="E202" s="16" t="s">
        <v>115</v>
      </c>
      <c r="F202" s="34">
        <v>4306.9399999999996</v>
      </c>
    </row>
    <row r="203" spans="1:6" ht="15.75" x14ac:dyDescent="0.25">
      <c r="A203" s="33">
        <v>45163</v>
      </c>
      <c r="B203" s="21">
        <v>7536</v>
      </c>
      <c r="C203" s="19">
        <v>1</v>
      </c>
      <c r="D203" s="16" t="s">
        <v>116</v>
      </c>
      <c r="E203" s="16" t="s">
        <v>115</v>
      </c>
      <c r="F203" s="34">
        <v>4306.9399999999996</v>
      </c>
    </row>
    <row r="204" spans="1:6" s="5" customFormat="1" ht="15.75" x14ac:dyDescent="0.25">
      <c r="A204" s="33">
        <v>45163</v>
      </c>
      <c r="B204" s="21">
        <v>7537</v>
      </c>
      <c r="C204" s="19">
        <v>1</v>
      </c>
      <c r="D204" s="16" t="s">
        <v>116</v>
      </c>
      <c r="E204" s="16" t="s">
        <v>115</v>
      </c>
      <c r="F204" s="34">
        <v>4306.9399999999996</v>
      </c>
    </row>
    <row r="205" spans="1:6" ht="15.75" x14ac:dyDescent="0.25">
      <c r="A205" s="33">
        <v>45163</v>
      </c>
      <c r="B205" s="21">
        <v>7538</v>
      </c>
      <c r="C205" s="19">
        <v>1</v>
      </c>
      <c r="D205" s="16" t="s">
        <v>116</v>
      </c>
      <c r="E205" s="16" t="s">
        <v>115</v>
      </c>
      <c r="F205" s="34">
        <v>4306.9399999999996</v>
      </c>
    </row>
    <row r="206" spans="1:6" ht="15.75" x14ac:dyDescent="0.25">
      <c r="A206" s="33">
        <v>45163</v>
      </c>
      <c r="B206" s="21">
        <v>7539</v>
      </c>
      <c r="C206" s="19">
        <v>1</v>
      </c>
      <c r="D206" s="16" t="s">
        <v>116</v>
      </c>
      <c r="E206" s="16" t="s">
        <v>115</v>
      </c>
      <c r="F206" s="34">
        <v>4306.9399999999996</v>
      </c>
    </row>
    <row r="207" spans="1:6" ht="15.75" x14ac:dyDescent="0.25">
      <c r="A207" s="33">
        <v>45163</v>
      </c>
      <c r="B207" s="21">
        <v>7540</v>
      </c>
      <c r="C207" s="19">
        <v>1</v>
      </c>
      <c r="D207" s="16" t="s">
        <v>116</v>
      </c>
      <c r="E207" s="16" t="s">
        <v>115</v>
      </c>
      <c r="F207" s="34">
        <v>4306.9399999999996</v>
      </c>
    </row>
    <row r="208" spans="1:6" ht="15.75" x14ac:dyDescent="0.25">
      <c r="A208" s="33">
        <v>45167</v>
      </c>
      <c r="B208" s="21">
        <v>7541</v>
      </c>
      <c r="C208" s="19">
        <v>1</v>
      </c>
      <c r="D208" s="16" t="s">
        <v>114</v>
      </c>
      <c r="E208" s="17" t="s">
        <v>33</v>
      </c>
      <c r="F208" s="30">
        <v>6796.8</v>
      </c>
    </row>
    <row r="209" spans="1:6" ht="15.75" x14ac:dyDescent="0.25">
      <c r="A209" s="33">
        <v>45167</v>
      </c>
      <c r="B209" s="21">
        <v>7542</v>
      </c>
      <c r="C209" s="19">
        <v>1</v>
      </c>
      <c r="D209" s="16" t="s">
        <v>113</v>
      </c>
      <c r="E209" s="17" t="s">
        <v>33</v>
      </c>
      <c r="F209" s="30">
        <f>7360*18%+7360</f>
        <v>8684.7999999999993</v>
      </c>
    </row>
    <row r="210" spans="1:6" ht="15.75" x14ac:dyDescent="0.25">
      <c r="A210" s="33">
        <v>45167</v>
      </c>
      <c r="B210" s="21">
        <v>7543</v>
      </c>
      <c r="C210" s="19">
        <v>1</v>
      </c>
      <c r="D210" s="16" t="s">
        <v>112</v>
      </c>
      <c r="E210" s="17" t="s">
        <v>33</v>
      </c>
      <c r="F210" s="30">
        <v>6796.8</v>
      </c>
    </row>
    <row r="211" spans="1:6" ht="15.75" x14ac:dyDescent="0.25">
      <c r="A211" s="33">
        <v>45167</v>
      </c>
      <c r="B211" s="21">
        <v>7544</v>
      </c>
      <c r="C211" s="19">
        <v>1</v>
      </c>
      <c r="D211" s="16" t="s">
        <v>111</v>
      </c>
      <c r="E211" s="17" t="s">
        <v>33</v>
      </c>
      <c r="F211" s="30">
        <v>12272</v>
      </c>
    </row>
    <row r="212" spans="1:6" ht="15.75" x14ac:dyDescent="0.25">
      <c r="A212" s="33">
        <v>45167</v>
      </c>
      <c r="B212" s="21">
        <v>7545</v>
      </c>
      <c r="C212" s="19">
        <v>1</v>
      </c>
      <c r="D212" s="16" t="s">
        <v>111</v>
      </c>
      <c r="E212" s="17" t="s">
        <v>33</v>
      </c>
      <c r="F212" s="30">
        <v>12272</v>
      </c>
    </row>
    <row r="213" spans="1:6" ht="15.75" x14ac:dyDescent="0.25">
      <c r="A213" s="33">
        <v>45167</v>
      </c>
      <c r="B213" s="21">
        <v>7546</v>
      </c>
      <c r="C213" s="19">
        <v>1</v>
      </c>
      <c r="D213" s="16" t="s">
        <v>110</v>
      </c>
      <c r="E213" s="17" t="s">
        <v>33</v>
      </c>
      <c r="F213" s="30">
        <f>13600*18%+13600</f>
        <v>16048</v>
      </c>
    </row>
    <row r="214" spans="1:6" ht="15.75" x14ac:dyDescent="0.25">
      <c r="A214" s="33">
        <v>45166</v>
      </c>
      <c r="B214" s="21">
        <v>7547</v>
      </c>
      <c r="C214" s="19">
        <v>1</v>
      </c>
      <c r="D214" s="16" t="s">
        <v>109</v>
      </c>
      <c r="E214" s="17" t="s">
        <v>2</v>
      </c>
      <c r="F214" s="34">
        <v>2985</v>
      </c>
    </row>
    <row r="215" spans="1:6" ht="15.75" x14ac:dyDescent="0.25">
      <c r="A215" s="33">
        <v>45166</v>
      </c>
      <c r="B215" s="21">
        <v>7548</v>
      </c>
      <c r="C215" s="19">
        <v>1</v>
      </c>
      <c r="D215" s="16" t="s">
        <v>109</v>
      </c>
      <c r="E215" s="17" t="s">
        <v>2</v>
      </c>
      <c r="F215" s="34">
        <v>2985</v>
      </c>
    </row>
    <row r="216" spans="1:6" ht="15.75" x14ac:dyDescent="0.25">
      <c r="A216" s="29">
        <v>45181</v>
      </c>
      <c r="B216" s="13">
        <v>7549</v>
      </c>
      <c r="C216" s="19">
        <v>1</v>
      </c>
      <c r="D216" s="13" t="s">
        <v>108</v>
      </c>
      <c r="E216" s="18" t="s">
        <v>107</v>
      </c>
      <c r="F216" s="34">
        <v>28525</v>
      </c>
    </row>
    <row r="217" spans="1:6" ht="15.75" x14ac:dyDescent="0.25">
      <c r="A217" s="29">
        <v>45188</v>
      </c>
      <c r="B217" s="13">
        <v>7550</v>
      </c>
      <c r="C217" s="19">
        <v>1</v>
      </c>
      <c r="D217" s="13" t="s">
        <v>106</v>
      </c>
      <c r="E217" s="18" t="s">
        <v>105</v>
      </c>
      <c r="F217" s="34">
        <v>50394.57</v>
      </c>
    </row>
    <row r="218" spans="1:6" ht="15.75" x14ac:dyDescent="0.25">
      <c r="A218" s="29">
        <v>45189</v>
      </c>
      <c r="B218" s="13">
        <v>7551</v>
      </c>
      <c r="C218" s="19">
        <v>1</v>
      </c>
      <c r="D218" s="13" t="s">
        <v>104</v>
      </c>
      <c r="E218" s="18" t="s">
        <v>29</v>
      </c>
      <c r="F218" s="34">
        <v>2190</v>
      </c>
    </row>
    <row r="219" spans="1:6" ht="15.75" x14ac:dyDescent="0.25">
      <c r="A219" s="29">
        <v>45189</v>
      </c>
      <c r="B219" s="13">
        <v>7552</v>
      </c>
      <c r="C219" s="19">
        <v>1</v>
      </c>
      <c r="D219" s="13" t="s">
        <v>104</v>
      </c>
      <c r="E219" s="18" t="s">
        <v>29</v>
      </c>
      <c r="F219" s="34">
        <v>2190</v>
      </c>
    </row>
    <row r="220" spans="1:6" ht="15.75" x14ac:dyDescent="0.25">
      <c r="A220" s="29">
        <v>45190</v>
      </c>
      <c r="B220" s="13">
        <v>7553</v>
      </c>
      <c r="C220" s="19">
        <v>1</v>
      </c>
      <c r="D220" s="13" t="s">
        <v>103</v>
      </c>
      <c r="E220" s="17" t="s">
        <v>77</v>
      </c>
      <c r="F220" s="34">
        <f>28262.71*18%+28262.71</f>
        <v>33349.997799999997</v>
      </c>
    </row>
    <row r="221" spans="1:6" ht="15.75" x14ac:dyDescent="0.25">
      <c r="A221" s="29">
        <v>45190</v>
      </c>
      <c r="B221" s="13">
        <v>7554</v>
      </c>
      <c r="C221" s="19">
        <v>1</v>
      </c>
      <c r="D221" s="13" t="s">
        <v>101</v>
      </c>
      <c r="E221" s="17" t="s">
        <v>102</v>
      </c>
      <c r="F221" s="34">
        <v>23200.0036</v>
      </c>
    </row>
    <row r="222" spans="1:6" ht="15.75" x14ac:dyDescent="0.25">
      <c r="A222" s="29">
        <v>45190</v>
      </c>
      <c r="B222" s="13">
        <v>7555</v>
      </c>
      <c r="C222" s="19">
        <v>1</v>
      </c>
      <c r="D222" s="13" t="s">
        <v>101</v>
      </c>
      <c r="E222" s="17" t="s">
        <v>64</v>
      </c>
      <c r="F222" s="34">
        <v>23200.0036</v>
      </c>
    </row>
    <row r="223" spans="1:6" ht="15.75" x14ac:dyDescent="0.25">
      <c r="A223" s="29">
        <v>45190</v>
      </c>
      <c r="B223" s="13">
        <v>7556</v>
      </c>
      <c r="C223" s="19">
        <v>1</v>
      </c>
      <c r="D223" s="13" t="s">
        <v>100</v>
      </c>
      <c r="E223" s="17" t="s">
        <v>94</v>
      </c>
      <c r="F223" s="34">
        <f>4814.92*18%+4814.92</f>
        <v>5681.6055999999999</v>
      </c>
    </row>
    <row r="224" spans="1:6" s="5" customFormat="1" ht="15.75" x14ac:dyDescent="0.25">
      <c r="A224" s="29">
        <v>45190</v>
      </c>
      <c r="B224" s="13">
        <v>7557</v>
      </c>
      <c r="C224" s="19">
        <v>1</v>
      </c>
      <c r="D224" s="13" t="s">
        <v>99</v>
      </c>
      <c r="E224" s="18" t="s">
        <v>22</v>
      </c>
      <c r="F224" s="34">
        <f>11400*18%+11400</f>
        <v>13452</v>
      </c>
    </row>
    <row r="225" spans="1:9" ht="15.75" x14ac:dyDescent="0.25">
      <c r="A225" s="29">
        <v>45190</v>
      </c>
      <c r="B225" s="13">
        <v>7558</v>
      </c>
      <c r="C225" s="19">
        <v>1</v>
      </c>
      <c r="D225" s="13" t="s">
        <v>99</v>
      </c>
      <c r="E225" s="18" t="s">
        <v>98</v>
      </c>
      <c r="F225" s="34">
        <f>11400*18%+11400</f>
        <v>13452</v>
      </c>
    </row>
    <row r="226" spans="1:9" ht="15.75" x14ac:dyDescent="0.25">
      <c r="A226" s="29">
        <v>45190</v>
      </c>
      <c r="B226" s="13">
        <v>7559</v>
      </c>
      <c r="C226" s="19">
        <v>1</v>
      </c>
      <c r="D226" s="13" t="s">
        <v>97</v>
      </c>
      <c r="E226" s="18" t="s">
        <v>89</v>
      </c>
      <c r="F226" s="34">
        <f>1718.64*18%+1718.64</f>
        <v>2027.9952000000001</v>
      </c>
    </row>
    <row r="227" spans="1:9" ht="15.75" x14ac:dyDescent="0.25">
      <c r="A227" s="29">
        <v>45190</v>
      </c>
      <c r="B227" s="13">
        <v>7560</v>
      </c>
      <c r="C227" s="19">
        <v>1</v>
      </c>
      <c r="D227" s="13" t="s">
        <v>97</v>
      </c>
      <c r="E227" s="18" t="s">
        <v>84</v>
      </c>
      <c r="F227" s="34">
        <f>1718.64*18%+1718.64</f>
        <v>2027.9952000000001</v>
      </c>
    </row>
    <row r="228" spans="1:9" ht="19.5" customHeight="1" x14ac:dyDescent="0.25">
      <c r="A228" s="29">
        <v>45190</v>
      </c>
      <c r="B228" s="13">
        <v>7561</v>
      </c>
      <c r="C228" s="19">
        <v>1</v>
      </c>
      <c r="D228" s="13" t="s">
        <v>97</v>
      </c>
      <c r="E228" s="18" t="s">
        <v>98</v>
      </c>
      <c r="F228" s="34">
        <f>1718.64*18%+1718.64</f>
        <v>2027.9952000000001</v>
      </c>
    </row>
    <row r="229" spans="1:9" ht="15.75" x14ac:dyDescent="0.25">
      <c r="A229" s="29">
        <v>45190</v>
      </c>
      <c r="B229" s="13">
        <v>7562</v>
      </c>
      <c r="C229" s="19">
        <v>1</v>
      </c>
      <c r="D229" s="13" t="s">
        <v>97</v>
      </c>
      <c r="E229" s="18" t="s">
        <v>64</v>
      </c>
      <c r="F229" s="34">
        <f>1718.64*18%+1718.64</f>
        <v>2027.9952000000001</v>
      </c>
    </row>
    <row r="230" spans="1:9" ht="15.75" x14ac:dyDescent="0.25">
      <c r="A230" s="29">
        <v>45190</v>
      </c>
      <c r="B230" s="13">
        <v>7563</v>
      </c>
      <c r="C230" s="19">
        <v>1</v>
      </c>
      <c r="D230" s="13" t="s">
        <v>96</v>
      </c>
      <c r="E230" s="18" t="s">
        <v>89</v>
      </c>
      <c r="F230" s="34">
        <f>8740.68*18%+8740.68</f>
        <v>10314.002400000001</v>
      </c>
    </row>
    <row r="231" spans="1:9" ht="15.75" x14ac:dyDescent="0.25">
      <c r="A231" s="29">
        <v>45190</v>
      </c>
      <c r="B231" s="13">
        <v>7564</v>
      </c>
      <c r="C231" s="19">
        <v>1</v>
      </c>
      <c r="D231" s="13" t="s">
        <v>95</v>
      </c>
      <c r="E231" s="18" t="s">
        <v>94</v>
      </c>
      <c r="F231" s="34">
        <f>1881.36*18%+1881.36</f>
        <v>2220.0047999999997</v>
      </c>
    </row>
    <row r="232" spans="1:9" ht="22.5" customHeight="1" x14ac:dyDescent="0.25">
      <c r="A232" s="29">
        <v>45190</v>
      </c>
      <c r="B232" s="13">
        <v>7565</v>
      </c>
      <c r="C232" s="19">
        <v>1</v>
      </c>
      <c r="D232" s="13" t="s">
        <v>92</v>
      </c>
      <c r="E232" s="18" t="s">
        <v>93</v>
      </c>
      <c r="F232" s="34">
        <v>39900.000800000002</v>
      </c>
    </row>
    <row r="233" spans="1:9" ht="21.75" customHeight="1" x14ac:dyDescent="0.25">
      <c r="A233" s="29">
        <v>45190</v>
      </c>
      <c r="B233" s="13">
        <v>7566</v>
      </c>
      <c r="C233" s="19">
        <v>1</v>
      </c>
      <c r="D233" s="13" t="s">
        <v>92</v>
      </c>
      <c r="E233" s="18" t="s">
        <v>2</v>
      </c>
      <c r="F233" s="34">
        <v>39900.000800000002</v>
      </c>
    </row>
    <row r="234" spans="1:9" ht="19.5" customHeight="1" x14ac:dyDescent="0.25">
      <c r="A234" s="29">
        <v>45190</v>
      </c>
      <c r="B234" s="13">
        <v>7567</v>
      </c>
      <c r="C234" s="19">
        <v>1</v>
      </c>
      <c r="D234" s="13" t="s">
        <v>91</v>
      </c>
      <c r="E234" s="18" t="s">
        <v>89</v>
      </c>
      <c r="F234" s="34">
        <f>1355.94*0.18+1355.94</f>
        <v>1600.0092</v>
      </c>
    </row>
    <row r="235" spans="1:9" ht="18" customHeight="1" x14ac:dyDescent="0.25">
      <c r="A235" s="29">
        <v>45190</v>
      </c>
      <c r="B235" s="13">
        <v>7568</v>
      </c>
      <c r="C235" s="19">
        <v>1</v>
      </c>
      <c r="D235" s="13" t="s">
        <v>90</v>
      </c>
      <c r="E235" s="18" t="s">
        <v>89</v>
      </c>
      <c r="F235" s="34">
        <f>13559.33*0.18+13559.33</f>
        <v>16000.009399999999</v>
      </c>
    </row>
    <row r="236" spans="1:9" ht="21" customHeight="1" x14ac:dyDescent="0.25">
      <c r="A236" s="29">
        <v>45190</v>
      </c>
      <c r="B236" s="13">
        <v>7569</v>
      </c>
      <c r="C236" s="19">
        <v>1</v>
      </c>
      <c r="D236" s="13" t="s">
        <v>88</v>
      </c>
      <c r="E236" s="18" t="s">
        <v>87</v>
      </c>
      <c r="F236" s="34">
        <f>1271.19*0.18+1271.19</f>
        <v>1500.0042000000001</v>
      </c>
    </row>
    <row r="237" spans="1:9" ht="18.75" customHeight="1" x14ac:dyDescent="0.25">
      <c r="A237" s="29">
        <v>45191</v>
      </c>
      <c r="B237" s="13">
        <v>7570</v>
      </c>
      <c r="C237" s="19">
        <v>1</v>
      </c>
      <c r="D237" s="13" t="s">
        <v>10</v>
      </c>
      <c r="E237" s="18" t="s">
        <v>84</v>
      </c>
      <c r="F237" s="34">
        <v>9298.02</v>
      </c>
    </row>
    <row r="238" spans="1:9" ht="15.75" x14ac:dyDescent="0.25">
      <c r="A238" s="29">
        <v>45197</v>
      </c>
      <c r="B238" s="13">
        <v>7571</v>
      </c>
      <c r="C238" s="19">
        <v>1</v>
      </c>
      <c r="D238" s="13" t="s">
        <v>86</v>
      </c>
      <c r="E238" s="18" t="s">
        <v>22</v>
      </c>
      <c r="F238" s="34">
        <v>33432.94</v>
      </c>
      <c r="I238" s="4" t="e">
        <f>+#REF!+#REF!+#REF!</f>
        <v>#REF!</v>
      </c>
    </row>
    <row r="239" spans="1:9" ht="15.75" x14ac:dyDescent="0.25">
      <c r="A239" s="29">
        <v>45204</v>
      </c>
      <c r="B239" s="13">
        <v>7572</v>
      </c>
      <c r="C239" s="19">
        <v>1</v>
      </c>
      <c r="D239" s="13" t="s">
        <v>85</v>
      </c>
      <c r="E239" s="18" t="s">
        <v>84</v>
      </c>
      <c r="F239" s="34">
        <f>4957.63*0.18+4957.63</f>
        <v>5850.0033999999996</v>
      </c>
    </row>
    <row r="240" spans="1:9" ht="15.75" x14ac:dyDescent="0.25">
      <c r="A240" s="29">
        <v>45204</v>
      </c>
      <c r="B240" s="13">
        <v>7573</v>
      </c>
      <c r="C240" s="19">
        <v>1</v>
      </c>
      <c r="D240" s="13" t="s">
        <v>83</v>
      </c>
      <c r="E240" s="18" t="s">
        <v>61</v>
      </c>
      <c r="F240" s="34">
        <f>8898.31*0.18+8898.31</f>
        <v>10500.005799999999</v>
      </c>
    </row>
    <row r="241" spans="1:6" ht="15.75" x14ac:dyDescent="0.25">
      <c r="A241" s="29">
        <v>45204</v>
      </c>
      <c r="B241" s="13">
        <v>7574</v>
      </c>
      <c r="C241" s="19">
        <v>1</v>
      </c>
      <c r="D241" s="13" t="s">
        <v>83</v>
      </c>
      <c r="E241" s="18" t="s">
        <v>61</v>
      </c>
      <c r="F241" s="34">
        <f>8898.31*0.18+8898.31</f>
        <v>10500.005799999999</v>
      </c>
    </row>
    <row r="242" spans="1:6" ht="15.75" x14ac:dyDescent="0.25">
      <c r="A242" s="29">
        <v>45202</v>
      </c>
      <c r="B242" s="13">
        <v>7575</v>
      </c>
      <c r="C242" s="19">
        <v>1</v>
      </c>
      <c r="D242" s="13" t="s">
        <v>83</v>
      </c>
      <c r="E242" s="18" t="s">
        <v>61</v>
      </c>
      <c r="F242" s="34">
        <f>8898.31*0.18+8898.31</f>
        <v>10500.005799999999</v>
      </c>
    </row>
    <row r="243" spans="1:6" ht="15.75" x14ac:dyDescent="0.25">
      <c r="A243" s="29">
        <v>45204</v>
      </c>
      <c r="B243" s="13">
        <v>7576</v>
      </c>
      <c r="C243" s="19">
        <v>1</v>
      </c>
      <c r="D243" s="13" t="s">
        <v>58</v>
      </c>
      <c r="E243" s="18" t="s">
        <v>22</v>
      </c>
      <c r="F243" s="34">
        <f>3516.95*0.18+3516.95</f>
        <v>4150.0010000000002</v>
      </c>
    </row>
    <row r="244" spans="1:6" ht="15.75" x14ac:dyDescent="0.25">
      <c r="A244" s="29">
        <v>45204</v>
      </c>
      <c r="B244" s="13">
        <v>7577</v>
      </c>
      <c r="C244" s="19">
        <v>1</v>
      </c>
      <c r="D244" s="13" t="s">
        <v>58</v>
      </c>
      <c r="E244" s="18" t="s">
        <v>22</v>
      </c>
      <c r="F244" s="34">
        <v>4150.0010000000002</v>
      </c>
    </row>
    <row r="245" spans="1:6" ht="15.75" x14ac:dyDescent="0.25">
      <c r="A245" s="29">
        <v>45204</v>
      </c>
      <c r="B245" s="13">
        <v>7578</v>
      </c>
      <c r="C245" s="19">
        <v>1</v>
      </c>
      <c r="D245" s="13" t="s">
        <v>58</v>
      </c>
      <c r="E245" s="18" t="s">
        <v>22</v>
      </c>
      <c r="F245" s="34">
        <v>4150.0010000000002</v>
      </c>
    </row>
    <row r="246" spans="1:6" ht="15.75" x14ac:dyDescent="0.25">
      <c r="A246" s="29">
        <v>45204</v>
      </c>
      <c r="B246" s="13">
        <v>7579</v>
      </c>
      <c r="C246" s="19">
        <v>1</v>
      </c>
      <c r="D246" s="13" t="s">
        <v>58</v>
      </c>
      <c r="E246" s="18" t="s">
        <v>22</v>
      </c>
      <c r="F246" s="34">
        <v>4150.0010000000002</v>
      </c>
    </row>
    <row r="247" spans="1:6" ht="15.75" x14ac:dyDescent="0.25">
      <c r="A247" s="29">
        <v>45204</v>
      </c>
      <c r="B247" s="13">
        <v>7580</v>
      </c>
      <c r="C247" s="19">
        <v>1</v>
      </c>
      <c r="D247" s="13" t="s">
        <v>82</v>
      </c>
      <c r="E247" s="18" t="s">
        <v>22</v>
      </c>
      <c r="F247" s="34">
        <f>1610.17*0.18+1610.17</f>
        <v>1900.0006000000001</v>
      </c>
    </row>
    <row r="248" spans="1:6" ht="15.75" x14ac:dyDescent="0.25">
      <c r="A248" s="29">
        <v>45204</v>
      </c>
      <c r="B248" s="13">
        <v>7581</v>
      </c>
      <c r="C248" s="19">
        <v>1</v>
      </c>
      <c r="D248" s="13" t="s">
        <v>82</v>
      </c>
      <c r="E248" s="18" t="s">
        <v>22</v>
      </c>
      <c r="F248" s="34">
        <f>1610.17*0.18+1610.17</f>
        <v>1900.0006000000001</v>
      </c>
    </row>
    <row r="249" spans="1:6" ht="15.75" x14ac:dyDescent="0.25">
      <c r="A249" s="29">
        <v>45204</v>
      </c>
      <c r="B249" s="13">
        <v>7582</v>
      </c>
      <c r="C249" s="19">
        <v>1</v>
      </c>
      <c r="D249" s="13" t="s">
        <v>81</v>
      </c>
      <c r="E249" s="18" t="s">
        <v>22</v>
      </c>
      <c r="F249" s="34">
        <v>10500.005799999999</v>
      </c>
    </row>
    <row r="250" spans="1:6" ht="15.75" x14ac:dyDescent="0.25">
      <c r="A250" s="29">
        <v>45204</v>
      </c>
      <c r="B250" s="13">
        <v>7583</v>
      </c>
      <c r="C250" s="19">
        <v>1</v>
      </c>
      <c r="D250" s="13" t="s">
        <v>80</v>
      </c>
      <c r="E250" s="18" t="s">
        <v>77</v>
      </c>
      <c r="F250" s="34">
        <v>5850.0033999999996</v>
      </c>
    </row>
    <row r="251" spans="1:6" ht="15.75" x14ac:dyDescent="0.25">
      <c r="A251" s="29">
        <v>45204</v>
      </c>
      <c r="B251" s="13">
        <v>7584</v>
      </c>
      <c r="C251" s="19">
        <v>1</v>
      </c>
      <c r="D251" s="13" t="s">
        <v>80</v>
      </c>
      <c r="E251" s="18" t="s">
        <v>77</v>
      </c>
      <c r="F251" s="34">
        <v>5850.0033999999996</v>
      </c>
    </row>
    <row r="252" spans="1:6" ht="15.75" x14ac:dyDescent="0.25">
      <c r="A252" s="29">
        <v>45204</v>
      </c>
      <c r="B252" s="13">
        <v>7585</v>
      </c>
      <c r="C252" s="19">
        <v>1</v>
      </c>
      <c r="D252" s="13" t="s">
        <v>80</v>
      </c>
      <c r="E252" s="18" t="s">
        <v>77</v>
      </c>
      <c r="F252" s="34">
        <v>5850.0033999999996</v>
      </c>
    </row>
    <row r="253" spans="1:6" ht="15.75" x14ac:dyDescent="0.25">
      <c r="A253" s="29">
        <v>45204</v>
      </c>
      <c r="B253" s="13">
        <v>7586</v>
      </c>
      <c r="C253" s="19">
        <v>1</v>
      </c>
      <c r="D253" s="13" t="s">
        <v>80</v>
      </c>
      <c r="E253" s="18" t="s">
        <v>77</v>
      </c>
      <c r="F253" s="34">
        <v>5850.0033999999996</v>
      </c>
    </row>
    <row r="254" spans="1:6" ht="15.75" x14ac:dyDescent="0.25">
      <c r="A254" s="29">
        <v>45204</v>
      </c>
      <c r="B254" s="13">
        <v>7587</v>
      </c>
      <c r="C254" s="19">
        <v>1</v>
      </c>
      <c r="D254" s="13" t="s">
        <v>80</v>
      </c>
      <c r="E254" s="18" t="s">
        <v>77</v>
      </c>
      <c r="F254" s="34">
        <v>5850.0033999999996</v>
      </c>
    </row>
    <row r="255" spans="1:6" ht="15.75" x14ac:dyDescent="0.25">
      <c r="A255" s="29">
        <v>45204</v>
      </c>
      <c r="B255" s="13">
        <v>7588</v>
      </c>
      <c r="C255" s="19">
        <v>1</v>
      </c>
      <c r="D255" s="13" t="s">
        <v>79</v>
      </c>
      <c r="E255" s="18" t="s">
        <v>77</v>
      </c>
      <c r="F255" s="34">
        <v>10500.005799999999</v>
      </c>
    </row>
    <row r="256" spans="1:6" ht="15.75" x14ac:dyDescent="0.25">
      <c r="A256" s="29">
        <v>45204</v>
      </c>
      <c r="B256" s="13">
        <v>7589</v>
      </c>
      <c r="C256" s="19">
        <v>1</v>
      </c>
      <c r="D256" s="13" t="s">
        <v>79</v>
      </c>
      <c r="E256" s="18" t="s">
        <v>77</v>
      </c>
      <c r="F256" s="34">
        <v>10500.005799999999</v>
      </c>
    </row>
    <row r="257" spans="1:6" ht="15.75" x14ac:dyDescent="0.25">
      <c r="A257" s="29">
        <v>45204</v>
      </c>
      <c r="B257" s="13">
        <v>7590</v>
      </c>
      <c r="C257" s="19">
        <v>1</v>
      </c>
      <c r="D257" s="13" t="s">
        <v>79</v>
      </c>
      <c r="E257" s="18" t="s">
        <v>77</v>
      </c>
      <c r="F257" s="34">
        <v>10500.005799999999</v>
      </c>
    </row>
    <row r="258" spans="1:6" ht="15.75" x14ac:dyDescent="0.25">
      <c r="A258" s="29">
        <v>45204</v>
      </c>
      <c r="B258" s="13">
        <v>7591</v>
      </c>
      <c r="C258" s="19">
        <v>1</v>
      </c>
      <c r="D258" s="13" t="s">
        <v>79</v>
      </c>
      <c r="E258" s="18" t="s">
        <v>77</v>
      </c>
      <c r="F258" s="34">
        <v>10500.005799999999</v>
      </c>
    </row>
    <row r="259" spans="1:6" ht="15.75" x14ac:dyDescent="0.25">
      <c r="A259" s="29">
        <v>45204</v>
      </c>
      <c r="B259" s="13">
        <v>7592</v>
      </c>
      <c r="C259" s="19">
        <v>1</v>
      </c>
      <c r="D259" s="13" t="s">
        <v>78</v>
      </c>
      <c r="E259" s="18" t="s">
        <v>52</v>
      </c>
      <c r="F259" s="34">
        <v>5015</v>
      </c>
    </row>
    <row r="260" spans="1:6" ht="15.75" x14ac:dyDescent="0.25">
      <c r="A260" s="29">
        <v>45208</v>
      </c>
      <c r="B260" s="13">
        <v>7593</v>
      </c>
      <c r="C260" s="19">
        <v>1</v>
      </c>
      <c r="D260" s="13" t="s">
        <v>69</v>
      </c>
      <c r="E260" s="18" t="s">
        <v>77</v>
      </c>
      <c r="F260" s="34">
        <f>115225.01/55</f>
        <v>2095.0001818181818</v>
      </c>
    </row>
    <row r="261" spans="1:6" ht="15.75" x14ac:dyDescent="0.25">
      <c r="A261" s="29">
        <v>45208</v>
      </c>
      <c r="B261" s="13">
        <v>7594</v>
      </c>
      <c r="C261" s="19">
        <v>1</v>
      </c>
      <c r="D261" s="13" t="s">
        <v>69</v>
      </c>
      <c r="E261" s="18" t="s">
        <v>77</v>
      </c>
      <c r="F261" s="34">
        <v>2095.0001818181818</v>
      </c>
    </row>
    <row r="262" spans="1:6" ht="15.75" x14ac:dyDescent="0.25">
      <c r="A262" s="29">
        <v>45208</v>
      </c>
      <c r="B262" s="13">
        <v>7595</v>
      </c>
      <c r="C262" s="19">
        <v>1</v>
      </c>
      <c r="D262" s="13" t="s">
        <v>69</v>
      </c>
      <c r="E262" s="18" t="s">
        <v>77</v>
      </c>
      <c r="F262" s="34">
        <v>2095.0001818181818</v>
      </c>
    </row>
    <row r="263" spans="1:6" ht="15.75" x14ac:dyDescent="0.25">
      <c r="A263" s="29">
        <v>45208</v>
      </c>
      <c r="B263" s="13">
        <v>7596</v>
      </c>
      <c r="C263" s="19">
        <v>1</v>
      </c>
      <c r="D263" s="13" t="s">
        <v>69</v>
      </c>
      <c r="E263" s="18" t="s">
        <v>77</v>
      </c>
      <c r="F263" s="34">
        <v>2095.0001818181818</v>
      </c>
    </row>
    <row r="264" spans="1:6" ht="15.75" x14ac:dyDescent="0.25">
      <c r="A264" s="29">
        <v>45208</v>
      </c>
      <c r="B264" s="13">
        <v>7597</v>
      </c>
      <c r="C264" s="19">
        <v>1</v>
      </c>
      <c r="D264" s="13" t="s">
        <v>69</v>
      </c>
      <c r="E264" s="18" t="s">
        <v>77</v>
      </c>
      <c r="F264" s="34">
        <v>2095.0001818181818</v>
      </c>
    </row>
    <row r="265" spans="1:6" ht="15.75" x14ac:dyDescent="0.25">
      <c r="A265" s="29">
        <v>45208</v>
      </c>
      <c r="B265" s="13">
        <v>7598</v>
      </c>
      <c r="C265" s="19">
        <v>1</v>
      </c>
      <c r="D265" s="13" t="s">
        <v>69</v>
      </c>
      <c r="E265" s="18" t="s">
        <v>77</v>
      </c>
      <c r="F265" s="34">
        <v>2095.0001818181818</v>
      </c>
    </row>
    <row r="266" spans="1:6" ht="15.75" x14ac:dyDescent="0.25">
      <c r="A266" s="29">
        <v>45208</v>
      </c>
      <c r="B266" s="13">
        <v>7599</v>
      </c>
      <c r="C266" s="19">
        <v>1</v>
      </c>
      <c r="D266" s="13" t="s">
        <v>69</v>
      </c>
      <c r="E266" s="18" t="s">
        <v>77</v>
      </c>
      <c r="F266" s="34">
        <v>2095.0001818181818</v>
      </c>
    </row>
    <row r="267" spans="1:6" ht="15.75" x14ac:dyDescent="0.25">
      <c r="A267" s="29">
        <v>45208</v>
      </c>
      <c r="B267" s="13">
        <v>7600</v>
      </c>
      <c r="C267" s="19">
        <v>1</v>
      </c>
      <c r="D267" s="13" t="s">
        <v>69</v>
      </c>
      <c r="E267" s="18" t="s">
        <v>77</v>
      </c>
      <c r="F267" s="34">
        <v>2095.0001818181818</v>
      </c>
    </row>
    <row r="268" spans="1:6" ht="15.75" x14ac:dyDescent="0.25">
      <c r="A268" s="29">
        <v>45208</v>
      </c>
      <c r="B268" s="13">
        <v>7601</v>
      </c>
      <c r="C268" s="19">
        <v>1</v>
      </c>
      <c r="D268" s="13" t="s">
        <v>69</v>
      </c>
      <c r="E268" s="18" t="s">
        <v>77</v>
      </c>
      <c r="F268" s="34">
        <v>2095.0001818181818</v>
      </c>
    </row>
    <row r="269" spans="1:6" ht="15.75" x14ac:dyDescent="0.25">
      <c r="A269" s="29">
        <v>45208</v>
      </c>
      <c r="B269" s="13">
        <v>7602</v>
      </c>
      <c r="C269" s="19">
        <v>1</v>
      </c>
      <c r="D269" s="13" t="s">
        <v>69</v>
      </c>
      <c r="E269" s="18" t="s">
        <v>77</v>
      </c>
      <c r="F269" s="34">
        <v>2095.0001818181818</v>
      </c>
    </row>
    <row r="270" spans="1:6" ht="15.75" x14ac:dyDescent="0.25">
      <c r="A270" s="29">
        <v>45208</v>
      </c>
      <c r="B270" s="13">
        <v>7603</v>
      </c>
      <c r="C270" s="19">
        <v>1</v>
      </c>
      <c r="D270" s="13" t="s">
        <v>69</v>
      </c>
      <c r="E270" s="18" t="s">
        <v>77</v>
      </c>
      <c r="F270" s="34">
        <v>2095.0001818181818</v>
      </c>
    </row>
    <row r="271" spans="1:6" ht="15.75" x14ac:dyDescent="0.25">
      <c r="A271" s="29">
        <v>45208</v>
      </c>
      <c r="B271" s="13">
        <v>7604</v>
      </c>
      <c r="C271" s="19">
        <v>1</v>
      </c>
      <c r="D271" s="13" t="s">
        <v>69</v>
      </c>
      <c r="E271" s="18" t="s">
        <v>77</v>
      </c>
      <c r="F271" s="34">
        <v>2095.0001818181818</v>
      </c>
    </row>
    <row r="272" spans="1:6" ht="15.75" x14ac:dyDescent="0.25">
      <c r="A272" s="29">
        <v>45208</v>
      </c>
      <c r="B272" s="13">
        <v>7605</v>
      </c>
      <c r="C272" s="19">
        <v>1</v>
      </c>
      <c r="D272" s="13" t="s">
        <v>69</v>
      </c>
      <c r="E272" s="18" t="s">
        <v>77</v>
      </c>
      <c r="F272" s="34">
        <v>2095.0001818181818</v>
      </c>
    </row>
    <row r="273" spans="1:6" ht="15.75" x14ac:dyDescent="0.25">
      <c r="A273" s="29">
        <v>45208</v>
      </c>
      <c r="B273" s="13">
        <v>7606</v>
      </c>
      <c r="C273" s="19">
        <v>1</v>
      </c>
      <c r="D273" s="13" t="s">
        <v>69</v>
      </c>
      <c r="E273" s="18" t="s">
        <v>77</v>
      </c>
      <c r="F273" s="34">
        <v>2095.0001818181818</v>
      </c>
    </row>
    <row r="274" spans="1:6" ht="15.75" x14ac:dyDescent="0.25">
      <c r="A274" s="29">
        <v>45208</v>
      </c>
      <c r="B274" s="13">
        <v>7607</v>
      </c>
      <c r="C274" s="19">
        <v>1</v>
      </c>
      <c r="D274" s="13" t="s">
        <v>69</v>
      </c>
      <c r="E274" s="18" t="s">
        <v>77</v>
      </c>
      <c r="F274" s="34">
        <v>2095.0001818181818</v>
      </c>
    </row>
    <row r="275" spans="1:6" ht="15.75" x14ac:dyDescent="0.25">
      <c r="A275" s="29">
        <v>45208</v>
      </c>
      <c r="B275" s="13">
        <v>7608</v>
      </c>
      <c r="C275" s="19">
        <v>1</v>
      </c>
      <c r="D275" s="13" t="s">
        <v>69</v>
      </c>
      <c r="E275" s="18" t="s">
        <v>77</v>
      </c>
      <c r="F275" s="34">
        <v>2095.0001818181818</v>
      </c>
    </row>
    <row r="276" spans="1:6" ht="15.75" x14ac:dyDescent="0.25">
      <c r="A276" s="29">
        <v>45208</v>
      </c>
      <c r="B276" s="13">
        <v>7609</v>
      </c>
      <c r="C276" s="19">
        <v>1</v>
      </c>
      <c r="D276" s="13" t="s">
        <v>69</v>
      </c>
      <c r="E276" s="18" t="s">
        <v>77</v>
      </c>
      <c r="F276" s="34">
        <v>2095.0001818181818</v>
      </c>
    </row>
    <row r="277" spans="1:6" ht="15.75" x14ac:dyDescent="0.25">
      <c r="A277" s="29">
        <v>45208</v>
      </c>
      <c r="B277" s="13">
        <v>7610</v>
      </c>
      <c r="C277" s="19">
        <v>1</v>
      </c>
      <c r="D277" s="13" t="s">
        <v>69</v>
      </c>
      <c r="E277" s="18" t="s">
        <v>77</v>
      </c>
      <c r="F277" s="34">
        <v>2095.0001818181818</v>
      </c>
    </row>
    <row r="278" spans="1:6" ht="15.75" x14ac:dyDescent="0.25">
      <c r="A278" s="29">
        <v>45208</v>
      </c>
      <c r="B278" s="13">
        <v>7611</v>
      </c>
      <c r="C278" s="19">
        <v>1</v>
      </c>
      <c r="D278" s="13" t="s">
        <v>69</v>
      </c>
      <c r="E278" s="18" t="s">
        <v>77</v>
      </c>
      <c r="F278" s="34">
        <v>2095.0001818181818</v>
      </c>
    </row>
    <row r="279" spans="1:6" ht="15.75" x14ac:dyDescent="0.25">
      <c r="A279" s="29">
        <v>45208</v>
      </c>
      <c r="B279" s="13">
        <v>7612</v>
      </c>
      <c r="C279" s="19">
        <v>1</v>
      </c>
      <c r="D279" s="13" t="s">
        <v>69</v>
      </c>
      <c r="E279" s="18" t="s">
        <v>77</v>
      </c>
      <c r="F279" s="34">
        <v>2095.0001818181818</v>
      </c>
    </row>
    <row r="280" spans="1:6" ht="15.75" x14ac:dyDescent="0.25">
      <c r="A280" s="29">
        <v>45208</v>
      </c>
      <c r="B280" s="13">
        <v>7613</v>
      </c>
      <c r="C280" s="19">
        <v>1</v>
      </c>
      <c r="D280" s="13" t="s">
        <v>69</v>
      </c>
      <c r="E280" s="18" t="s">
        <v>77</v>
      </c>
      <c r="F280" s="34">
        <v>2095.0001818181818</v>
      </c>
    </row>
    <row r="281" spans="1:6" ht="15.75" x14ac:dyDescent="0.25">
      <c r="A281" s="29">
        <v>45208</v>
      </c>
      <c r="B281" s="13">
        <v>7614</v>
      </c>
      <c r="C281" s="19">
        <v>1</v>
      </c>
      <c r="D281" s="13" t="s">
        <v>69</v>
      </c>
      <c r="E281" s="18" t="s">
        <v>77</v>
      </c>
      <c r="F281" s="34">
        <v>2095.0001818181818</v>
      </c>
    </row>
    <row r="282" spans="1:6" ht="15.75" x14ac:dyDescent="0.25">
      <c r="A282" s="29">
        <v>45208</v>
      </c>
      <c r="B282" s="13">
        <v>7615</v>
      </c>
      <c r="C282" s="19">
        <v>1</v>
      </c>
      <c r="D282" s="13" t="s">
        <v>69</v>
      </c>
      <c r="E282" s="18" t="s">
        <v>77</v>
      </c>
      <c r="F282" s="34">
        <v>2095.0001818181818</v>
      </c>
    </row>
    <row r="283" spans="1:6" ht="15.75" x14ac:dyDescent="0.25">
      <c r="A283" s="29">
        <v>45208</v>
      </c>
      <c r="B283" s="13">
        <v>7616</v>
      </c>
      <c r="C283" s="19">
        <v>1</v>
      </c>
      <c r="D283" s="13" t="s">
        <v>69</v>
      </c>
      <c r="E283" s="18" t="s">
        <v>77</v>
      </c>
      <c r="F283" s="34">
        <v>2095.0001818181818</v>
      </c>
    </row>
    <row r="284" spans="1:6" ht="15.75" x14ac:dyDescent="0.25">
      <c r="A284" s="29">
        <v>45208</v>
      </c>
      <c r="B284" s="13">
        <v>7617</v>
      </c>
      <c r="C284" s="19">
        <v>1</v>
      </c>
      <c r="D284" s="13" t="s">
        <v>69</v>
      </c>
      <c r="E284" s="18" t="s">
        <v>77</v>
      </c>
      <c r="F284" s="34">
        <v>2095.0001818181818</v>
      </c>
    </row>
    <row r="285" spans="1:6" ht="15.75" x14ac:dyDescent="0.25">
      <c r="A285" s="29">
        <v>45208</v>
      </c>
      <c r="B285" s="13">
        <v>7618</v>
      </c>
      <c r="C285" s="19">
        <v>1</v>
      </c>
      <c r="D285" s="13" t="s">
        <v>69</v>
      </c>
      <c r="E285" s="18" t="s">
        <v>77</v>
      </c>
      <c r="F285" s="34">
        <v>2095.0001818181818</v>
      </c>
    </row>
    <row r="286" spans="1:6" ht="15.75" x14ac:dyDescent="0.25">
      <c r="A286" s="29">
        <v>45208</v>
      </c>
      <c r="B286" s="13">
        <v>7619</v>
      </c>
      <c r="C286" s="19">
        <v>1</v>
      </c>
      <c r="D286" s="13" t="s">
        <v>69</v>
      </c>
      <c r="E286" s="18" t="s">
        <v>77</v>
      </c>
      <c r="F286" s="34">
        <v>2095.0001818181818</v>
      </c>
    </row>
    <row r="287" spans="1:6" ht="15.75" x14ac:dyDescent="0.25">
      <c r="A287" s="29">
        <v>45208</v>
      </c>
      <c r="B287" s="13">
        <v>7620</v>
      </c>
      <c r="C287" s="19">
        <v>1</v>
      </c>
      <c r="D287" s="13" t="s">
        <v>69</v>
      </c>
      <c r="E287" s="18" t="s">
        <v>77</v>
      </c>
      <c r="F287" s="34">
        <v>2095.0001818181818</v>
      </c>
    </row>
    <row r="288" spans="1:6" ht="15.75" x14ac:dyDescent="0.25">
      <c r="A288" s="29">
        <v>45208</v>
      </c>
      <c r="B288" s="13">
        <v>7621</v>
      </c>
      <c r="C288" s="19">
        <v>1</v>
      </c>
      <c r="D288" s="13" t="s">
        <v>69</v>
      </c>
      <c r="E288" s="18" t="s">
        <v>77</v>
      </c>
      <c r="F288" s="34">
        <v>2095.0001818181818</v>
      </c>
    </row>
    <row r="289" spans="1:6" ht="15.75" x14ac:dyDescent="0.25">
      <c r="A289" s="29">
        <v>45208</v>
      </c>
      <c r="B289" s="13">
        <v>7622</v>
      </c>
      <c r="C289" s="19">
        <v>1</v>
      </c>
      <c r="D289" s="13" t="s">
        <v>69</v>
      </c>
      <c r="E289" s="18" t="s">
        <v>76</v>
      </c>
      <c r="F289" s="34">
        <v>2095.0001818181818</v>
      </c>
    </row>
    <row r="290" spans="1:6" ht="15.75" x14ac:dyDescent="0.25">
      <c r="A290" s="29">
        <v>45208</v>
      </c>
      <c r="B290" s="13">
        <v>7623</v>
      </c>
      <c r="C290" s="19">
        <v>1</v>
      </c>
      <c r="D290" s="13" t="s">
        <v>69</v>
      </c>
      <c r="E290" s="18" t="s">
        <v>76</v>
      </c>
      <c r="F290" s="34">
        <v>2095.0001818181818</v>
      </c>
    </row>
    <row r="291" spans="1:6" ht="15.75" x14ac:dyDescent="0.25">
      <c r="A291" s="29">
        <v>45208</v>
      </c>
      <c r="B291" s="13">
        <v>7624</v>
      </c>
      <c r="C291" s="19">
        <v>1</v>
      </c>
      <c r="D291" s="13" t="s">
        <v>69</v>
      </c>
      <c r="E291" s="18" t="s">
        <v>76</v>
      </c>
      <c r="F291" s="34">
        <v>2095.0001818181818</v>
      </c>
    </row>
    <row r="292" spans="1:6" ht="15.75" x14ac:dyDescent="0.25">
      <c r="A292" s="29">
        <v>45208</v>
      </c>
      <c r="B292" s="13">
        <v>7625</v>
      </c>
      <c r="C292" s="19">
        <v>1</v>
      </c>
      <c r="D292" s="13" t="s">
        <v>69</v>
      </c>
      <c r="E292" s="18" t="s">
        <v>76</v>
      </c>
      <c r="F292" s="34">
        <v>2095.0001818181818</v>
      </c>
    </row>
    <row r="293" spans="1:6" ht="15.75" x14ac:dyDescent="0.25">
      <c r="A293" s="29">
        <v>45208</v>
      </c>
      <c r="B293" s="13">
        <v>7626</v>
      </c>
      <c r="C293" s="19">
        <v>1</v>
      </c>
      <c r="D293" s="13" t="s">
        <v>69</v>
      </c>
      <c r="E293" s="18" t="s">
        <v>76</v>
      </c>
      <c r="F293" s="34">
        <v>2095.0001818181818</v>
      </c>
    </row>
    <row r="294" spans="1:6" ht="15.75" x14ac:dyDescent="0.25">
      <c r="A294" s="29">
        <v>45208</v>
      </c>
      <c r="B294" s="13">
        <v>7627</v>
      </c>
      <c r="C294" s="19">
        <v>1</v>
      </c>
      <c r="D294" s="13" t="s">
        <v>69</v>
      </c>
      <c r="E294" s="18" t="s">
        <v>76</v>
      </c>
      <c r="F294" s="34">
        <v>2095.0001818181818</v>
      </c>
    </row>
    <row r="295" spans="1:6" ht="15.75" x14ac:dyDescent="0.25">
      <c r="A295" s="29">
        <v>45208</v>
      </c>
      <c r="B295" s="13">
        <v>7628</v>
      </c>
      <c r="C295" s="19">
        <v>1</v>
      </c>
      <c r="D295" s="13" t="s">
        <v>69</v>
      </c>
      <c r="E295" s="18" t="s">
        <v>76</v>
      </c>
      <c r="F295" s="34">
        <v>2095.0001818181818</v>
      </c>
    </row>
    <row r="296" spans="1:6" ht="15.75" x14ac:dyDescent="0.25">
      <c r="A296" s="29">
        <v>45208</v>
      </c>
      <c r="B296" s="13">
        <v>7629</v>
      </c>
      <c r="C296" s="19">
        <v>1</v>
      </c>
      <c r="D296" s="13" t="s">
        <v>69</v>
      </c>
      <c r="E296" s="18" t="s">
        <v>76</v>
      </c>
      <c r="F296" s="34">
        <v>2095.0001818181818</v>
      </c>
    </row>
    <row r="297" spans="1:6" ht="15.75" x14ac:dyDescent="0.25">
      <c r="A297" s="29">
        <v>45208</v>
      </c>
      <c r="B297" s="13">
        <v>7630</v>
      </c>
      <c r="C297" s="19">
        <v>1</v>
      </c>
      <c r="D297" s="13" t="s">
        <v>69</v>
      </c>
      <c r="E297" s="18" t="s">
        <v>76</v>
      </c>
      <c r="F297" s="34">
        <v>2095.0001818181818</v>
      </c>
    </row>
    <row r="298" spans="1:6" ht="15.75" x14ac:dyDescent="0.25">
      <c r="A298" s="29">
        <v>45208</v>
      </c>
      <c r="B298" s="13">
        <v>7631</v>
      </c>
      <c r="C298" s="19">
        <v>1</v>
      </c>
      <c r="D298" s="13" t="s">
        <v>69</v>
      </c>
      <c r="E298" s="18" t="s">
        <v>76</v>
      </c>
      <c r="F298" s="34">
        <v>2095.0001818181818</v>
      </c>
    </row>
    <row r="299" spans="1:6" ht="15.75" x14ac:dyDescent="0.25">
      <c r="A299" s="29">
        <v>45208</v>
      </c>
      <c r="B299" s="13">
        <v>7632</v>
      </c>
      <c r="C299" s="19">
        <v>1</v>
      </c>
      <c r="D299" s="13" t="s">
        <v>69</v>
      </c>
      <c r="E299" s="18" t="s">
        <v>76</v>
      </c>
      <c r="F299" s="34">
        <v>2095.0001818181818</v>
      </c>
    </row>
    <row r="300" spans="1:6" ht="15.75" x14ac:dyDescent="0.25">
      <c r="A300" s="29">
        <v>45208</v>
      </c>
      <c r="B300" s="13">
        <v>7633</v>
      </c>
      <c r="C300" s="19">
        <v>1</v>
      </c>
      <c r="D300" s="13" t="s">
        <v>69</v>
      </c>
      <c r="E300" s="18" t="s">
        <v>75</v>
      </c>
      <c r="F300" s="34">
        <v>2095.0001818181818</v>
      </c>
    </row>
    <row r="301" spans="1:6" ht="15.75" x14ac:dyDescent="0.25">
      <c r="A301" s="29">
        <v>45208</v>
      </c>
      <c r="B301" s="13">
        <v>7634</v>
      </c>
      <c r="C301" s="19">
        <v>1</v>
      </c>
      <c r="D301" s="13" t="s">
        <v>69</v>
      </c>
      <c r="E301" s="18" t="s">
        <v>75</v>
      </c>
      <c r="F301" s="34">
        <v>2095.0001818181818</v>
      </c>
    </row>
    <row r="302" spans="1:6" ht="15.75" x14ac:dyDescent="0.25">
      <c r="A302" s="29">
        <v>45208</v>
      </c>
      <c r="B302" s="13">
        <v>7635</v>
      </c>
      <c r="C302" s="19">
        <v>1</v>
      </c>
      <c r="D302" s="13" t="s">
        <v>69</v>
      </c>
      <c r="E302" s="18" t="s">
        <v>75</v>
      </c>
      <c r="F302" s="34">
        <v>2095.0001818181818</v>
      </c>
    </row>
    <row r="303" spans="1:6" ht="15.75" x14ac:dyDescent="0.25">
      <c r="A303" s="29">
        <v>45208</v>
      </c>
      <c r="B303" s="13">
        <v>7636</v>
      </c>
      <c r="C303" s="19">
        <v>1</v>
      </c>
      <c r="D303" s="13" t="s">
        <v>69</v>
      </c>
      <c r="E303" s="18" t="s">
        <v>75</v>
      </c>
      <c r="F303" s="34">
        <v>2095.0001818181818</v>
      </c>
    </row>
    <row r="304" spans="1:6" ht="15.75" x14ac:dyDescent="0.25">
      <c r="A304" s="29">
        <v>45208</v>
      </c>
      <c r="B304" s="13">
        <v>7637</v>
      </c>
      <c r="C304" s="19">
        <v>1</v>
      </c>
      <c r="D304" s="13" t="s">
        <v>69</v>
      </c>
      <c r="E304" s="18" t="s">
        <v>75</v>
      </c>
      <c r="F304" s="34">
        <v>2095.0001818181818</v>
      </c>
    </row>
    <row r="305" spans="1:6" ht="15.75" x14ac:dyDescent="0.25">
      <c r="A305" s="29">
        <v>45208</v>
      </c>
      <c r="B305" s="13">
        <v>7638</v>
      </c>
      <c r="C305" s="19">
        <v>1</v>
      </c>
      <c r="D305" s="13" t="s">
        <v>69</v>
      </c>
      <c r="E305" s="18" t="s">
        <v>75</v>
      </c>
      <c r="F305" s="34">
        <v>2095.0001818181818</v>
      </c>
    </row>
    <row r="306" spans="1:6" ht="15.75" x14ac:dyDescent="0.25">
      <c r="A306" s="29">
        <v>45208</v>
      </c>
      <c r="B306" s="13">
        <v>7639</v>
      </c>
      <c r="C306" s="19">
        <v>1</v>
      </c>
      <c r="D306" s="13" t="s">
        <v>69</v>
      </c>
      <c r="E306" s="18" t="s">
        <v>75</v>
      </c>
      <c r="F306" s="34">
        <v>2095.0001818181818</v>
      </c>
    </row>
    <row r="307" spans="1:6" ht="15.75" x14ac:dyDescent="0.25">
      <c r="A307" s="29">
        <v>45208</v>
      </c>
      <c r="B307" s="13">
        <v>7640</v>
      </c>
      <c r="C307" s="19">
        <v>1</v>
      </c>
      <c r="D307" s="13" t="s">
        <v>69</v>
      </c>
      <c r="E307" s="18" t="s">
        <v>75</v>
      </c>
      <c r="F307" s="34">
        <v>2095.0001818181818</v>
      </c>
    </row>
    <row r="308" spans="1:6" ht="15.75" x14ac:dyDescent="0.25">
      <c r="A308" s="29">
        <v>45208</v>
      </c>
      <c r="B308" s="13">
        <v>7641</v>
      </c>
      <c r="C308" s="19">
        <v>1</v>
      </c>
      <c r="D308" s="13" t="s">
        <v>69</v>
      </c>
      <c r="E308" s="18" t="s">
        <v>74</v>
      </c>
      <c r="F308" s="34">
        <v>2095.0001818181818</v>
      </c>
    </row>
    <row r="309" spans="1:6" ht="15.75" x14ac:dyDescent="0.25">
      <c r="A309" s="29">
        <v>45208</v>
      </c>
      <c r="B309" s="13">
        <v>7642</v>
      </c>
      <c r="C309" s="19">
        <v>1</v>
      </c>
      <c r="D309" s="13" t="s">
        <v>69</v>
      </c>
      <c r="E309" s="18" t="s">
        <v>73</v>
      </c>
      <c r="F309" s="34">
        <v>2095.0001818181818</v>
      </c>
    </row>
    <row r="310" spans="1:6" ht="15.75" x14ac:dyDescent="0.25">
      <c r="A310" s="29">
        <v>45208</v>
      </c>
      <c r="B310" s="13">
        <v>7643</v>
      </c>
      <c r="C310" s="19">
        <v>1</v>
      </c>
      <c r="D310" s="13" t="s">
        <v>69</v>
      </c>
      <c r="E310" s="18" t="s">
        <v>72</v>
      </c>
      <c r="F310" s="34">
        <v>2095.0001818181818</v>
      </c>
    </row>
    <row r="311" spans="1:6" ht="15.75" x14ac:dyDescent="0.25">
      <c r="A311" s="29">
        <v>45208</v>
      </c>
      <c r="B311" s="13">
        <v>7644</v>
      </c>
      <c r="C311" s="19">
        <v>1</v>
      </c>
      <c r="D311" s="13" t="s">
        <v>69</v>
      </c>
      <c r="E311" s="18" t="s">
        <v>22</v>
      </c>
      <c r="F311" s="34">
        <v>2095.0001818181818</v>
      </c>
    </row>
    <row r="312" spans="1:6" ht="15.75" x14ac:dyDescent="0.25">
      <c r="A312" s="29">
        <v>45208</v>
      </c>
      <c r="B312" s="13">
        <v>7645</v>
      </c>
      <c r="C312" s="19">
        <v>1</v>
      </c>
      <c r="D312" s="13" t="s">
        <v>69</v>
      </c>
      <c r="E312" s="18" t="s">
        <v>71</v>
      </c>
      <c r="F312" s="34">
        <v>2095.0001818181818</v>
      </c>
    </row>
    <row r="313" spans="1:6" ht="15.75" x14ac:dyDescent="0.25">
      <c r="A313" s="29">
        <v>45208</v>
      </c>
      <c r="B313" s="13">
        <v>7646</v>
      </c>
      <c r="C313" s="19">
        <v>1</v>
      </c>
      <c r="D313" s="13" t="s">
        <v>69</v>
      </c>
      <c r="E313" s="18" t="s">
        <v>70</v>
      </c>
      <c r="F313" s="34">
        <v>2095.0001818181818</v>
      </c>
    </row>
    <row r="314" spans="1:6" ht="15.75" x14ac:dyDescent="0.25">
      <c r="A314" s="29">
        <v>45208</v>
      </c>
      <c r="B314" s="13">
        <v>7647</v>
      </c>
      <c r="C314" s="19">
        <v>1</v>
      </c>
      <c r="D314" s="13" t="s">
        <v>69</v>
      </c>
      <c r="E314" s="18" t="s">
        <v>20</v>
      </c>
      <c r="F314" s="34">
        <v>2095.0001818181818</v>
      </c>
    </row>
    <row r="315" spans="1:6" ht="15.75" x14ac:dyDescent="0.25">
      <c r="A315" s="29">
        <v>45215</v>
      </c>
      <c r="B315" s="13">
        <v>7648</v>
      </c>
      <c r="C315" s="19">
        <v>1</v>
      </c>
      <c r="D315" s="13" t="s">
        <v>68</v>
      </c>
      <c r="E315" s="18" t="s">
        <v>24</v>
      </c>
      <c r="F315" s="34">
        <f>1610.17*0.18+1610.17</f>
        <v>1900.0006000000001</v>
      </c>
    </row>
    <row r="316" spans="1:6" ht="15.75" x14ac:dyDescent="0.25">
      <c r="A316" s="29">
        <v>45215</v>
      </c>
      <c r="B316" s="13">
        <v>7649</v>
      </c>
      <c r="C316" s="19">
        <v>1</v>
      </c>
      <c r="D316" s="13" t="s">
        <v>68</v>
      </c>
      <c r="E316" s="18" t="s">
        <v>24</v>
      </c>
      <c r="F316" s="34">
        <f>1610.17*0.18+1610.17</f>
        <v>1900.0006000000001</v>
      </c>
    </row>
    <row r="317" spans="1:6" ht="15.75" x14ac:dyDescent="0.25">
      <c r="A317" s="29">
        <v>45215</v>
      </c>
      <c r="B317" s="13">
        <v>7650</v>
      </c>
      <c r="C317" s="19">
        <v>1</v>
      </c>
      <c r="D317" s="13" t="s">
        <v>68</v>
      </c>
      <c r="E317" s="18" t="s">
        <v>24</v>
      </c>
      <c r="F317" s="34">
        <f>1610.17*0.18+1610.17</f>
        <v>1900.0006000000001</v>
      </c>
    </row>
    <row r="318" spans="1:6" ht="15.75" x14ac:dyDescent="0.25">
      <c r="A318" s="29">
        <v>45215</v>
      </c>
      <c r="B318" s="13">
        <v>7651</v>
      </c>
      <c r="C318" s="19">
        <v>1</v>
      </c>
      <c r="D318" s="13" t="s">
        <v>67</v>
      </c>
      <c r="E318" s="18" t="s">
        <v>24</v>
      </c>
      <c r="F318" s="34">
        <f>4957.63*0.18+4957.63</f>
        <v>5850.0033999999996</v>
      </c>
    </row>
    <row r="319" spans="1:6" ht="15.75" x14ac:dyDescent="0.25">
      <c r="A319" s="29">
        <v>45215</v>
      </c>
      <c r="B319" s="13">
        <v>7652</v>
      </c>
      <c r="C319" s="19">
        <v>1</v>
      </c>
      <c r="D319" s="13" t="s">
        <v>67</v>
      </c>
      <c r="E319" s="18" t="s">
        <v>24</v>
      </c>
      <c r="F319" s="34">
        <f>4957.63*0.18+4957.63</f>
        <v>5850.0033999999996</v>
      </c>
    </row>
    <row r="320" spans="1:6" ht="15.75" x14ac:dyDescent="0.25">
      <c r="A320" s="29">
        <v>45215</v>
      </c>
      <c r="B320" s="13">
        <v>7653</v>
      </c>
      <c r="C320" s="19">
        <v>1</v>
      </c>
      <c r="D320" s="13" t="s">
        <v>67</v>
      </c>
      <c r="E320" s="18" t="s">
        <v>24</v>
      </c>
      <c r="F320" s="34">
        <f>4957.63*0.18+4957.63</f>
        <v>5850.0033999999996</v>
      </c>
    </row>
    <row r="321" spans="1:6" ht="15.75" x14ac:dyDescent="0.25">
      <c r="A321" s="29">
        <v>45215</v>
      </c>
      <c r="B321" s="13">
        <v>7654</v>
      </c>
      <c r="C321" s="19">
        <v>1</v>
      </c>
      <c r="D321" s="13" t="s">
        <v>67</v>
      </c>
      <c r="E321" s="18" t="s">
        <v>24</v>
      </c>
      <c r="F321" s="34">
        <f>4957.63*0.18+4957.63</f>
        <v>5850.0033999999996</v>
      </c>
    </row>
    <row r="322" spans="1:6" ht="15.75" x14ac:dyDescent="0.25">
      <c r="A322" s="29">
        <v>45215</v>
      </c>
      <c r="B322" s="13">
        <v>7655</v>
      </c>
      <c r="C322" s="19">
        <v>1</v>
      </c>
      <c r="D322" s="13" t="s">
        <v>66</v>
      </c>
      <c r="E322" s="18" t="s">
        <v>24</v>
      </c>
      <c r="F322" s="34">
        <f t="shared" ref="F322:F330" si="0">8898.31*0.18+8898.31</f>
        <v>10500.005799999999</v>
      </c>
    </row>
    <row r="323" spans="1:6" ht="15.75" x14ac:dyDescent="0.25">
      <c r="A323" s="29">
        <v>45215</v>
      </c>
      <c r="B323" s="13">
        <v>7656</v>
      </c>
      <c r="C323" s="19">
        <v>1</v>
      </c>
      <c r="D323" s="13" t="s">
        <v>66</v>
      </c>
      <c r="E323" s="18" t="s">
        <v>24</v>
      </c>
      <c r="F323" s="34">
        <f t="shared" si="0"/>
        <v>10500.005799999999</v>
      </c>
    </row>
    <row r="324" spans="1:6" ht="15.75" x14ac:dyDescent="0.25">
      <c r="A324" s="29">
        <v>45215</v>
      </c>
      <c r="B324" s="13">
        <v>7657</v>
      </c>
      <c r="C324" s="19">
        <v>1</v>
      </c>
      <c r="D324" s="13" t="s">
        <v>66</v>
      </c>
      <c r="E324" s="18" t="s">
        <v>24</v>
      </c>
      <c r="F324" s="34">
        <f t="shared" si="0"/>
        <v>10500.005799999999</v>
      </c>
    </row>
    <row r="325" spans="1:6" ht="15.75" x14ac:dyDescent="0.25">
      <c r="A325" s="29">
        <v>45215</v>
      </c>
      <c r="B325" s="13">
        <v>7658</v>
      </c>
      <c r="C325" s="19">
        <v>1</v>
      </c>
      <c r="D325" s="13" t="s">
        <v>66</v>
      </c>
      <c r="E325" s="18" t="s">
        <v>24</v>
      </c>
      <c r="F325" s="34">
        <f t="shared" si="0"/>
        <v>10500.005799999999</v>
      </c>
    </row>
    <row r="326" spans="1:6" ht="15.75" x14ac:dyDescent="0.25">
      <c r="A326" s="29">
        <v>45215</v>
      </c>
      <c r="B326" s="13">
        <v>7659</v>
      </c>
      <c r="C326" s="19">
        <v>1</v>
      </c>
      <c r="D326" s="13" t="s">
        <v>66</v>
      </c>
      <c r="E326" s="18" t="s">
        <v>59</v>
      </c>
      <c r="F326" s="34">
        <f t="shared" si="0"/>
        <v>10500.005799999999</v>
      </c>
    </row>
    <row r="327" spans="1:6" ht="15.75" x14ac:dyDescent="0.25">
      <c r="A327" s="29">
        <v>45215</v>
      </c>
      <c r="B327" s="13">
        <v>7660</v>
      </c>
      <c r="C327" s="19">
        <v>1</v>
      </c>
      <c r="D327" s="13" t="s">
        <v>66</v>
      </c>
      <c r="E327" s="18" t="s">
        <v>59</v>
      </c>
      <c r="F327" s="34">
        <f t="shared" si="0"/>
        <v>10500.005799999999</v>
      </c>
    </row>
    <row r="328" spans="1:6" ht="15.75" x14ac:dyDescent="0.25">
      <c r="A328" s="29">
        <v>45215</v>
      </c>
      <c r="B328" s="13">
        <v>7661</v>
      </c>
      <c r="C328" s="19">
        <v>1</v>
      </c>
      <c r="D328" s="13" t="s">
        <v>66</v>
      </c>
      <c r="E328" s="18" t="s">
        <v>65</v>
      </c>
      <c r="F328" s="34">
        <f t="shared" si="0"/>
        <v>10500.005799999999</v>
      </c>
    </row>
    <row r="329" spans="1:6" ht="15.75" x14ac:dyDescent="0.25">
      <c r="A329" s="29">
        <v>45215</v>
      </c>
      <c r="B329" s="13">
        <v>7662</v>
      </c>
      <c r="C329" s="19">
        <v>1</v>
      </c>
      <c r="D329" s="13" t="s">
        <v>66</v>
      </c>
      <c r="E329" s="18" t="s">
        <v>65</v>
      </c>
      <c r="F329" s="34">
        <f t="shared" si="0"/>
        <v>10500.005799999999</v>
      </c>
    </row>
    <row r="330" spans="1:6" ht="15.75" x14ac:dyDescent="0.25">
      <c r="A330" s="29">
        <v>45215</v>
      </c>
      <c r="B330" s="13">
        <v>7663</v>
      </c>
      <c r="C330" s="19">
        <v>1</v>
      </c>
      <c r="D330" s="13" t="s">
        <v>66</v>
      </c>
      <c r="E330" s="18" t="s">
        <v>65</v>
      </c>
      <c r="F330" s="34">
        <f t="shared" si="0"/>
        <v>10500.005799999999</v>
      </c>
    </row>
    <row r="331" spans="1:6" ht="15.75" x14ac:dyDescent="0.25">
      <c r="A331" s="29">
        <v>45210</v>
      </c>
      <c r="B331" s="13">
        <v>7664</v>
      </c>
      <c r="C331" s="19">
        <v>1</v>
      </c>
      <c r="D331" s="13" t="s">
        <v>63</v>
      </c>
      <c r="E331" s="18" t="s">
        <v>64</v>
      </c>
      <c r="F331" s="34">
        <v>28910</v>
      </c>
    </row>
    <row r="332" spans="1:6" ht="15.75" x14ac:dyDescent="0.25">
      <c r="A332" s="29">
        <v>45210</v>
      </c>
      <c r="B332" s="13">
        <v>7665</v>
      </c>
      <c r="C332" s="19">
        <v>1</v>
      </c>
      <c r="D332" s="13" t="s">
        <v>63</v>
      </c>
      <c r="E332" s="18" t="s">
        <v>62</v>
      </c>
      <c r="F332" s="34">
        <v>28910</v>
      </c>
    </row>
    <row r="333" spans="1:6" ht="15.75" x14ac:dyDescent="0.25">
      <c r="A333" s="29">
        <v>45216</v>
      </c>
      <c r="B333" s="13">
        <v>7666</v>
      </c>
      <c r="C333" s="19">
        <v>1</v>
      </c>
      <c r="D333" s="13" t="s">
        <v>60</v>
      </c>
      <c r="E333" s="18" t="s">
        <v>61</v>
      </c>
      <c r="F333" s="34">
        <v>13194.01</v>
      </c>
    </row>
    <row r="334" spans="1:6" ht="15.75" x14ac:dyDescent="0.25">
      <c r="A334" s="29">
        <v>45216</v>
      </c>
      <c r="B334" s="13">
        <v>7667</v>
      </c>
      <c r="C334" s="19">
        <v>1</v>
      </c>
      <c r="D334" s="13" t="s">
        <v>60</v>
      </c>
      <c r="E334" s="18" t="s">
        <v>59</v>
      </c>
      <c r="F334" s="34">
        <v>13194</v>
      </c>
    </row>
    <row r="335" spans="1:6" ht="15.75" x14ac:dyDescent="0.25">
      <c r="A335" s="29">
        <v>45218</v>
      </c>
      <c r="B335" s="13">
        <v>7668</v>
      </c>
      <c r="C335" s="19">
        <v>1</v>
      </c>
      <c r="D335" s="13" t="s">
        <v>58</v>
      </c>
      <c r="E335" s="18" t="s">
        <v>57</v>
      </c>
      <c r="F335" s="34">
        <v>4150</v>
      </c>
    </row>
    <row r="336" spans="1:6" ht="15.75" x14ac:dyDescent="0.25">
      <c r="A336" s="29">
        <v>45218</v>
      </c>
      <c r="B336" s="13">
        <v>7669</v>
      </c>
      <c r="C336" s="19">
        <v>1</v>
      </c>
      <c r="D336" s="13" t="s">
        <v>58</v>
      </c>
      <c r="E336" s="18" t="s">
        <v>57</v>
      </c>
      <c r="F336" s="34">
        <v>4150</v>
      </c>
    </row>
    <row r="337" spans="1:6" ht="15.75" x14ac:dyDescent="0.25">
      <c r="A337" s="29">
        <v>45218</v>
      </c>
      <c r="B337" s="13">
        <v>7670</v>
      </c>
      <c r="C337" s="19">
        <v>1</v>
      </c>
      <c r="D337" s="13" t="s">
        <v>58</v>
      </c>
      <c r="E337" s="18" t="s">
        <v>57</v>
      </c>
      <c r="F337" s="34">
        <v>4150</v>
      </c>
    </row>
    <row r="338" spans="1:6" ht="15.75" x14ac:dyDescent="0.25">
      <c r="A338" s="29">
        <v>45217</v>
      </c>
      <c r="B338" s="13">
        <v>7671</v>
      </c>
      <c r="C338" s="19">
        <v>1</v>
      </c>
      <c r="D338" s="13" t="s">
        <v>56</v>
      </c>
      <c r="E338" s="18" t="s">
        <v>22</v>
      </c>
      <c r="F338" s="34">
        <v>10844.2</v>
      </c>
    </row>
    <row r="339" spans="1:6" ht="15.75" x14ac:dyDescent="0.25">
      <c r="A339" s="29">
        <v>45217</v>
      </c>
      <c r="B339" s="13">
        <v>7672</v>
      </c>
      <c r="C339" s="19">
        <v>1</v>
      </c>
      <c r="D339" s="13" t="s">
        <v>55</v>
      </c>
      <c r="E339" s="18" t="s">
        <v>22</v>
      </c>
      <c r="F339" s="34">
        <v>7693.6</v>
      </c>
    </row>
    <row r="340" spans="1:6" ht="15.75" x14ac:dyDescent="0.25">
      <c r="A340" s="29">
        <v>45224</v>
      </c>
      <c r="B340" s="13">
        <v>7673</v>
      </c>
      <c r="C340" s="19">
        <v>1</v>
      </c>
      <c r="D340" s="13" t="s">
        <v>54</v>
      </c>
      <c r="E340" s="18" t="s">
        <v>52</v>
      </c>
      <c r="F340" s="34">
        <v>190039.06</v>
      </c>
    </row>
    <row r="341" spans="1:6" ht="15.75" x14ac:dyDescent="0.25">
      <c r="A341" s="29">
        <v>45224</v>
      </c>
      <c r="B341" s="13">
        <v>7674</v>
      </c>
      <c r="C341" s="19">
        <v>1</v>
      </c>
      <c r="D341" s="13" t="s">
        <v>53</v>
      </c>
      <c r="E341" s="18" t="s">
        <v>52</v>
      </c>
      <c r="F341" s="34">
        <f t="shared" ref="F341:F346" si="1">87249*0.18+87249</f>
        <v>102953.82</v>
      </c>
    </row>
    <row r="342" spans="1:6" ht="15.75" x14ac:dyDescent="0.25">
      <c r="A342" s="29">
        <v>45224</v>
      </c>
      <c r="B342" s="13">
        <v>7675</v>
      </c>
      <c r="C342" s="19">
        <v>1</v>
      </c>
      <c r="D342" s="13" t="s">
        <v>53</v>
      </c>
      <c r="E342" s="18" t="s">
        <v>52</v>
      </c>
      <c r="F342" s="34">
        <f t="shared" si="1"/>
        <v>102953.82</v>
      </c>
    </row>
    <row r="343" spans="1:6" ht="15.75" x14ac:dyDescent="0.25">
      <c r="A343" s="29">
        <v>45224</v>
      </c>
      <c r="B343" s="13">
        <v>7676</v>
      </c>
      <c r="C343" s="19">
        <v>1</v>
      </c>
      <c r="D343" s="13" t="s">
        <v>53</v>
      </c>
      <c r="E343" s="18" t="s">
        <v>52</v>
      </c>
      <c r="F343" s="34">
        <f t="shared" si="1"/>
        <v>102953.82</v>
      </c>
    </row>
    <row r="344" spans="1:6" ht="15.75" x14ac:dyDescent="0.25">
      <c r="A344" s="29">
        <v>45224</v>
      </c>
      <c r="B344" s="13">
        <v>7677</v>
      </c>
      <c r="C344" s="19">
        <v>1</v>
      </c>
      <c r="D344" s="13" t="s">
        <v>53</v>
      </c>
      <c r="E344" s="18" t="s">
        <v>52</v>
      </c>
      <c r="F344" s="34">
        <f t="shared" si="1"/>
        <v>102953.82</v>
      </c>
    </row>
    <row r="345" spans="1:6" ht="15.75" x14ac:dyDescent="0.25">
      <c r="A345" s="29">
        <v>45224</v>
      </c>
      <c r="B345" s="13">
        <v>7678</v>
      </c>
      <c r="C345" s="19">
        <v>1</v>
      </c>
      <c r="D345" s="13" t="s">
        <v>53</v>
      </c>
      <c r="E345" s="18" t="s">
        <v>52</v>
      </c>
      <c r="F345" s="34">
        <f t="shared" si="1"/>
        <v>102953.82</v>
      </c>
    </row>
    <row r="346" spans="1:6" ht="15.75" x14ac:dyDescent="0.25">
      <c r="A346" s="29">
        <v>45224</v>
      </c>
      <c r="B346" s="13">
        <v>7679</v>
      </c>
      <c r="C346" s="19">
        <v>1</v>
      </c>
      <c r="D346" s="13" t="s">
        <v>53</v>
      </c>
      <c r="E346" s="18" t="s">
        <v>52</v>
      </c>
      <c r="F346" s="34">
        <f t="shared" si="1"/>
        <v>102953.82</v>
      </c>
    </row>
    <row r="347" spans="1:6" ht="15.75" x14ac:dyDescent="0.25">
      <c r="A347" s="35">
        <v>45238</v>
      </c>
      <c r="B347" s="13">
        <v>7680</v>
      </c>
      <c r="C347" s="19">
        <v>1</v>
      </c>
      <c r="D347" s="13" t="s">
        <v>12</v>
      </c>
      <c r="E347" s="18" t="s">
        <v>22</v>
      </c>
      <c r="F347" s="36">
        <f>142430.13/5</f>
        <v>28486.026000000002</v>
      </c>
    </row>
    <row r="348" spans="1:6" ht="15.75" x14ac:dyDescent="0.25">
      <c r="A348" s="35">
        <v>45238</v>
      </c>
      <c r="B348" s="13">
        <v>7681</v>
      </c>
      <c r="C348" s="19">
        <v>1</v>
      </c>
      <c r="D348" s="13" t="s">
        <v>12</v>
      </c>
      <c r="E348" s="18" t="s">
        <v>22</v>
      </c>
      <c r="F348" s="36">
        <f>142430.13/5</f>
        <v>28486.026000000002</v>
      </c>
    </row>
    <row r="349" spans="1:6" ht="15.75" x14ac:dyDescent="0.25">
      <c r="A349" s="35">
        <v>45238</v>
      </c>
      <c r="B349" s="13">
        <v>7682</v>
      </c>
      <c r="C349" s="19">
        <v>1</v>
      </c>
      <c r="D349" s="13" t="s">
        <v>12</v>
      </c>
      <c r="E349" s="18" t="s">
        <v>22</v>
      </c>
      <c r="F349" s="36">
        <f>142430.13/5</f>
        <v>28486.026000000002</v>
      </c>
    </row>
    <row r="350" spans="1:6" ht="15.75" x14ac:dyDescent="0.25">
      <c r="A350" s="35">
        <v>45238</v>
      </c>
      <c r="B350" s="13">
        <v>7683</v>
      </c>
      <c r="C350" s="19">
        <v>1</v>
      </c>
      <c r="D350" s="13" t="s">
        <v>12</v>
      </c>
      <c r="E350" s="18" t="s">
        <v>22</v>
      </c>
      <c r="F350" s="36">
        <f>142430.13/5</f>
        <v>28486.026000000002</v>
      </c>
    </row>
    <row r="351" spans="1:6" ht="15.75" x14ac:dyDescent="0.25">
      <c r="A351" s="35">
        <v>45238</v>
      </c>
      <c r="B351" s="13">
        <v>7684</v>
      </c>
      <c r="C351" s="19">
        <v>1</v>
      </c>
      <c r="D351" s="13" t="s">
        <v>12</v>
      </c>
      <c r="E351" s="18" t="s">
        <v>22</v>
      </c>
      <c r="F351" s="36">
        <f>142430.13/5</f>
        <v>28486.026000000002</v>
      </c>
    </row>
    <row r="352" spans="1:6" ht="15.75" x14ac:dyDescent="0.25">
      <c r="A352" s="35">
        <v>45226</v>
      </c>
      <c r="B352" s="13">
        <v>7685</v>
      </c>
      <c r="C352" s="19">
        <v>1</v>
      </c>
      <c r="D352" s="13" t="s">
        <v>51</v>
      </c>
      <c r="E352" s="18" t="s">
        <v>26</v>
      </c>
      <c r="F352" s="36">
        <v>3170</v>
      </c>
    </row>
    <row r="353" spans="1:6" ht="15.75" x14ac:dyDescent="0.25">
      <c r="A353" s="35">
        <v>45244</v>
      </c>
      <c r="B353" s="13">
        <v>7686</v>
      </c>
      <c r="C353" s="19">
        <v>1</v>
      </c>
      <c r="D353" s="13" t="s">
        <v>50</v>
      </c>
      <c r="E353" s="18" t="s">
        <v>26</v>
      </c>
      <c r="F353" s="36">
        <f>8806.71*0.18+8806.71</f>
        <v>10391.917799999999</v>
      </c>
    </row>
    <row r="354" spans="1:6" ht="15.75" x14ac:dyDescent="0.25">
      <c r="A354" s="35">
        <v>45239</v>
      </c>
      <c r="B354" s="13">
        <v>7687</v>
      </c>
      <c r="C354" s="19">
        <v>1</v>
      </c>
      <c r="D354" s="13" t="s">
        <v>3</v>
      </c>
      <c r="E354" s="18" t="s">
        <v>24</v>
      </c>
      <c r="F354" s="36">
        <v>64400.351999999999</v>
      </c>
    </row>
    <row r="355" spans="1:6" ht="15.75" x14ac:dyDescent="0.25">
      <c r="A355" s="35">
        <v>45239</v>
      </c>
      <c r="B355" s="13">
        <v>7688</v>
      </c>
      <c r="C355" s="19">
        <v>1</v>
      </c>
      <c r="D355" s="13" t="s">
        <v>3</v>
      </c>
      <c r="E355" s="18" t="s">
        <v>24</v>
      </c>
      <c r="F355" s="36">
        <v>64400.351999999999</v>
      </c>
    </row>
    <row r="356" spans="1:6" ht="15.75" x14ac:dyDescent="0.25">
      <c r="A356" s="35">
        <v>45239</v>
      </c>
      <c r="B356" s="13">
        <v>7689</v>
      </c>
      <c r="C356" s="19">
        <v>1</v>
      </c>
      <c r="D356" s="13" t="s">
        <v>3</v>
      </c>
      <c r="E356" s="18" t="s">
        <v>24</v>
      </c>
      <c r="F356" s="36">
        <v>64400.351999999999</v>
      </c>
    </row>
    <row r="357" spans="1:6" ht="15.75" x14ac:dyDescent="0.25">
      <c r="A357" s="35">
        <v>45239</v>
      </c>
      <c r="B357" s="13">
        <v>7690</v>
      </c>
      <c r="C357" s="19">
        <v>1</v>
      </c>
      <c r="D357" s="13" t="s">
        <v>3</v>
      </c>
      <c r="E357" s="18" t="s">
        <v>24</v>
      </c>
      <c r="F357" s="36">
        <v>64400.351999999999</v>
      </c>
    </row>
    <row r="358" spans="1:6" ht="15.75" x14ac:dyDescent="0.25">
      <c r="A358" s="35">
        <v>45239</v>
      </c>
      <c r="B358" s="13">
        <v>7691</v>
      </c>
      <c r="C358" s="19">
        <v>1</v>
      </c>
      <c r="D358" s="13" t="s">
        <v>3</v>
      </c>
      <c r="E358" s="18" t="s">
        <v>2</v>
      </c>
      <c r="F358" s="36">
        <v>64400.351999999999</v>
      </c>
    </row>
    <row r="359" spans="1:6" ht="15.75" x14ac:dyDescent="0.25">
      <c r="A359" s="35">
        <v>45239</v>
      </c>
      <c r="B359" s="13">
        <v>7692</v>
      </c>
      <c r="C359" s="19">
        <v>1</v>
      </c>
      <c r="D359" s="13" t="s">
        <v>49</v>
      </c>
      <c r="E359" s="18" t="s">
        <v>48</v>
      </c>
      <c r="F359" s="36">
        <f>1573.68+283.26</f>
        <v>1856.94</v>
      </c>
    </row>
    <row r="360" spans="1:6" ht="15.75" x14ac:dyDescent="0.25">
      <c r="A360" s="35">
        <v>45244</v>
      </c>
      <c r="B360" s="13">
        <v>7693</v>
      </c>
      <c r="C360" s="19">
        <v>1</v>
      </c>
      <c r="D360" s="13" t="s">
        <v>39</v>
      </c>
      <c r="E360" s="18" t="s">
        <v>47</v>
      </c>
      <c r="F360" s="36">
        <v>29500</v>
      </c>
    </row>
    <row r="361" spans="1:6" ht="15.75" x14ac:dyDescent="0.25">
      <c r="A361" s="35">
        <v>45244</v>
      </c>
      <c r="B361" s="13">
        <v>7694</v>
      </c>
      <c r="C361" s="19">
        <v>1</v>
      </c>
      <c r="D361" s="13" t="s">
        <v>39</v>
      </c>
      <c r="E361" s="18" t="s">
        <v>46</v>
      </c>
      <c r="F361" s="36">
        <v>29500</v>
      </c>
    </row>
    <row r="362" spans="1:6" ht="15.75" x14ac:dyDescent="0.25">
      <c r="A362" s="35">
        <v>45244</v>
      </c>
      <c r="B362" s="13">
        <v>7695</v>
      </c>
      <c r="C362" s="19">
        <v>1</v>
      </c>
      <c r="D362" s="13" t="s">
        <v>39</v>
      </c>
      <c r="E362" s="18" t="s">
        <v>45</v>
      </c>
      <c r="F362" s="36">
        <v>29500</v>
      </c>
    </row>
    <row r="363" spans="1:6" s="5" customFormat="1" ht="15.75" x14ac:dyDescent="0.25">
      <c r="A363" s="35">
        <v>45244</v>
      </c>
      <c r="B363" s="13">
        <v>7696</v>
      </c>
      <c r="C363" s="19">
        <v>1</v>
      </c>
      <c r="D363" s="13" t="s">
        <v>44</v>
      </c>
      <c r="E363" s="18" t="s">
        <v>43</v>
      </c>
      <c r="F363" s="36">
        <f>22000*0.18+22000</f>
        <v>25960</v>
      </c>
    </row>
    <row r="364" spans="1:6" ht="15.75" x14ac:dyDescent="0.25">
      <c r="A364" s="35">
        <v>45247</v>
      </c>
      <c r="B364" s="13">
        <v>7697</v>
      </c>
      <c r="C364" s="19">
        <v>1</v>
      </c>
      <c r="D364" s="13" t="s">
        <v>42</v>
      </c>
      <c r="E364" s="18" t="s">
        <v>22</v>
      </c>
      <c r="F364" s="36">
        <f>28500*0.18+28500</f>
        <v>33630</v>
      </c>
    </row>
    <row r="365" spans="1:6" ht="15.75" x14ac:dyDescent="0.25">
      <c r="A365" s="35">
        <v>45247</v>
      </c>
      <c r="B365" s="13">
        <v>7698</v>
      </c>
      <c r="C365" s="19">
        <v>1</v>
      </c>
      <c r="D365" s="13" t="s">
        <v>42</v>
      </c>
      <c r="E365" s="18" t="s">
        <v>22</v>
      </c>
      <c r="F365" s="36">
        <v>33630</v>
      </c>
    </row>
    <row r="366" spans="1:6" ht="15.75" x14ac:dyDescent="0.25">
      <c r="A366" s="35">
        <v>45247</v>
      </c>
      <c r="B366" s="13">
        <v>7699</v>
      </c>
      <c r="C366" s="19">
        <v>1</v>
      </c>
      <c r="D366" s="13" t="s">
        <v>41</v>
      </c>
      <c r="E366" s="18" t="s">
        <v>22</v>
      </c>
      <c r="F366" s="36">
        <f>3800*0.18+3800</f>
        <v>4484</v>
      </c>
    </row>
    <row r="367" spans="1:6" ht="15.75" x14ac:dyDescent="0.25">
      <c r="A367" s="35">
        <v>45247</v>
      </c>
      <c r="B367" s="13">
        <v>7700</v>
      </c>
      <c r="C367" s="19">
        <v>1</v>
      </c>
      <c r="D367" s="13" t="s">
        <v>41</v>
      </c>
      <c r="E367" s="18" t="s">
        <v>22</v>
      </c>
      <c r="F367" s="36">
        <f>3800*0.18+3800</f>
        <v>4484</v>
      </c>
    </row>
    <row r="368" spans="1:6" ht="15.75" x14ac:dyDescent="0.25">
      <c r="A368" s="35">
        <v>45247</v>
      </c>
      <c r="B368" s="13">
        <v>7701</v>
      </c>
      <c r="C368" s="19">
        <v>1</v>
      </c>
      <c r="D368" s="13" t="s">
        <v>39</v>
      </c>
      <c r="E368" s="18" t="s">
        <v>40</v>
      </c>
      <c r="F368" s="36">
        <f>25111.3*0.18+25111.3</f>
        <v>29631.333999999999</v>
      </c>
    </row>
    <row r="369" spans="1:6" ht="15.75" x14ac:dyDescent="0.25">
      <c r="A369" s="35">
        <v>45247</v>
      </c>
      <c r="B369" s="13">
        <v>7702</v>
      </c>
      <c r="C369" s="19">
        <v>1</v>
      </c>
      <c r="D369" s="13" t="s">
        <v>39</v>
      </c>
      <c r="E369" s="18" t="s">
        <v>2</v>
      </c>
      <c r="F369" s="36">
        <f>25111.3*0.18+25111.3</f>
        <v>29631.333999999999</v>
      </c>
    </row>
    <row r="370" spans="1:6" ht="15.75" x14ac:dyDescent="0.25">
      <c r="A370" s="35">
        <v>45247</v>
      </c>
      <c r="B370" s="13">
        <v>7703</v>
      </c>
      <c r="C370" s="19">
        <v>1</v>
      </c>
      <c r="D370" s="13" t="s">
        <v>39</v>
      </c>
      <c r="E370" s="18" t="s">
        <v>38</v>
      </c>
      <c r="F370" s="36">
        <f>25111.3*0.18+25111.3</f>
        <v>29631.333999999999</v>
      </c>
    </row>
    <row r="371" spans="1:6" ht="15.75" x14ac:dyDescent="0.25">
      <c r="A371" s="35">
        <v>45247</v>
      </c>
      <c r="B371" s="13">
        <v>7704</v>
      </c>
      <c r="C371" s="19">
        <v>1</v>
      </c>
      <c r="D371" s="13" t="s">
        <v>39</v>
      </c>
      <c r="E371" s="18" t="s">
        <v>38</v>
      </c>
      <c r="F371" s="36">
        <f>25111.3*0.18+25111.3</f>
        <v>29631.333999999999</v>
      </c>
    </row>
    <row r="372" spans="1:6" ht="15.75" x14ac:dyDescent="0.25">
      <c r="A372" s="35">
        <v>45247</v>
      </c>
      <c r="B372" s="13">
        <v>7705</v>
      </c>
      <c r="C372" s="19">
        <v>1</v>
      </c>
      <c r="D372" s="13" t="s">
        <v>39</v>
      </c>
      <c r="E372" s="18" t="s">
        <v>38</v>
      </c>
      <c r="F372" s="36">
        <f>25111.3*0.18+25111.3</f>
        <v>29631.333999999999</v>
      </c>
    </row>
    <row r="373" spans="1:6" ht="15.75" x14ac:dyDescent="0.25">
      <c r="A373" s="35">
        <v>45253</v>
      </c>
      <c r="B373" s="13">
        <v>7706</v>
      </c>
      <c r="C373" s="19">
        <v>1</v>
      </c>
      <c r="D373" s="13" t="s">
        <v>37</v>
      </c>
      <c r="E373" s="18" t="s">
        <v>26</v>
      </c>
      <c r="F373" s="36">
        <f>48500*0.18+48500</f>
        <v>57230</v>
      </c>
    </row>
    <row r="374" spans="1:6" ht="15.75" x14ac:dyDescent="0.25">
      <c r="A374" s="35">
        <v>45253</v>
      </c>
      <c r="B374" s="13">
        <v>7707</v>
      </c>
      <c r="C374" s="19">
        <v>1</v>
      </c>
      <c r="D374" s="13" t="s">
        <v>36</v>
      </c>
      <c r="E374" s="18" t="s">
        <v>29</v>
      </c>
      <c r="F374" s="36">
        <f t="shared" ref="F374:F380" si="2">10150*0.18+10150</f>
        <v>11977</v>
      </c>
    </row>
    <row r="375" spans="1:6" ht="15.75" x14ac:dyDescent="0.25">
      <c r="A375" s="35">
        <v>45253</v>
      </c>
      <c r="B375" s="13">
        <v>7708</v>
      </c>
      <c r="C375" s="19">
        <v>1</v>
      </c>
      <c r="D375" s="13" t="s">
        <v>36</v>
      </c>
      <c r="E375" s="18" t="s">
        <v>30</v>
      </c>
      <c r="F375" s="36">
        <f t="shared" si="2"/>
        <v>11977</v>
      </c>
    </row>
    <row r="376" spans="1:6" ht="15.75" x14ac:dyDescent="0.25">
      <c r="A376" s="35">
        <v>45253</v>
      </c>
      <c r="B376" s="13">
        <v>7709</v>
      </c>
      <c r="C376" s="19">
        <v>1</v>
      </c>
      <c r="D376" s="13" t="s">
        <v>36</v>
      </c>
      <c r="E376" s="18" t="s">
        <v>28</v>
      </c>
      <c r="F376" s="36">
        <f t="shared" si="2"/>
        <v>11977</v>
      </c>
    </row>
    <row r="377" spans="1:6" ht="15.75" x14ac:dyDescent="0.25">
      <c r="A377" s="35">
        <v>45253</v>
      </c>
      <c r="B377" s="13">
        <v>7710</v>
      </c>
      <c r="C377" s="19">
        <v>1</v>
      </c>
      <c r="D377" s="13" t="s">
        <v>36</v>
      </c>
      <c r="E377" s="18" t="s">
        <v>33</v>
      </c>
      <c r="F377" s="36">
        <f t="shared" si="2"/>
        <v>11977</v>
      </c>
    </row>
    <row r="378" spans="1:6" ht="15.75" x14ac:dyDescent="0.25">
      <c r="A378" s="35">
        <v>45253</v>
      </c>
      <c r="B378" s="13">
        <v>7711</v>
      </c>
      <c r="C378" s="19">
        <v>1</v>
      </c>
      <c r="D378" s="13" t="s">
        <v>36</v>
      </c>
      <c r="E378" s="18" t="s">
        <v>32</v>
      </c>
      <c r="F378" s="36">
        <f t="shared" si="2"/>
        <v>11977</v>
      </c>
    </row>
    <row r="379" spans="1:6" ht="15.75" x14ac:dyDescent="0.25">
      <c r="A379" s="35">
        <v>45253</v>
      </c>
      <c r="B379" s="13">
        <v>7712</v>
      </c>
      <c r="C379" s="19">
        <v>1</v>
      </c>
      <c r="D379" s="13" t="s">
        <v>36</v>
      </c>
      <c r="E379" s="18" t="s">
        <v>31</v>
      </c>
      <c r="F379" s="36">
        <f t="shared" si="2"/>
        <v>11977</v>
      </c>
    </row>
    <row r="380" spans="1:6" ht="15.75" x14ac:dyDescent="0.25">
      <c r="A380" s="35">
        <v>45253</v>
      </c>
      <c r="B380" s="13">
        <v>7713</v>
      </c>
      <c r="C380" s="19">
        <v>1</v>
      </c>
      <c r="D380" s="13" t="s">
        <v>36</v>
      </c>
      <c r="E380" s="18" t="s">
        <v>26</v>
      </c>
      <c r="F380" s="36">
        <f t="shared" si="2"/>
        <v>11977</v>
      </c>
    </row>
    <row r="381" spans="1:6" ht="15.75" x14ac:dyDescent="0.25">
      <c r="A381" s="35">
        <v>45253</v>
      </c>
      <c r="B381" s="13">
        <v>7714</v>
      </c>
      <c r="C381" s="19">
        <v>1</v>
      </c>
      <c r="D381" s="13" t="s">
        <v>35</v>
      </c>
      <c r="E381" s="18" t="s">
        <v>31</v>
      </c>
      <c r="F381" s="36">
        <f t="shared" ref="F381:F388" si="3">14100*0.18+14100</f>
        <v>16638</v>
      </c>
    </row>
    <row r="382" spans="1:6" ht="15.75" x14ac:dyDescent="0.25">
      <c r="A382" s="35">
        <v>45253</v>
      </c>
      <c r="B382" s="13">
        <v>7715</v>
      </c>
      <c r="C382" s="19">
        <v>1</v>
      </c>
      <c r="D382" s="13" t="s">
        <v>35</v>
      </c>
      <c r="E382" s="18" t="s">
        <v>28</v>
      </c>
      <c r="F382" s="36">
        <f t="shared" si="3"/>
        <v>16638</v>
      </c>
    </row>
    <row r="383" spans="1:6" ht="15.75" x14ac:dyDescent="0.25">
      <c r="A383" s="35">
        <v>45253</v>
      </c>
      <c r="B383" s="13">
        <v>7716</v>
      </c>
      <c r="C383" s="19">
        <v>1</v>
      </c>
      <c r="D383" s="13" t="s">
        <v>35</v>
      </c>
      <c r="E383" s="18" t="s">
        <v>30</v>
      </c>
      <c r="F383" s="36">
        <f t="shared" si="3"/>
        <v>16638</v>
      </c>
    </row>
    <row r="384" spans="1:6" ht="15.75" x14ac:dyDescent="0.25">
      <c r="A384" s="35">
        <v>45253</v>
      </c>
      <c r="B384" s="13">
        <v>7717</v>
      </c>
      <c r="C384" s="19">
        <v>1</v>
      </c>
      <c r="D384" s="13" t="s">
        <v>35</v>
      </c>
      <c r="E384" s="18" t="s">
        <v>32</v>
      </c>
      <c r="F384" s="36">
        <f t="shared" si="3"/>
        <v>16638</v>
      </c>
    </row>
    <row r="385" spans="1:6" ht="15.75" x14ac:dyDescent="0.25">
      <c r="A385" s="35">
        <v>45253</v>
      </c>
      <c r="B385" s="13">
        <v>7718</v>
      </c>
      <c r="C385" s="19">
        <v>1</v>
      </c>
      <c r="D385" s="13" t="s">
        <v>35</v>
      </c>
      <c r="E385" s="18" t="s">
        <v>29</v>
      </c>
      <c r="F385" s="36">
        <f t="shared" si="3"/>
        <v>16638</v>
      </c>
    </row>
    <row r="386" spans="1:6" ht="15.75" x14ac:dyDescent="0.25">
      <c r="A386" s="35">
        <v>45253</v>
      </c>
      <c r="B386" s="13">
        <v>7719</v>
      </c>
      <c r="C386" s="19">
        <v>1</v>
      </c>
      <c r="D386" s="13" t="s">
        <v>35</v>
      </c>
      <c r="E386" s="18" t="s">
        <v>26</v>
      </c>
      <c r="F386" s="36">
        <f t="shared" si="3"/>
        <v>16638</v>
      </c>
    </row>
    <row r="387" spans="1:6" ht="15.75" x14ac:dyDescent="0.25">
      <c r="A387" s="35">
        <v>45253</v>
      </c>
      <c r="B387" s="13">
        <v>7720</v>
      </c>
      <c r="C387" s="19">
        <v>1</v>
      </c>
      <c r="D387" s="13" t="s">
        <v>35</v>
      </c>
      <c r="E387" s="18" t="s">
        <v>26</v>
      </c>
      <c r="F387" s="36">
        <f t="shared" si="3"/>
        <v>16638</v>
      </c>
    </row>
    <row r="388" spans="1:6" ht="15.75" x14ac:dyDescent="0.25">
      <c r="A388" s="35">
        <v>45253</v>
      </c>
      <c r="B388" s="13">
        <v>7721</v>
      </c>
      <c r="C388" s="19">
        <v>1</v>
      </c>
      <c r="D388" s="13" t="s">
        <v>35</v>
      </c>
      <c r="E388" s="18" t="s">
        <v>33</v>
      </c>
      <c r="F388" s="36">
        <f t="shared" si="3"/>
        <v>16638</v>
      </c>
    </row>
    <row r="389" spans="1:6" ht="15.75" x14ac:dyDescent="0.25">
      <c r="A389" s="35">
        <v>45253</v>
      </c>
      <c r="B389" s="13">
        <v>7722</v>
      </c>
      <c r="C389" s="19">
        <v>1</v>
      </c>
      <c r="D389" s="13" t="s">
        <v>34</v>
      </c>
      <c r="E389" s="18" t="s">
        <v>26</v>
      </c>
      <c r="F389" s="36">
        <f t="shared" ref="F389:F398" si="4">5500*0.18+5500</f>
        <v>6490</v>
      </c>
    </row>
    <row r="390" spans="1:6" ht="15.75" x14ac:dyDescent="0.25">
      <c r="A390" s="35">
        <v>45253</v>
      </c>
      <c r="B390" s="13">
        <v>7723</v>
      </c>
      <c r="C390" s="19">
        <v>1</v>
      </c>
      <c r="D390" s="13" t="s">
        <v>34</v>
      </c>
      <c r="E390" s="18" t="s">
        <v>26</v>
      </c>
      <c r="F390" s="36">
        <f t="shared" si="4"/>
        <v>6490</v>
      </c>
    </row>
    <row r="391" spans="1:6" ht="15.75" x14ac:dyDescent="0.25">
      <c r="A391" s="35">
        <v>45253</v>
      </c>
      <c r="B391" s="13">
        <v>7724</v>
      </c>
      <c r="C391" s="19">
        <v>1</v>
      </c>
      <c r="D391" s="13" t="s">
        <v>34</v>
      </c>
      <c r="E391" s="18" t="s">
        <v>26</v>
      </c>
      <c r="F391" s="36">
        <f t="shared" si="4"/>
        <v>6490</v>
      </c>
    </row>
    <row r="392" spans="1:6" ht="15.75" x14ac:dyDescent="0.25">
      <c r="A392" s="35">
        <v>45253</v>
      </c>
      <c r="B392" s="13">
        <v>7725</v>
      </c>
      <c r="C392" s="19">
        <v>1</v>
      </c>
      <c r="D392" s="13" t="s">
        <v>34</v>
      </c>
      <c r="E392" s="18" t="s">
        <v>26</v>
      </c>
      <c r="F392" s="36">
        <f t="shared" si="4"/>
        <v>6490</v>
      </c>
    </row>
    <row r="393" spans="1:6" ht="15.75" x14ac:dyDescent="0.25">
      <c r="A393" s="35">
        <v>45253</v>
      </c>
      <c r="B393" s="13">
        <v>7726</v>
      </c>
      <c r="C393" s="19">
        <v>1</v>
      </c>
      <c r="D393" s="13" t="s">
        <v>34</v>
      </c>
      <c r="E393" s="18" t="s">
        <v>26</v>
      </c>
      <c r="F393" s="36">
        <f t="shared" si="4"/>
        <v>6490</v>
      </c>
    </row>
    <row r="394" spans="1:6" ht="15.75" x14ac:dyDescent="0.25">
      <c r="A394" s="35">
        <v>45253</v>
      </c>
      <c r="B394" s="13">
        <v>7727</v>
      </c>
      <c r="C394" s="19">
        <v>1</v>
      </c>
      <c r="D394" s="13" t="s">
        <v>34</v>
      </c>
      <c r="E394" s="18" t="s">
        <v>26</v>
      </c>
      <c r="F394" s="36">
        <f t="shared" si="4"/>
        <v>6490</v>
      </c>
    </row>
    <row r="395" spans="1:6" ht="15.75" x14ac:dyDescent="0.25">
      <c r="A395" s="35">
        <v>45253</v>
      </c>
      <c r="B395" s="13">
        <v>7728</v>
      </c>
      <c r="C395" s="19">
        <v>1</v>
      </c>
      <c r="D395" s="13" t="s">
        <v>34</v>
      </c>
      <c r="E395" s="18" t="s">
        <v>26</v>
      </c>
      <c r="F395" s="36">
        <f t="shared" si="4"/>
        <v>6490</v>
      </c>
    </row>
    <row r="396" spans="1:6" ht="15.75" x14ac:dyDescent="0.25">
      <c r="A396" s="35">
        <v>45253</v>
      </c>
      <c r="B396" s="13">
        <v>7729</v>
      </c>
      <c r="C396" s="19">
        <v>1</v>
      </c>
      <c r="D396" s="13" t="s">
        <v>34</v>
      </c>
      <c r="E396" s="18" t="s">
        <v>26</v>
      </c>
      <c r="F396" s="36">
        <f t="shared" si="4"/>
        <v>6490</v>
      </c>
    </row>
    <row r="397" spans="1:6" ht="15.75" x14ac:dyDescent="0.25">
      <c r="A397" s="35">
        <v>45253</v>
      </c>
      <c r="B397" s="13">
        <v>7730</v>
      </c>
      <c r="C397" s="19">
        <v>1</v>
      </c>
      <c r="D397" s="13" t="s">
        <v>34</v>
      </c>
      <c r="E397" s="18" t="s">
        <v>26</v>
      </c>
      <c r="F397" s="36">
        <f t="shared" si="4"/>
        <v>6490</v>
      </c>
    </row>
    <row r="398" spans="1:6" ht="15.75" x14ac:dyDescent="0.25">
      <c r="A398" s="35">
        <v>45253</v>
      </c>
      <c r="B398" s="13">
        <v>7731</v>
      </c>
      <c r="C398" s="19">
        <v>1</v>
      </c>
      <c r="D398" s="13" t="s">
        <v>34</v>
      </c>
      <c r="E398" s="18" t="s">
        <v>26</v>
      </c>
      <c r="F398" s="36">
        <f t="shared" si="4"/>
        <v>6490</v>
      </c>
    </row>
    <row r="399" spans="1:6" ht="15.75" x14ac:dyDescent="0.25">
      <c r="A399" s="35">
        <v>45253</v>
      </c>
      <c r="B399" s="13">
        <v>7732</v>
      </c>
      <c r="C399" s="19">
        <v>1</v>
      </c>
      <c r="D399" s="13" t="s">
        <v>27</v>
      </c>
      <c r="E399" s="18" t="s">
        <v>26</v>
      </c>
      <c r="F399" s="36">
        <f t="shared" ref="F399:F422" si="5">14100*0.18+14100</f>
        <v>16638</v>
      </c>
    </row>
    <row r="400" spans="1:6" ht="15.75" x14ac:dyDescent="0.25">
      <c r="A400" s="35">
        <v>45253</v>
      </c>
      <c r="B400" s="13">
        <v>7733</v>
      </c>
      <c r="C400" s="19">
        <v>1</v>
      </c>
      <c r="D400" s="13" t="s">
        <v>27</v>
      </c>
      <c r="E400" s="18" t="s">
        <v>26</v>
      </c>
      <c r="F400" s="36">
        <f t="shared" si="5"/>
        <v>16638</v>
      </c>
    </row>
    <row r="401" spans="1:6" ht="15.75" x14ac:dyDescent="0.25">
      <c r="A401" s="35">
        <v>45253</v>
      </c>
      <c r="B401" s="13">
        <v>7734</v>
      </c>
      <c r="C401" s="19">
        <v>1</v>
      </c>
      <c r="D401" s="13" t="s">
        <v>27</v>
      </c>
      <c r="E401" s="18" t="s">
        <v>26</v>
      </c>
      <c r="F401" s="36">
        <f t="shared" si="5"/>
        <v>16638</v>
      </c>
    </row>
    <row r="402" spans="1:6" ht="15.75" x14ac:dyDescent="0.25">
      <c r="A402" s="35">
        <v>45253</v>
      </c>
      <c r="B402" s="13">
        <v>7735</v>
      </c>
      <c r="C402" s="19">
        <v>1</v>
      </c>
      <c r="D402" s="13" t="s">
        <v>27</v>
      </c>
      <c r="E402" s="18" t="s">
        <v>26</v>
      </c>
      <c r="F402" s="36">
        <f t="shared" si="5"/>
        <v>16638</v>
      </c>
    </row>
    <row r="403" spans="1:6" ht="15.75" x14ac:dyDescent="0.25">
      <c r="A403" s="35">
        <v>45253</v>
      </c>
      <c r="B403" s="13">
        <v>7736</v>
      </c>
      <c r="C403" s="19">
        <v>1</v>
      </c>
      <c r="D403" s="13" t="s">
        <v>27</v>
      </c>
      <c r="E403" s="18" t="s">
        <v>26</v>
      </c>
      <c r="F403" s="36">
        <f t="shared" si="5"/>
        <v>16638</v>
      </c>
    </row>
    <row r="404" spans="1:6" ht="15.75" x14ac:dyDescent="0.25">
      <c r="A404" s="35">
        <v>45253</v>
      </c>
      <c r="B404" s="13">
        <v>7737</v>
      </c>
      <c r="C404" s="19">
        <v>1</v>
      </c>
      <c r="D404" s="13" t="s">
        <v>27</v>
      </c>
      <c r="E404" s="18" t="s">
        <v>26</v>
      </c>
      <c r="F404" s="36">
        <f t="shared" si="5"/>
        <v>16638</v>
      </c>
    </row>
    <row r="405" spans="1:6" ht="15.75" x14ac:dyDescent="0.25">
      <c r="A405" s="35">
        <v>45253</v>
      </c>
      <c r="B405" s="13">
        <v>7738</v>
      </c>
      <c r="C405" s="19">
        <v>1</v>
      </c>
      <c r="D405" s="13" t="s">
        <v>27</v>
      </c>
      <c r="E405" s="18" t="s">
        <v>26</v>
      </c>
      <c r="F405" s="36">
        <f t="shared" si="5"/>
        <v>16638</v>
      </c>
    </row>
    <row r="406" spans="1:6" ht="15.75" x14ac:dyDescent="0.25">
      <c r="A406" s="35">
        <v>45253</v>
      </c>
      <c r="B406" s="13">
        <v>7739</v>
      </c>
      <c r="C406" s="19">
        <v>1</v>
      </c>
      <c r="D406" s="13" t="s">
        <v>27</v>
      </c>
      <c r="E406" s="18" t="s">
        <v>26</v>
      </c>
      <c r="F406" s="36">
        <f t="shared" si="5"/>
        <v>16638</v>
      </c>
    </row>
    <row r="407" spans="1:6" ht="15.75" x14ac:dyDescent="0.25">
      <c r="A407" s="35">
        <v>45253</v>
      </c>
      <c r="B407" s="13">
        <v>7740</v>
      </c>
      <c r="C407" s="19">
        <v>1</v>
      </c>
      <c r="D407" s="13" t="s">
        <v>27</v>
      </c>
      <c r="E407" s="18" t="s">
        <v>33</v>
      </c>
      <c r="F407" s="36">
        <f t="shared" si="5"/>
        <v>16638</v>
      </c>
    </row>
    <row r="408" spans="1:6" ht="15.75" x14ac:dyDescent="0.25">
      <c r="A408" s="35">
        <v>45253</v>
      </c>
      <c r="B408" s="13">
        <v>7741</v>
      </c>
      <c r="C408" s="19">
        <v>1</v>
      </c>
      <c r="D408" s="13" t="s">
        <v>27</v>
      </c>
      <c r="E408" s="18" t="s">
        <v>33</v>
      </c>
      <c r="F408" s="36">
        <f t="shared" si="5"/>
        <v>16638</v>
      </c>
    </row>
    <row r="409" spans="1:6" ht="15.75" x14ac:dyDescent="0.25">
      <c r="A409" s="35">
        <v>45253</v>
      </c>
      <c r="B409" s="13">
        <v>7742</v>
      </c>
      <c r="C409" s="19">
        <v>1</v>
      </c>
      <c r="D409" s="13" t="s">
        <v>27</v>
      </c>
      <c r="E409" s="18" t="s">
        <v>26</v>
      </c>
      <c r="F409" s="36">
        <f t="shared" si="5"/>
        <v>16638</v>
      </c>
    </row>
    <row r="410" spans="1:6" ht="15.75" x14ac:dyDescent="0.25">
      <c r="A410" s="35">
        <v>45253</v>
      </c>
      <c r="B410" s="13">
        <v>7743</v>
      </c>
      <c r="C410" s="19">
        <v>1</v>
      </c>
      <c r="D410" s="13" t="s">
        <v>27</v>
      </c>
      <c r="E410" s="18" t="s">
        <v>26</v>
      </c>
      <c r="F410" s="36">
        <f t="shared" si="5"/>
        <v>16638</v>
      </c>
    </row>
    <row r="411" spans="1:6" ht="15.75" x14ac:dyDescent="0.25">
      <c r="A411" s="35">
        <v>45253</v>
      </c>
      <c r="B411" s="13">
        <v>7744</v>
      </c>
      <c r="C411" s="19">
        <v>1</v>
      </c>
      <c r="D411" s="13" t="s">
        <v>27</v>
      </c>
      <c r="E411" s="18" t="s">
        <v>30</v>
      </c>
      <c r="F411" s="36">
        <f t="shared" si="5"/>
        <v>16638</v>
      </c>
    </row>
    <row r="412" spans="1:6" ht="15.75" x14ac:dyDescent="0.25">
      <c r="A412" s="35">
        <v>45253</v>
      </c>
      <c r="B412" s="13">
        <v>7745</v>
      </c>
      <c r="C412" s="19">
        <v>1</v>
      </c>
      <c r="D412" s="13" t="s">
        <v>27</v>
      </c>
      <c r="E412" s="18" t="s">
        <v>32</v>
      </c>
      <c r="F412" s="36">
        <f t="shared" si="5"/>
        <v>16638</v>
      </c>
    </row>
    <row r="413" spans="1:6" ht="15.75" x14ac:dyDescent="0.25">
      <c r="A413" s="35">
        <v>45253</v>
      </c>
      <c r="B413" s="13">
        <v>7746</v>
      </c>
      <c r="C413" s="19">
        <v>1</v>
      </c>
      <c r="D413" s="13" t="s">
        <v>27</v>
      </c>
      <c r="E413" s="18" t="s">
        <v>32</v>
      </c>
      <c r="F413" s="36">
        <f t="shared" si="5"/>
        <v>16638</v>
      </c>
    </row>
    <row r="414" spans="1:6" ht="15.75" x14ac:dyDescent="0.25">
      <c r="A414" s="35">
        <v>45253</v>
      </c>
      <c r="B414" s="13">
        <v>7747</v>
      </c>
      <c r="C414" s="19">
        <v>1</v>
      </c>
      <c r="D414" s="13" t="s">
        <v>27</v>
      </c>
      <c r="E414" s="18" t="s">
        <v>31</v>
      </c>
      <c r="F414" s="36">
        <f t="shared" si="5"/>
        <v>16638</v>
      </c>
    </row>
    <row r="415" spans="1:6" ht="15.75" x14ac:dyDescent="0.25">
      <c r="A415" s="35">
        <v>45253</v>
      </c>
      <c r="B415" s="13">
        <v>7748</v>
      </c>
      <c r="C415" s="19">
        <v>1</v>
      </c>
      <c r="D415" s="13" t="s">
        <v>27</v>
      </c>
      <c r="E415" s="18" t="s">
        <v>31</v>
      </c>
      <c r="F415" s="36">
        <f t="shared" si="5"/>
        <v>16638</v>
      </c>
    </row>
    <row r="416" spans="1:6" ht="15.75" x14ac:dyDescent="0.25">
      <c r="A416" s="35">
        <v>45253</v>
      </c>
      <c r="B416" s="13">
        <v>7749</v>
      </c>
      <c r="C416" s="19">
        <v>1</v>
      </c>
      <c r="D416" s="13" t="s">
        <v>27</v>
      </c>
      <c r="E416" s="18" t="s">
        <v>30</v>
      </c>
      <c r="F416" s="36">
        <f t="shared" si="5"/>
        <v>16638</v>
      </c>
    </row>
    <row r="417" spans="1:6" ht="15.75" x14ac:dyDescent="0.25">
      <c r="A417" s="35">
        <v>45253</v>
      </c>
      <c r="B417" s="13">
        <v>7750</v>
      </c>
      <c r="C417" s="19">
        <v>1</v>
      </c>
      <c r="D417" s="13" t="s">
        <v>27</v>
      </c>
      <c r="E417" s="18" t="s">
        <v>29</v>
      </c>
      <c r="F417" s="36">
        <f t="shared" si="5"/>
        <v>16638</v>
      </c>
    </row>
    <row r="418" spans="1:6" ht="15.75" x14ac:dyDescent="0.25">
      <c r="A418" s="35">
        <v>45253</v>
      </c>
      <c r="B418" s="13">
        <v>7751</v>
      </c>
      <c r="C418" s="19">
        <v>1</v>
      </c>
      <c r="D418" s="13" t="s">
        <v>27</v>
      </c>
      <c r="E418" s="18" t="s">
        <v>28</v>
      </c>
      <c r="F418" s="36">
        <f t="shared" si="5"/>
        <v>16638</v>
      </c>
    </row>
    <row r="419" spans="1:6" ht="15.75" x14ac:dyDescent="0.25">
      <c r="A419" s="35">
        <v>45253</v>
      </c>
      <c r="B419" s="13">
        <v>7752</v>
      </c>
      <c r="C419" s="19">
        <v>1</v>
      </c>
      <c r="D419" s="13" t="s">
        <v>27</v>
      </c>
      <c r="E419" s="18" t="s">
        <v>29</v>
      </c>
      <c r="F419" s="36">
        <f t="shared" si="5"/>
        <v>16638</v>
      </c>
    </row>
    <row r="420" spans="1:6" ht="15.75" x14ac:dyDescent="0.25">
      <c r="A420" s="35">
        <v>45253</v>
      </c>
      <c r="B420" s="13">
        <v>7753</v>
      </c>
      <c r="C420" s="19">
        <v>1</v>
      </c>
      <c r="D420" s="13" t="s">
        <v>27</v>
      </c>
      <c r="E420" s="18" t="s">
        <v>28</v>
      </c>
      <c r="F420" s="36">
        <f t="shared" si="5"/>
        <v>16638</v>
      </c>
    </row>
    <row r="421" spans="1:6" ht="15.75" x14ac:dyDescent="0.25">
      <c r="A421" s="35">
        <v>45253</v>
      </c>
      <c r="B421" s="13">
        <v>7754</v>
      </c>
      <c r="C421" s="19">
        <v>1</v>
      </c>
      <c r="D421" s="13" t="s">
        <v>27</v>
      </c>
      <c r="E421" s="18" t="s">
        <v>26</v>
      </c>
      <c r="F421" s="36">
        <f t="shared" si="5"/>
        <v>16638</v>
      </c>
    </row>
    <row r="422" spans="1:6" ht="15.75" x14ac:dyDescent="0.25">
      <c r="A422" s="35">
        <v>45253</v>
      </c>
      <c r="B422" s="13">
        <v>7755</v>
      </c>
      <c r="C422" s="19">
        <v>1</v>
      </c>
      <c r="D422" s="13" t="s">
        <v>27</v>
      </c>
      <c r="E422" s="18" t="s">
        <v>26</v>
      </c>
      <c r="F422" s="36">
        <f t="shared" si="5"/>
        <v>16638</v>
      </c>
    </row>
    <row r="423" spans="1:6" ht="15.75" x14ac:dyDescent="0.25">
      <c r="A423" s="35">
        <v>45252</v>
      </c>
      <c r="B423" s="13">
        <v>7756</v>
      </c>
      <c r="C423" s="19">
        <v>1</v>
      </c>
      <c r="D423" s="13" t="s">
        <v>25</v>
      </c>
      <c r="E423" s="18" t="s">
        <v>22</v>
      </c>
      <c r="F423" s="36">
        <v>81420</v>
      </c>
    </row>
    <row r="424" spans="1:6" ht="15.75" x14ac:dyDescent="0.25">
      <c r="A424" s="35">
        <v>45252</v>
      </c>
      <c r="B424" s="13">
        <v>7757</v>
      </c>
      <c r="C424" s="19">
        <v>1</v>
      </c>
      <c r="D424" s="13" t="s">
        <v>25</v>
      </c>
      <c r="E424" s="18" t="s">
        <v>22</v>
      </c>
      <c r="F424" s="36">
        <v>81420</v>
      </c>
    </row>
    <row r="425" spans="1:6" ht="15.75" x14ac:dyDescent="0.25">
      <c r="A425" s="35">
        <v>45252</v>
      </c>
      <c r="B425" s="13">
        <v>7758</v>
      </c>
      <c r="C425" s="19">
        <v>1</v>
      </c>
      <c r="D425" s="13" t="s">
        <v>25</v>
      </c>
      <c r="E425" s="18" t="s">
        <v>22</v>
      </c>
      <c r="F425" s="36">
        <v>81420</v>
      </c>
    </row>
    <row r="426" spans="1:6" ht="15.75" x14ac:dyDescent="0.25">
      <c r="A426" s="35">
        <v>45252</v>
      </c>
      <c r="B426" s="13">
        <v>7759</v>
      </c>
      <c r="C426" s="19">
        <v>1</v>
      </c>
      <c r="D426" s="13" t="s">
        <v>25</v>
      </c>
      <c r="E426" s="18" t="s">
        <v>22</v>
      </c>
      <c r="F426" s="36">
        <v>81420</v>
      </c>
    </row>
    <row r="427" spans="1:6" ht="15.75" x14ac:dyDescent="0.25">
      <c r="A427" s="35">
        <v>45252</v>
      </c>
      <c r="B427" s="13">
        <v>7760</v>
      </c>
      <c r="C427" s="19">
        <v>1</v>
      </c>
      <c r="D427" s="13" t="s">
        <v>25</v>
      </c>
      <c r="E427" s="18" t="s">
        <v>24</v>
      </c>
      <c r="F427" s="36">
        <v>81420</v>
      </c>
    </row>
    <row r="428" spans="1:6" ht="15.75" x14ac:dyDescent="0.25">
      <c r="A428" s="35">
        <v>45266</v>
      </c>
      <c r="B428" s="18">
        <v>7761</v>
      </c>
      <c r="C428" s="19">
        <v>1</v>
      </c>
      <c r="D428" s="13" t="s">
        <v>23</v>
      </c>
      <c r="E428" s="18" t="s">
        <v>22</v>
      </c>
      <c r="F428" s="36">
        <v>35782</v>
      </c>
    </row>
    <row r="429" spans="1:6" ht="15.75" x14ac:dyDescent="0.25">
      <c r="A429" s="35">
        <v>45267</v>
      </c>
      <c r="B429" s="18">
        <v>7762</v>
      </c>
      <c r="C429" s="19">
        <v>1</v>
      </c>
      <c r="D429" s="13" t="s">
        <v>21</v>
      </c>
      <c r="E429" s="18" t="s">
        <v>20</v>
      </c>
      <c r="F429" s="36">
        <f>7920+1425</f>
        <v>9345</v>
      </c>
    </row>
    <row r="430" spans="1:6" ht="15.75" x14ac:dyDescent="0.25">
      <c r="A430" s="35">
        <v>45275</v>
      </c>
      <c r="B430" s="18">
        <v>7763</v>
      </c>
      <c r="C430" s="19">
        <v>1</v>
      </c>
      <c r="D430" s="13" t="s">
        <v>19</v>
      </c>
      <c r="E430" s="18" t="s">
        <v>18</v>
      </c>
      <c r="F430" s="36">
        <v>2095</v>
      </c>
    </row>
    <row r="431" spans="1:6" ht="15.75" x14ac:dyDescent="0.25">
      <c r="A431" s="35">
        <v>45272</v>
      </c>
      <c r="B431" s="18">
        <v>7764</v>
      </c>
      <c r="C431" s="19">
        <v>1</v>
      </c>
      <c r="D431" s="13" t="s">
        <v>17</v>
      </c>
      <c r="E431" s="18" t="s">
        <v>7</v>
      </c>
      <c r="F431" s="36">
        <v>17110</v>
      </c>
    </row>
    <row r="432" spans="1:6" ht="15.75" x14ac:dyDescent="0.25">
      <c r="A432" s="35">
        <v>45275</v>
      </c>
      <c r="B432" s="18">
        <v>7765</v>
      </c>
      <c r="C432" s="19">
        <v>1</v>
      </c>
      <c r="D432" s="13" t="s">
        <v>16</v>
      </c>
      <c r="E432" s="18" t="s">
        <v>13</v>
      </c>
      <c r="F432" s="36">
        <v>57513.2</v>
      </c>
    </row>
    <row r="433" spans="1:16380" ht="15.75" x14ac:dyDescent="0.25">
      <c r="A433" s="35">
        <v>45279</v>
      </c>
      <c r="B433" s="18">
        <v>7766</v>
      </c>
      <c r="C433" s="19">
        <v>1</v>
      </c>
      <c r="D433" s="13" t="s">
        <v>15</v>
      </c>
      <c r="E433" s="18" t="s">
        <v>13</v>
      </c>
      <c r="F433" s="36">
        <v>44840</v>
      </c>
    </row>
    <row r="434" spans="1:16380" ht="15.75" x14ac:dyDescent="0.25">
      <c r="A434" s="35">
        <v>45280</v>
      </c>
      <c r="B434" s="18">
        <v>7767</v>
      </c>
      <c r="C434" s="19">
        <v>1</v>
      </c>
      <c r="D434" s="13" t="s">
        <v>14</v>
      </c>
      <c r="E434" s="18" t="s">
        <v>13</v>
      </c>
      <c r="F434" s="36">
        <v>31270</v>
      </c>
    </row>
    <row r="435" spans="1:16380" ht="15.75" x14ac:dyDescent="0.25">
      <c r="A435" s="35">
        <v>45288</v>
      </c>
      <c r="B435" s="18">
        <v>7768</v>
      </c>
      <c r="C435" s="19">
        <v>1</v>
      </c>
      <c r="D435" s="13" t="s">
        <v>12</v>
      </c>
      <c r="E435" s="18" t="s">
        <v>11</v>
      </c>
      <c r="F435" s="36">
        <f t="shared" ref="F435:F463" si="6">804170/29</f>
        <v>27730</v>
      </c>
    </row>
    <row r="436" spans="1:16380" ht="15.75" x14ac:dyDescent="0.25">
      <c r="A436" s="35">
        <v>45288</v>
      </c>
      <c r="B436" s="18">
        <v>7769</v>
      </c>
      <c r="C436" s="19">
        <v>1</v>
      </c>
      <c r="D436" s="13" t="s">
        <v>12</v>
      </c>
      <c r="E436" s="18" t="s">
        <v>11</v>
      </c>
      <c r="F436" s="36">
        <f t="shared" si="6"/>
        <v>27730</v>
      </c>
    </row>
    <row r="437" spans="1:16380" ht="15.75" x14ac:dyDescent="0.25">
      <c r="A437" s="35">
        <v>45288</v>
      </c>
      <c r="B437" s="18">
        <v>7770</v>
      </c>
      <c r="C437" s="19">
        <v>1</v>
      </c>
      <c r="D437" s="13" t="s">
        <v>12</v>
      </c>
      <c r="E437" s="18" t="s">
        <v>11</v>
      </c>
      <c r="F437" s="36">
        <f t="shared" si="6"/>
        <v>27730</v>
      </c>
    </row>
    <row r="438" spans="1:16380" ht="15.75" x14ac:dyDescent="0.25">
      <c r="A438" s="35">
        <v>45288</v>
      </c>
      <c r="B438" s="18">
        <v>7771</v>
      </c>
      <c r="C438" s="19">
        <v>1</v>
      </c>
      <c r="D438" s="13" t="s">
        <v>12</v>
      </c>
      <c r="E438" s="18" t="s">
        <v>11</v>
      </c>
      <c r="F438" s="36">
        <f t="shared" si="6"/>
        <v>27730</v>
      </c>
    </row>
    <row r="439" spans="1:16380" ht="15.75" x14ac:dyDescent="0.25">
      <c r="A439" s="35">
        <v>45288</v>
      </c>
      <c r="B439" s="18">
        <v>7772</v>
      </c>
      <c r="C439" s="19">
        <v>1</v>
      </c>
      <c r="D439" s="13" t="s">
        <v>12</v>
      </c>
      <c r="E439" s="18" t="s">
        <v>11</v>
      </c>
      <c r="F439" s="36">
        <f t="shared" si="6"/>
        <v>27730</v>
      </c>
    </row>
    <row r="440" spans="1:16380" ht="15.75" x14ac:dyDescent="0.25">
      <c r="A440" s="35">
        <v>45288</v>
      </c>
      <c r="B440" s="18">
        <v>7773</v>
      </c>
      <c r="C440" s="19">
        <v>1</v>
      </c>
      <c r="D440" s="13" t="s">
        <v>12</v>
      </c>
      <c r="E440" s="18" t="s">
        <v>11</v>
      </c>
      <c r="F440" s="36">
        <f t="shared" si="6"/>
        <v>27730</v>
      </c>
    </row>
    <row r="441" spans="1:16380" s="2" customFormat="1" ht="15.75" x14ac:dyDescent="0.25">
      <c r="A441" s="35">
        <v>45288</v>
      </c>
      <c r="B441" s="18">
        <v>7774</v>
      </c>
      <c r="C441" s="19">
        <v>1</v>
      </c>
      <c r="D441" s="13" t="s">
        <v>12</v>
      </c>
      <c r="E441" s="18" t="s">
        <v>11</v>
      </c>
      <c r="F441" s="36">
        <f t="shared" si="6"/>
        <v>27730</v>
      </c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  <c r="IV441" s="3"/>
      <c r="IW441" s="3"/>
      <c r="IX441" s="3"/>
      <c r="IY441" s="3"/>
      <c r="IZ441" s="3"/>
      <c r="JA441" s="3"/>
      <c r="JB441" s="3"/>
      <c r="JC441" s="3"/>
      <c r="JD441" s="3"/>
      <c r="JE441" s="3"/>
      <c r="JF441" s="3"/>
      <c r="JG441" s="3"/>
      <c r="JH441" s="3"/>
      <c r="JI441" s="3"/>
      <c r="JJ441" s="3"/>
      <c r="JK441" s="3"/>
      <c r="JL441" s="3"/>
      <c r="JM441" s="3"/>
      <c r="JN441" s="3"/>
      <c r="JO441" s="3"/>
      <c r="JP441" s="3"/>
      <c r="JQ441" s="3"/>
      <c r="JR441" s="3"/>
      <c r="JS441" s="3"/>
      <c r="JT441" s="3"/>
      <c r="JU441" s="3"/>
      <c r="JV441" s="3"/>
      <c r="JW441" s="3"/>
      <c r="JX441" s="3"/>
      <c r="JY441" s="3"/>
      <c r="JZ441" s="3"/>
      <c r="KA441" s="3"/>
      <c r="KB441" s="3"/>
      <c r="KC441" s="3"/>
      <c r="KD441" s="3"/>
      <c r="KE441" s="3"/>
      <c r="KF441" s="3"/>
      <c r="KG441" s="3"/>
      <c r="KH441" s="3"/>
      <c r="KI441" s="3"/>
      <c r="KJ441" s="3"/>
      <c r="KK441" s="3"/>
      <c r="KL441" s="3"/>
      <c r="KM441" s="3"/>
      <c r="KN441" s="3"/>
      <c r="KO441" s="3"/>
      <c r="KP441" s="3"/>
      <c r="KQ441" s="3"/>
      <c r="KR441" s="3"/>
      <c r="KS441" s="3"/>
      <c r="KT441" s="3"/>
      <c r="KU441" s="3"/>
      <c r="KV441" s="3"/>
      <c r="KW441" s="3"/>
      <c r="KX441" s="3"/>
      <c r="KY441" s="3"/>
      <c r="KZ441" s="3"/>
      <c r="LA441" s="3"/>
      <c r="LB441" s="3"/>
      <c r="LC441" s="3"/>
      <c r="LD441" s="3"/>
      <c r="LE441" s="3"/>
      <c r="LF441" s="3"/>
      <c r="LG441" s="3"/>
      <c r="LH441" s="3"/>
      <c r="LI441" s="3"/>
      <c r="LJ441" s="3"/>
      <c r="LK441" s="3"/>
      <c r="LL441" s="3"/>
      <c r="LM441" s="3"/>
      <c r="LN441" s="3"/>
      <c r="LO441" s="3"/>
      <c r="LP441" s="3"/>
      <c r="LQ441" s="3"/>
      <c r="LR441" s="3"/>
      <c r="LS441" s="3"/>
      <c r="LT441" s="3"/>
      <c r="LU441" s="3"/>
      <c r="LV441" s="3"/>
      <c r="LW441" s="3"/>
      <c r="LX441" s="3"/>
      <c r="LY441" s="3"/>
      <c r="LZ441" s="3"/>
      <c r="MA441" s="3"/>
      <c r="MB441" s="3"/>
      <c r="MC441" s="3"/>
      <c r="MD441" s="3"/>
      <c r="ME441" s="3"/>
      <c r="MF441" s="3"/>
      <c r="MG441" s="3"/>
      <c r="MH441" s="3"/>
      <c r="MI441" s="3"/>
      <c r="MJ441" s="3"/>
      <c r="MK441" s="3"/>
      <c r="ML441" s="3"/>
      <c r="MM441" s="3"/>
      <c r="MN441" s="3"/>
      <c r="MO441" s="3"/>
      <c r="MP441" s="3"/>
      <c r="MQ441" s="3"/>
      <c r="MR441" s="3"/>
      <c r="MS441" s="3"/>
      <c r="MT441" s="3"/>
      <c r="MU441" s="3"/>
      <c r="MV441" s="3"/>
      <c r="MW441" s="3"/>
      <c r="MX441" s="3"/>
      <c r="MY441" s="3"/>
      <c r="MZ441" s="3"/>
      <c r="NA441" s="3"/>
      <c r="NB441" s="3"/>
      <c r="NC441" s="3"/>
      <c r="ND441" s="3"/>
      <c r="NE441" s="3"/>
      <c r="NF441" s="3"/>
      <c r="NG441" s="3"/>
      <c r="NH441" s="3"/>
      <c r="NI441" s="3"/>
      <c r="NJ441" s="3"/>
      <c r="NK441" s="3"/>
      <c r="NL441" s="3"/>
      <c r="NM441" s="3"/>
      <c r="NN441" s="3"/>
      <c r="NO441" s="3"/>
      <c r="NP441" s="3"/>
      <c r="NQ441" s="3"/>
      <c r="NR441" s="3"/>
      <c r="NS441" s="3"/>
      <c r="NT441" s="3"/>
      <c r="NU441" s="3"/>
      <c r="NV441" s="3"/>
      <c r="NW441" s="3"/>
      <c r="NX441" s="3"/>
      <c r="NY441" s="3"/>
      <c r="NZ441" s="3"/>
      <c r="OA441" s="3"/>
      <c r="OB441" s="3"/>
      <c r="OC441" s="3"/>
      <c r="OD441" s="3"/>
      <c r="OE441" s="3"/>
      <c r="OF441" s="3"/>
      <c r="OG441" s="3"/>
      <c r="OH441" s="3"/>
      <c r="OI441" s="3"/>
      <c r="OJ441" s="3"/>
      <c r="OK441" s="3"/>
      <c r="OL441" s="3"/>
      <c r="OM441" s="3"/>
      <c r="ON441" s="3"/>
      <c r="OO441" s="3"/>
      <c r="OP441" s="3"/>
      <c r="OQ441" s="3"/>
      <c r="OR441" s="3"/>
      <c r="OS441" s="3"/>
      <c r="OT441" s="3"/>
      <c r="OU441" s="3"/>
      <c r="OV441" s="3"/>
      <c r="OW441" s="3"/>
      <c r="OX441" s="3"/>
      <c r="OY441" s="3"/>
      <c r="OZ441" s="3"/>
      <c r="PA441" s="3"/>
      <c r="PB441" s="3"/>
      <c r="PC441" s="3"/>
      <c r="PD441" s="3"/>
      <c r="PE441" s="3"/>
      <c r="PF441" s="3"/>
      <c r="PG441" s="3"/>
      <c r="PH441" s="3"/>
      <c r="PI441" s="3"/>
      <c r="PJ441" s="3"/>
      <c r="PK441" s="3"/>
      <c r="PL441" s="3"/>
      <c r="PM441" s="3"/>
      <c r="PN441" s="3"/>
      <c r="PO441" s="3"/>
      <c r="PP441" s="3"/>
      <c r="PQ441" s="3"/>
      <c r="PR441" s="3"/>
      <c r="PS441" s="3"/>
      <c r="PT441" s="3"/>
      <c r="PU441" s="3"/>
      <c r="PV441" s="3"/>
      <c r="PW441" s="3"/>
      <c r="PX441" s="3"/>
      <c r="PY441" s="3"/>
      <c r="PZ441" s="3"/>
      <c r="QA441" s="3"/>
      <c r="QB441" s="3"/>
      <c r="QC441" s="3"/>
      <c r="QD441" s="3"/>
      <c r="QE441" s="3"/>
      <c r="QF441" s="3"/>
      <c r="QG441" s="3"/>
      <c r="QH441" s="3"/>
      <c r="QI441" s="3"/>
      <c r="QJ441" s="3"/>
      <c r="QK441" s="3"/>
      <c r="QL441" s="3"/>
      <c r="QM441" s="3"/>
      <c r="QN441" s="3"/>
      <c r="QO441" s="3"/>
      <c r="QP441" s="3"/>
      <c r="QQ441" s="3"/>
      <c r="QR441" s="3"/>
      <c r="QS441" s="3"/>
      <c r="QT441" s="3"/>
      <c r="QU441" s="3"/>
      <c r="QV441" s="3"/>
      <c r="QW441" s="3"/>
      <c r="QX441" s="3"/>
      <c r="QY441" s="3"/>
      <c r="QZ441" s="3"/>
      <c r="RA441" s="3"/>
      <c r="RB441" s="3"/>
      <c r="RC441" s="3"/>
      <c r="RD441" s="3"/>
      <c r="RE441" s="3"/>
      <c r="RF441" s="3"/>
      <c r="RG441" s="3"/>
      <c r="RH441" s="3"/>
      <c r="RI441" s="3"/>
      <c r="RJ441" s="3"/>
      <c r="RK441" s="3"/>
      <c r="RL441" s="3"/>
      <c r="RM441" s="3"/>
      <c r="RN441" s="3"/>
      <c r="RO441" s="3"/>
      <c r="RP441" s="3"/>
      <c r="RQ441" s="3"/>
      <c r="RR441" s="3"/>
      <c r="RS441" s="3"/>
      <c r="RT441" s="3"/>
      <c r="RU441" s="3"/>
      <c r="RV441" s="3"/>
      <c r="RW441" s="3"/>
      <c r="RX441" s="3"/>
      <c r="RY441" s="3"/>
      <c r="RZ441" s="3"/>
      <c r="SA441" s="3"/>
      <c r="SB441" s="3"/>
      <c r="SC441" s="3"/>
      <c r="SD441" s="3"/>
      <c r="SE441" s="3"/>
      <c r="SF441" s="3"/>
      <c r="SG441" s="3"/>
      <c r="SH441" s="3"/>
      <c r="SI441" s="3"/>
      <c r="SJ441" s="3"/>
      <c r="SK441" s="3"/>
      <c r="SL441" s="3"/>
      <c r="SM441" s="3"/>
      <c r="SN441" s="3"/>
      <c r="SO441" s="3"/>
      <c r="SP441" s="3"/>
      <c r="SQ441" s="3"/>
      <c r="SR441" s="3"/>
      <c r="SS441" s="3"/>
      <c r="ST441" s="3"/>
      <c r="SU441" s="3"/>
      <c r="SV441" s="3"/>
      <c r="SW441" s="3"/>
      <c r="SX441" s="3"/>
      <c r="SY441" s="3"/>
      <c r="SZ441" s="3"/>
      <c r="TA441" s="3"/>
      <c r="TB441" s="3"/>
      <c r="TC441" s="3"/>
      <c r="TD441" s="3"/>
      <c r="TE441" s="3"/>
      <c r="TF441" s="3"/>
      <c r="TG441" s="3"/>
      <c r="TH441" s="3"/>
      <c r="TI441" s="3"/>
      <c r="TJ441" s="3"/>
      <c r="TK441" s="3"/>
      <c r="TL441" s="3"/>
      <c r="TM441" s="3"/>
      <c r="TN441" s="3"/>
      <c r="TO441" s="3"/>
      <c r="TP441" s="3"/>
      <c r="TQ441" s="3"/>
      <c r="TR441" s="3"/>
      <c r="TS441" s="3"/>
      <c r="TT441" s="3"/>
      <c r="TU441" s="3"/>
      <c r="TV441" s="3"/>
      <c r="TW441" s="3"/>
      <c r="TX441" s="3"/>
      <c r="TY441" s="3"/>
      <c r="TZ441" s="3"/>
      <c r="UA441" s="3"/>
      <c r="UB441" s="3"/>
      <c r="UC441" s="3"/>
      <c r="UD441" s="3"/>
      <c r="UE441" s="3"/>
      <c r="UF441" s="3"/>
      <c r="UG441" s="3"/>
      <c r="UH441" s="3"/>
      <c r="UI441" s="3"/>
      <c r="UJ441" s="3"/>
      <c r="UK441" s="3"/>
      <c r="UL441" s="3"/>
      <c r="UM441" s="3"/>
      <c r="UN441" s="3"/>
      <c r="UO441" s="3"/>
      <c r="UP441" s="3"/>
      <c r="UQ441" s="3"/>
      <c r="UR441" s="3"/>
      <c r="US441" s="3"/>
      <c r="UT441" s="3"/>
      <c r="UU441" s="3"/>
      <c r="UV441" s="3"/>
      <c r="UW441" s="3"/>
      <c r="UX441" s="3"/>
      <c r="UY441" s="3"/>
      <c r="UZ441" s="3"/>
      <c r="VA441" s="3"/>
      <c r="VB441" s="3"/>
      <c r="VC441" s="3"/>
      <c r="VD441" s="3"/>
      <c r="VE441" s="3"/>
      <c r="VF441" s="3"/>
      <c r="VG441" s="3"/>
      <c r="VH441" s="3"/>
      <c r="VI441" s="3"/>
      <c r="VJ441" s="3"/>
      <c r="VK441" s="3"/>
      <c r="VL441" s="3"/>
      <c r="VM441" s="3"/>
      <c r="VN441" s="3"/>
      <c r="VO441" s="3"/>
      <c r="VP441" s="3"/>
      <c r="VQ441" s="3"/>
      <c r="VR441" s="3"/>
      <c r="VS441" s="3"/>
      <c r="VT441" s="3"/>
      <c r="VU441" s="3"/>
      <c r="VV441" s="3"/>
      <c r="VW441" s="3"/>
      <c r="VX441" s="3"/>
      <c r="VY441" s="3"/>
      <c r="VZ441" s="3"/>
      <c r="WA441" s="3"/>
      <c r="WB441" s="3"/>
      <c r="WC441" s="3"/>
      <c r="WD441" s="3"/>
      <c r="WE441" s="3"/>
      <c r="WF441" s="3"/>
      <c r="WG441" s="3"/>
      <c r="WH441" s="3"/>
      <c r="WI441" s="3"/>
      <c r="WJ441" s="3"/>
      <c r="WK441" s="3"/>
      <c r="WL441" s="3"/>
      <c r="WM441" s="3"/>
      <c r="WN441" s="3"/>
      <c r="WO441" s="3"/>
      <c r="WP441" s="3"/>
      <c r="WQ441" s="3"/>
      <c r="WR441" s="3"/>
      <c r="WS441" s="3"/>
      <c r="WT441" s="3"/>
      <c r="WU441" s="3"/>
      <c r="WV441" s="3"/>
      <c r="WW441" s="3"/>
      <c r="WX441" s="3"/>
      <c r="WY441" s="3"/>
      <c r="WZ441" s="3"/>
      <c r="XA441" s="3"/>
      <c r="XB441" s="3"/>
      <c r="XC441" s="3"/>
      <c r="XD441" s="3"/>
      <c r="XE441" s="3"/>
      <c r="XF441" s="3"/>
      <c r="XG441" s="3"/>
      <c r="XH441" s="3"/>
      <c r="XI441" s="3"/>
      <c r="XJ441" s="3"/>
      <c r="XK441" s="3"/>
      <c r="XL441" s="3"/>
      <c r="XM441" s="3"/>
      <c r="XN441" s="3"/>
      <c r="XO441" s="3"/>
      <c r="XP441" s="3"/>
      <c r="XQ441" s="3"/>
      <c r="XR441" s="3"/>
      <c r="XS441" s="3"/>
      <c r="XT441" s="3"/>
      <c r="XU441" s="3"/>
      <c r="XV441" s="3"/>
      <c r="XW441" s="3"/>
      <c r="XX441" s="3"/>
      <c r="XY441" s="3"/>
      <c r="XZ441" s="3"/>
      <c r="YA441" s="3"/>
      <c r="YB441" s="3"/>
      <c r="YC441" s="3"/>
      <c r="YD441" s="3"/>
      <c r="YE441" s="3"/>
      <c r="YF441" s="3"/>
      <c r="YG441" s="3"/>
      <c r="YH441" s="3"/>
      <c r="YI441" s="3"/>
      <c r="YJ441" s="3"/>
      <c r="YK441" s="3"/>
      <c r="YL441" s="3"/>
      <c r="YM441" s="3"/>
      <c r="YN441" s="3"/>
      <c r="YO441" s="3"/>
      <c r="YP441" s="3"/>
      <c r="YQ441" s="3"/>
      <c r="YR441" s="3"/>
      <c r="YS441" s="3"/>
      <c r="YT441" s="3"/>
      <c r="YU441" s="3"/>
      <c r="YV441" s="3"/>
      <c r="YW441" s="3"/>
      <c r="YX441" s="3"/>
      <c r="YY441" s="3"/>
      <c r="YZ441" s="3"/>
      <c r="ZA441" s="3"/>
      <c r="ZB441" s="3"/>
      <c r="ZC441" s="3"/>
      <c r="ZD441" s="3"/>
      <c r="ZE441" s="3"/>
      <c r="ZF441" s="3"/>
      <c r="ZG441" s="3"/>
      <c r="ZH441" s="3"/>
      <c r="ZI441" s="3"/>
      <c r="ZJ441" s="3"/>
      <c r="ZK441" s="3"/>
      <c r="ZL441" s="3"/>
      <c r="ZM441" s="3"/>
      <c r="ZN441" s="3"/>
      <c r="ZO441" s="3"/>
      <c r="ZP441" s="3"/>
      <c r="ZQ441" s="3"/>
      <c r="ZR441" s="3"/>
      <c r="ZS441" s="3"/>
      <c r="ZT441" s="3"/>
      <c r="ZU441" s="3"/>
      <c r="ZV441" s="3"/>
      <c r="ZW441" s="3"/>
      <c r="ZX441" s="3"/>
      <c r="ZY441" s="3"/>
      <c r="ZZ441" s="3"/>
      <c r="AAA441" s="3"/>
      <c r="AAB441" s="3"/>
      <c r="AAC441" s="3"/>
      <c r="AAD441" s="3"/>
      <c r="AAE441" s="3"/>
      <c r="AAF441" s="3"/>
      <c r="AAG441" s="3"/>
      <c r="AAH441" s="3"/>
      <c r="AAI441" s="3"/>
      <c r="AAJ441" s="3"/>
      <c r="AAK441" s="3"/>
      <c r="AAL441" s="3"/>
      <c r="AAM441" s="3"/>
      <c r="AAN441" s="3"/>
      <c r="AAO441" s="3"/>
      <c r="AAP441" s="3"/>
      <c r="AAQ441" s="3"/>
      <c r="AAR441" s="3"/>
      <c r="AAS441" s="3"/>
      <c r="AAT441" s="3"/>
      <c r="AAU441" s="3"/>
      <c r="AAV441" s="3"/>
      <c r="AAW441" s="3"/>
      <c r="AAX441" s="3"/>
      <c r="AAY441" s="3"/>
      <c r="AAZ441" s="3"/>
      <c r="ABA441" s="3"/>
      <c r="ABB441" s="3"/>
      <c r="ABC441" s="3"/>
      <c r="ABD441" s="3"/>
      <c r="ABE441" s="3"/>
      <c r="ABF441" s="3"/>
      <c r="ABG441" s="3"/>
      <c r="ABH441" s="3"/>
      <c r="ABI441" s="3"/>
      <c r="ABJ441" s="3"/>
      <c r="ABK441" s="3"/>
      <c r="ABL441" s="3"/>
      <c r="ABM441" s="3"/>
      <c r="ABN441" s="3"/>
      <c r="ABO441" s="3"/>
      <c r="ABP441" s="3"/>
      <c r="ABQ441" s="3"/>
      <c r="ABR441" s="3"/>
      <c r="ABS441" s="3"/>
      <c r="ABT441" s="3"/>
      <c r="ABU441" s="3"/>
      <c r="ABV441" s="3"/>
      <c r="ABW441" s="3"/>
      <c r="ABX441" s="3"/>
      <c r="ABY441" s="3"/>
      <c r="ABZ441" s="3"/>
      <c r="ACA441" s="3"/>
      <c r="ACB441" s="3"/>
      <c r="ACC441" s="3"/>
      <c r="ACD441" s="3"/>
      <c r="ACE441" s="3"/>
      <c r="ACF441" s="3"/>
      <c r="ACG441" s="3"/>
      <c r="ACH441" s="3"/>
      <c r="ACI441" s="3"/>
      <c r="ACJ441" s="3"/>
      <c r="ACK441" s="3"/>
      <c r="ACL441" s="3"/>
      <c r="ACM441" s="3"/>
      <c r="ACN441" s="3"/>
      <c r="ACO441" s="3"/>
      <c r="ACP441" s="3"/>
      <c r="ACQ441" s="3"/>
      <c r="ACR441" s="3"/>
      <c r="ACS441" s="3"/>
      <c r="ACT441" s="3"/>
      <c r="ACU441" s="3"/>
      <c r="ACV441" s="3"/>
      <c r="ACW441" s="3"/>
      <c r="ACX441" s="3"/>
      <c r="ACY441" s="3"/>
      <c r="ACZ441" s="3"/>
      <c r="ADA441" s="3"/>
      <c r="ADB441" s="3"/>
      <c r="ADC441" s="3"/>
      <c r="ADD441" s="3"/>
      <c r="ADE441" s="3"/>
      <c r="ADF441" s="3"/>
      <c r="ADG441" s="3"/>
      <c r="ADH441" s="3"/>
      <c r="ADI441" s="3"/>
      <c r="ADJ441" s="3"/>
      <c r="ADK441" s="3"/>
      <c r="ADL441" s="3"/>
      <c r="ADM441" s="3"/>
      <c r="ADN441" s="3"/>
      <c r="ADO441" s="3"/>
      <c r="ADP441" s="3"/>
      <c r="ADQ441" s="3"/>
      <c r="ADR441" s="3"/>
      <c r="ADS441" s="3"/>
      <c r="ADT441" s="3"/>
      <c r="ADU441" s="3"/>
      <c r="ADV441" s="3"/>
      <c r="ADW441" s="3"/>
      <c r="ADX441" s="3"/>
      <c r="ADY441" s="3"/>
      <c r="ADZ441" s="3"/>
      <c r="AEA441" s="3"/>
      <c r="AEB441" s="3"/>
      <c r="AEC441" s="3"/>
      <c r="AED441" s="3"/>
      <c r="AEE441" s="3"/>
      <c r="AEF441" s="3"/>
      <c r="AEG441" s="3"/>
      <c r="AEH441" s="3"/>
      <c r="AEI441" s="3"/>
      <c r="AEJ441" s="3"/>
      <c r="AEK441" s="3"/>
      <c r="AEL441" s="3"/>
      <c r="AEM441" s="3"/>
      <c r="AEN441" s="3"/>
      <c r="AEO441" s="3"/>
      <c r="AEP441" s="3"/>
      <c r="AEQ441" s="3"/>
      <c r="AER441" s="3"/>
      <c r="AES441" s="3"/>
      <c r="AET441" s="3"/>
      <c r="AEU441" s="3"/>
      <c r="AEV441" s="3"/>
      <c r="AEW441" s="3"/>
      <c r="AEX441" s="3"/>
      <c r="AEY441" s="3"/>
      <c r="AEZ441" s="3"/>
      <c r="AFA441" s="3"/>
      <c r="AFB441" s="3"/>
      <c r="AFC441" s="3"/>
      <c r="AFD441" s="3"/>
      <c r="AFE441" s="3"/>
      <c r="AFF441" s="3"/>
      <c r="AFG441" s="3"/>
      <c r="AFH441" s="3"/>
      <c r="AFI441" s="3"/>
      <c r="AFJ441" s="3"/>
      <c r="AFK441" s="3"/>
      <c r="AFL441" s="3"/>
      <c r="AFM441" s="3"/>
      <c r="AFN441" s="3"/>
      <c r="AFO441" s="3"/>
      <c r="AFP441" s="3"/>
      <c r="AFQ441" s="3"/>
      <c r="AFR441" s="3"/>
      <c r="AFS441" s="3"/>
      <c r="AFT441" s="3"/>
      <c r="AFU441" s="3"/>
      <c r="AFV441" s="3"/>
      <c r="AFW441" s="3"/>
      <c r="AFX441" s="3"/>
      <c r="AFY441" s="3"/>
      <c r="AFZ441" s="3"/>
      <c r="AGA441" s="3"/>
      <c r="AGB441" s="3"/>
      <c r="AGC441" s="3"/>
      <c r="AGD441" s="3"/>
      <c r="AGE441" s="3"/>
      <c r="AGF441" s="3"/>
      <c r="AGG441" s="3"/>
      <c r="AGH441" s="3"/>
      <c r="AGI441" s="3"/>
      <c r="AGJ441" s="3"/>
      <c r="AGK441" s="3"/>
      <c r="AGL441" s="3"/>
      <c r="AGM441" s="3"/>
      <c r="AGN441" s="3"/>
      <c r="AGO441" s="3"/>
      <c r="AGP441" s="3"/>
      <c r="AGQ441" s="3"/>
      <c r="AGR441" s="3"/>
      <c r="AGS441" s="3"/>
      <c r="AGT441" s="3"/>
      <c r="AGU441" s="3"/>
      <c r="AGV441" s="3"/>
      <c r="AGW441" s="3"/>
      <c r="AGX441" s="3"/>
      <c r="AGY441" s="3"/>
      <c r="AGZ441" s="3"/>
      <c r="AHA441" s="3"/>
      <c r="AHB441" s="3"/>
      <c r="AHC441" s="3"/>
      <c r="AHD441" s="3"/>
      <c r="AHE441" s="3"/>
      <c r="AHF441" s="3"/>
      <c r="AHG441" s="3"/>
      <c r="AHH441" s="3"/>
      <c r="AHI441" s="3"/>
      <c r="AHJ441" s="3"/>
      <c r="AHK441" s="3"/>
      <c r="AHL441" s="3"/>
      <c r="AHM441" s="3"/>
      <c r="AHN441" s="3"/>
      <c r="AHO441" s="3"/>
      <c r="AHP441" s="3"/>
      <c r="AHQ441" s="3"/>
      <c r="AHR441" s="3"/>
      <c r="AHS441" s="3"/>
      <c r="AHT441" s="3"/>
      <c r="AHU441" s="3"/>
      <c r="AHV441" s="3"/>
      <c r="AHW441" s="3"/>
      <c r="AHX441" s="3"/>
      <c r="AHY441" s="3"/>
      <c r="AHZ441" s="3"/>
      <c r="AIA441" s="3"/>
      <c r="AIB441" s="3"/>
      <c r="AIC441" s="3"/>
      <c r="AID441" s="3"/>
      <c r="AIE441" s="3"/>
      <c r="AIF441" s="3"/>
      <c r="AIG441" s="3"/>
      <c r="AIH441" s="3"/>
      <c r="AII441" s="3"/>
      <c r="AIJ441" s="3"/>
      <c r="AIK441" s="3"/>
      <c r="AIL441" s="3"/>
      <c r="AIM441" s="3"/>
      <c r="AIN441" s="3"/>
      <c r="AIO441" s="3"/>
      <c r="AIP441" s="3"/>
      <c r="AIQ441" s="3"/>
      <c r="AIR441" s="3"/>
      <c r="AIS441" s="3"/>
      <c r="AIT441" s="3"/>
      <c r="AIU441" s="3"/>
      <c r="AIV441" s="3"/>
      <c r="AIW441" s="3"/>
      <c r="AIX441" s="3"/>
      <c r="AIY441" s="3"/>
      <c r="AIZ441" s="3"/>
      <c r="AJA441" s="3"/>
      <c r="AJB441" s="3"/>
      <c r="AJC441" s="3"/>
      <c r="AJD441" s="3"/>
      <c r="AJE441" s="3"/>
      <c r="AJF441" s="3"/>
      <c r="AJG441" s="3"/>
      <c r="AJH441" s="3"/>
      <c r="AJI441" s="3"/>
      <c r="AJJ441" s="3"/>
      <c r="AJK441" s="3"/>
      <c r="AJL441" s="3"/>
      <c r="AJM441" s="3"/>
      <c r="AJN441" s="3"/>
      <c r="AJO441" s="3"/>
      <c r="AJP441" s="3"/>
      <c r="AJQ441" s="3"/>
      <c r="AJR441" s="3"/>
      <c r="AJS441" s="3"/>
      <c r="AJT441" s="3"/>
      <c r="AJU441" s="3"/>
      <c r="AJV441" s="3"/>
      <c r="AJW441" s="3"/>
      <c r="AJX441" s="3"/>
      <c r="AJY441" s="3"/>
      <c r="AJZ441" s="3"/>
      <c r="AKA441" s="3"/>
      <c r="AKB441" s="3"/>
      <c r="AKC441" s="3"/>
      <c r="AKD441" s="3"/>
      <c r="AKE441" s="3"/>
      <c r="AKF441" s="3"/>
      <c r="AKG441" s="3"/>
      <c r="AKH441" s="3"/>
      <c r="AKI441" s="3"/>
      <c r="AKJ441" s="3"/>
      <c r="AKK441" s="3"/>
      <c r="AKL441" s="3"/>
      <c r="AKM441" s="3"/>
      <c r="AKN441" s="3"/>
      <c r="AKO441" s="3"/>
      <c r="AKP441" s="3"/>
      <c r="AKQ441" s="3"/>
      <c r="AKR441" s="3"/>
      <c r="AKS441" s="3"/>
      <c r="AKT441" s="3"/>
      <c r="AKU441" s="3"/>
      <c r="AKV441" s="3"/>
      <c r="AKW441" s="3"/>
      <c r="AKX441" s="3"/>
      <c r="AKY441" s="3"/>
      <c r="AKZ441" s="3"/>
      <c r="ALA441" s="3"/>
      <c r="ALB441" s="3"/>
      <c r="ALC441" s="3"/>
      <c r="ALD441" s="3"/>
      <c r="ALE441" s="3"/>
      <c r="ALF441" s="3"/>
      <c r="ALG441" s="3"/>
      <c r="ALH441" s="3"/>
      <c r="ALI441" s="3"/>
      <c r="ALJ441" s="3"/>
      <c r="ALK441" s="3"/>
      <c r="ALL441" s="3"/>
      <c r="ALM441" s="3"/>
      <c r="ALN441" s="3"/>
      <c r="ALO441" s="3"/>
      <c r="ALP441" s="3"/>
      <c r="ALQ441" s="3"/>
      <c r="ALR441" s="3"/>
      <c r="ALS441" s="3"/>
      <c r="ALT441" s="3"/>
      <c r="ALU441" s="3"/>
      <c r="ALV441" s="3"/>
      <c r="ALW441" s="3"/>
      <c r="ALX441" s="3"/>
      <c r="ALY441" s="3"/>
      <c r="ALZ441" s="3"/>
      <c r="AMA441" s="3"/>
      <c r="AMB441" s="3"/>
      <c r="AMC441" s="3"/>
      <c r="AMD441" s="3"/>
      <c r="AME441" s="3"/>
      <c r="AMF441" s="3"/>
      <c r="AMG441" s="3"/>
      <c r="AMH441" s="3"/>
      <c r="AMI441" s="3"/>
      <c r="AMJ441" s="3"/>
      <c r="AMK441" s="3"/>
      <c r="AML441" s="3"/>
      <c r="AMM441" s="3"/>
      <c r="AMN441" s="3"/>
      <c r="AMO441" s="3"/>
      <c r="AMP441" s="3"/>
      <c r="AMQ441" s="3"/>
      <c r="AMR441" s="3"/>
      <c r="AMS441" s="3"/>
      <c r="AMT441" s="3"/>
      <c r="AMU441" s="3"/>
      <c r="AMV441" s="3"/>
      <c r="AMW441" s="3"/>
      <c r="AMX441" s="3"/>
      <c r="AMY441" s="3"/>
      <c r="AMZ441" s="3"/>
      <c r="ANA441" s="3"/>
      <c r="ANB441" s="3"/>
      <c r="ANC441" s="3"/>
      <c r="AND441" s="3"/>
      <c r="ANE441" s="3"/>
      <c r="ANF441" s="3"/>
      <c r="ANG441" s="3"/>
      <c r="ANH441" s="3"/>
      <c r="ANI441" s="3"/>
      <c r="ANJ441" s="3"/>
      <c r="ANK441" s="3"/>
      <c r="ANL441" s="3"/>
      <c r="ANM441" s="3"/>
      <c r="ANN441" s="3"/>
      <c r="ANO441" s="3"/>
      <c r="ANP441" s="3"/>
      <c r="ANQ441" s="3"/>
      <c r="ANR441" s="3"/>
      <c r="ANS441" s="3"/>
      <c r="ANT441" s="3"/>
      <c r="ANU441" s="3"/>
      <c r="ANV441" s="3"/>
      <c r="ANW441" s="3"/>
      <c r="ANX441" s="3"/>
      <c r="ANY441" s="3"/>
      <c r="ANZ441" s="3"/>
      <c r="AOA441" s="3"/>
      <c r="AOB441" s="3"/>
      <c r="AOC441" s="3"/>
      <c r="AOD441" s="3"/>
      <c r="AOE441" s="3"/>
      <c r="AOF441" s="3"/>
      <c r="AOG441" s="3"/>
      <c r="AOH441" s="3"/>
      <c r="AOI441" s="3"/>
      <c r="AOJ441" s="3"/>
      <c r="AOK441" s="3"/>
      <c r="AOL441" s="3"/>
      <c r="AOM441" s="3"/>
      <c r="AON441" s="3"/>
      <c r="AOO441" s="3"/>
      <c r="AOP441" s="3"/>
      <c r="AOQ441" s="3"/>
      <c r="AOR441" s="3"/>
      <c r="AOS441" s="3"/>
      <c r="AOT441" s="3"/>
      <c r="AOU441" s="3"/>
      <c r="AOV441" s="3"/>
      <c r="AOW441" s="3"/>
      <c r="AOX441" s="3"/>
      <c r="AOY441" s="3"/>
      <c r="AOZ441" s="3"/>
      <c r="APA441" s="3"/>
      <c r="APB441" s="3"/>
      <c r="APC441" s="3"/>
      <c r="APD441" s="3"/>
      <c r="APE441" s="3"/>
      <c r="APF441" s="3"/>
      <c r="APG441" s="3"/>
      <c r="APH441" s="3"/>
      <c r="API441" s="3"/>
      <c r="APJ441" s="3"/>
      <c r="APK441" s="3"/>
      <c r="APL441" s="3"/>
      <c r="APM441" s="3"/>
      <c r="APN441" s="3"/>
      <c r="APO441" s="3"/>
      <c r="APP441" s="3"/>
      <c r="APQ441" s="3"/>
      <c r="APR441" s="3"/>
      <c r="APS441" s="3"/>
      <c r="APT441" s="3"/>
      <c r="APU441" s="3"/>
      <c r="APV441" s="3"/>
      <c r="APW441" s="3"/>
      <c r="APX441" s="3"/>
      <c r="APY441" s="3"/>
      <c r="APZ441" s="3"/>
      <c r="AQA441" s="3"/>
      <c r="AQB441" s="3"/>
      <c r="AQC441" s="3"/>
      <c r="AQD441" s="3"/>
      <c r="AQE441" s="3"/>
      <c r="AQF441" s="3"/>
      <c r="AQG441" s="3"/>
      <c r="AQH441" s="3"/>
      <c r="AQI441" s="3"/>
      <c r="AQJ441" s="3"/>
      <c r="AQK441" s="3"/>
      <c r="AQL441" s="3"/>
      <c r="AQM441" s="3"/>
      <c r="AQN441" s="3"/>
      <c r="AQO441" s="3"/>
      <c r="AQP441" s="3"/>
      <c r="AQQ441" s="3"/>
      <c r="AQR441" s="3"/>
      <c r="AQS441" s="3"/>
      <c r="AQT441" s="3"/>
      <c r="AQU441" s="3"/>
      <c r="AQV441" s="3"/>
      <c r="AQW441" s="3"/>
      <c r="AQX441" s="3"/>
      <c r="AQY441" s="3"/>
      <c r="AQZ441" s="3"/>
      <c r="ARA441" s="3"/>
      <c r="ARB441" s="3"/>
      <c r="ARC441" s="3"/>
      <c r="ARD441" s="3"/>
      <c r="ARE441" s="3"/>
      <c r="ARF441" s="3"/>
      <c r="ARG441" s="3"/>
      <c r="ARH441" s="3"/>
      <c r="ARI441" s="3"/>
      <c r="ARJ441" s="3"/>
      <c r="ARK441" s="3"/>
      <c r="ARL441" s="3"/>
      <c r="ARM441" s="3"/>
      <c r="ARN441" s="3"/>
      <c r="ARO441" s="3"/>
      <c r="ARP441" s="3"/>
      <c r="ARQ441" s="3"/>
      <c r="ARR441" s="3"/>
      <c r="ARS441" s="3"/>
      <c r="ART441" s="3"/>
      <c r="ARU441" s="3"/>
      <c r="ARV441" s="3"/>
      <c r="ARW441" s="3"/>
      <c r="ARX441" s="3"/>
      <c r="ARY441" s="3"/>
      <c r="ARZ441" s="3"/>
      <c r="ASA441" s="3"/>
      <c r="ASB441" s="3"/>
      <c r="ASC441" s="3"/>
      <c r="ASD441" s="3"/>
      <c r="ASE441" s="3"/>
      <c r="ASF441" s="3"/>
      <c r="ASG441" s="3"/>
      <c r="ASH441" s="3"/>
      <c r="ASI441" s="3"/>
      <c r="ASJ441" s="3"/>
      <c r="ASK441" s="3"/>
      <c r="ASL441" s="3"/>
      <c r="ASM441" s="3"/>
      <c r="ASN441" s="3"/>
      <c r="ASO441" s="3"/>
      <c r="ASP441" s="3"/>
      <c r="ASQ441" s="3"/>
      <c r="ASR441" s="3"/>
      <c r="ASS441" s="3"/>
      <c r="AST441" s="3"/>
      <c r="ASU441" s="3"/>
      <c r="ASV441" s="3"/>
      <c r="ASW441" s="3"/>
      <c r="ASX441" s="3"/>
      <c r="ASY441" s="3"/>
      <c r="ASZ441" s="3"/>
      <c r="ATA441" s="3"/>
      <c r="ATB441" s="3"/>
      <c r="ATC441" s="3"/>
      <c r="ATD441" s="3"/>
      <c r="ATE441" s="3"/>
      <c r="ATF441" s="3"/>
      <c r="ATG441" s="3"/>
      <c r="ATH441" s="3"/>
      <c r="ATI441" s="3"/>
      <c r="ATJ441" s="3"/>
      <c r="ATK441" s="3"/>
      <c r="ATL441" s="3"/>
      <c r="ATM441" s="3"/>
      <c r="ATN441" s="3"/>
      <c r="ATO441" s="3"/>
      <c r="ATP441" s="3"/>
      <c r="ATQ441" s="3"/>
      <c r="ATR441" s="3"/>
      <c r="ATS441" s="3"/>
      <c r="ATT441" s="3"/>
      <c r="ATU441" s="3"/>
      <c r="ATV441" s="3"/>
      <c r="ATW441" s="3"/>
      <c r="ATX441" s="3"/>
      <c r="ATY441" s="3"/>
      <c r="ATZ441" s="3"/>
      <c r="AUA441" s="3"/>
      <c r="AUB441" s="3"/>
      <c r="AUC441" s="3"/>
      <c r="AUD441" s="3"/>
      <c r="AUE441" s="3"/>
      <c r="AUF441" s="3"/>
      <c r="AUG441" s="3"/>
      <c r="AUH441" s="3"/>
      <c r="AUI441" s="3"/>
      <c r="AUJ441" s="3"/>
      <c r="AUK441" s="3"/>
      <c r="AUL441" s="3"/>
      <c r="AUM441" s="3"/>
      <c r="AUN441" s="3"/>
      <c r="AUO441" s="3"/>
      <c r="AUP441" s="3"/>
      <c r="AUQ441" s="3"/>
      <c r="AUR441" s="3"/>
      <c r="AUS441" s="3"/>
      <c r="AUT441" s="3"/>
      <c r="AUU441" s="3"/>
      <c r="AUV441" s="3"/>
      <c r="AUW441" s="3"/>
      <c r="AUX441" s="3"/>
      <c r="AUY441" s="3"/>
      <c r="AUZ441" s="3"/>
      <c r="AVA441" s="3"/>
      <c r="AVB441" s="3"/>
      <c r="AVC441" s="3"/>
      <c r="AVD441" s="3"/>
      <c r="AVE441" s="3"/>
      <c r="AVF441" s="3"/>
      <c r="AVG441" s="3"/>
      <c r="AVH441" s="3"/>
      <c r="AVI441" s="3"/>
      <c r="AVJ441" s="3"/>
      <c r="AVK441" s="3"/>
      <c r="AVL441" s="3"/>
      <c r="AVM441" s="3"/>
      <c r="AVN441" s="3"/>
      <c r="AVO441" s="3"/>
      <c r="AVP441" s="3"/>
      <c r="AVQ441" s="3"/>
      <c r="AVR441" s="3"/>
      <c r="AVS441" s="3"/>
      <c r="AVT441" s="3"/>
      <c r="AVU441" s="3"/>
      <c r="AVV441" s="3"/>
      <c r="AVW441" s="3"/>
      <c r="AVX441" s="3"/>
      <c r="AVY441" s="3"/>
      <c r="AVZ441" s="3"/>
      <c r="AWA441" s="3"/>
      <c r="AWB441" s="3"/>
      <c r="AWC441" s="3"/>
      <c r="AWD441" s="3"/>
      <c r="AWE441" s="3"/>
      <c r="AWF441" s="3"/>
      <c r="AWG441" s="3"/>
      <c r="AWH441" s="3"/>
      <c r="AWI441" s="3"/>
      <c r="AWJ441" s="3"/>
      <c r="AWK441" s="3"/>
      <c r="AWL441" s="3"/>
      <c r="AWM441" s="3"/>
      <c r="AWN441" s="3"/>
      <c r="AWO441" s="3"/>
      <c r="AWP441" s="3"/>
      <c r="AWQ441" s="3"/>
      <c r="AWR441" s="3"/>
      <c r="AWS441" s="3"/>
      <c r="AWT441" s="3"/>
      <c r="AWU441" s="3"/>
      <c r="AWV441" s="3"/>
      <c r="AWW441" s="3"/>
      <c r="AWX441" s="3"/>
      <c r="AWY441" s="3"/>
      <c r="AWZ441" s="3"/>
      <c r="AXA441" s="3"/>
      <c r="AXB441" s="3"/>
      <c r="AXC441" s="3"/>
      <c r="AXD441" s="3"/>
      <c r="AXE441" s="3"/>
      <c r="AXF441" s="3"/>
      <c r="AXG441" s="3"/>
      <c r="AXH441" s="3"/>
      <c r="AXI441" s="3"/>
      <c r="AXJ441" s="3"/>
      <c r="AXK441" s="3"/>
      <c r="AXL441" s="3"/>
      <c r="AXM441" s="3"/>
      <c r="AXN441" s="3"/>
      <c r="AXO441" s="3"/>
      <c r="AXP441" s="3"/>
      <c r="AXQ441" s="3"/>
      <c r="AXR441" s="3"/>
      <c r="AXS441" s="3"/>
      <c r="AXT441" s="3"/>
      <c r="AXU441" s="3"/>
      <c r="AXV441" s="3"/>
      <c r="AXW441" s="3"/>
      <c r="AXX441" s="3"/>
      <c r="AXY441" s="3"/>
      <c r="AXZ441" s="3"/>
      <c r="AYA441" s="3"/>
      <c r="AYB441" s="3"/>
      <c r="AYC441" s="3"/>
      <c r="AYD441" s="3"/>
      <c r="AYE441" s="3"/>
      <c r="AYF441" s="3"/>
      <c r="AYG441" s="3"/>
      <c r="AYH441" s="3"/>
      <c r="AYI441" s="3"/>
      <c r="AYJ441" s="3"/>
      <c r="AYK441" s="3"/>
      <c r="AYL441" s="3"/>
      <c r="AYM441" s="3"/>
      <c r="AYN441" s="3"/>
      <c r="AYO441" s="3"/>
      <c r="AYP441" s="3"/>
      <c r="AYQ441" s="3"/>
      <c r="AYR441" s="3"/>
      <c r="AYS441" s="3"/>
      <c r="AYT441" s="3"/>
      <c r="AYU441" s="3"/>
      <c r="AYV441" s="3"/>
      <c r="AYW441" s="3"/>
      <c r="AYX441" s="3"/>
      <c r="AYY441" s="3"/>
      <c r="AYZ441" s="3"/>
      <c r="AZA441" s="3"/>
      <c r="AZB441" s="3"/>
      <c r="AZC441" s="3"/>
      <c r="AZD441" s="3"/>
      <c r="AZE441" s="3"/>
      <c r="AZF441" s="3"/>
      <c r="AZG441" s="3"/>
      <c r="AZH441" s="3"/>
      <c r="AZI441" s="3"/>
      <c r="AZJ441" s="3"/>
      <c r="AZK441" s="3"/>
      <c r="AZL441" s="3"/>
      <c r="AZM441" s="3"/>
      <c r="AZN441" s="3"/>
      <c r="AZO441" s="3"/>
      <c r="AZP441" s="3"/>
      <c r="AZQ441" s="3"/>
      <c r="AZR441" s="3"/>
      <c r="AZS441" s="3"/>
      <c r="AZT441" s="3"/>
      <c r="AZU441" s="3"/>
      <c r="AZV441" s="3"/>
      <c r="AZW441" s="3"/>
      <c r="AZX441" s="3"/>
      <c r="AZY441" s="3"/>
      <c r="AZZ441" s="3"/>
      <c r="BAA441" s="3"/>
      <c r="BAB441" s="3"/>
      <c r="BAC441" s="3"/>
      <c r="BAD441" s="3"/>
      <c r="BAE441" s="3"/>
      <c r="BAF441" s="3"/>
      <c r="BAG441" s="3"/>
      <c r="BAH441" s="3"/>
      <c r="BAI441" s="3"/>
      <c r="BAJ441" s="3"/>
      <c r="BAK441" s="3"/>
      <c r="BAL441" s="3"/>
      <c r="BAM441" s="3"/>
      <c r="BAN441" s="3"/>
      <c r="BAO441" s="3"/>
      <c r="BAP441" s="3"/>
      <c r="BAQ441" s="3"/>
      <c r="BAR441" s="3"/>
      <c r="BAS441" s="3"/>
      <c r="BAT441" s="3"/>
      <c r="BAU441" s="3"/>
      <c r="BAV441" s="3"/>
      <c r="BAW441" s="3"/>
      <c r="BAX441" s="3"/>
      <c r="BAY441" s="3"/>
      <c r="BAZ441" s="3"/>
      <c r="BBA441" s="3"/>
      <c r="BBB441" s="3"/>
      <c r="BBC441" s="3"/>
      <c r="BBD441" s="3"/>
      <c r="BBE441" s="3"/>
      <c r="BBF441" s="3"/>
      <c r="BBG441" s="3"/>
      <c r="BBH441" s="3"/>
      <c r="BBI441" s="3"/>
      <c r="BBJ441" s="3"/>
      <c r="BBK441" s="3"/>
      <c r="BBL441" s="3"/>
      <c r="BBM441" s="3"/>
      <c r="BBN441" s="3"/>
      <c r="BBO441" s="3"/>
      <c r="BBP441" s="3"/>
      <c r="BBQ441" s="3"/>
      <c r="BBR441" s="3"/>
      <c r="BBS441" s="3"/>
      <c r="BBT441" s="3"/>
      <c r="BBU441" s="3"/>
      <c r="BBV441" s="3"/>
      <c r="BBW441" s="3"/>
      <c r="BBX441" s="3"/>
      <c r="BBY441" s="3"/>
      <c r="BBZ441" s="3"/>
      <c r="BCA441" s="3"/>
      <c r="BCB441" s="3"/>
      <c r="BCC441" s="3"/>
      <c r="BCD441" s="3"/>
      <c r="BCE441" s="3"/>
      <c r="BCF441" s="3"/>
      <c r="BCG441" s="3"/>
      <c r="BCH441" s="3"/>
      <c r="BCI441" s="3"/>
      <c r="BCJ441" s="3"/>
      <c r="BCK441" s="3"/>
      <c r="BCL441" s="3"/>
      <c r="BCM441" s="3"/>
      <c r="BCN441" s="3"/>
      <c r="BCO441" s="3"/>
      <c r="BCP441" s="3"/>
      <c r="BCQ441" s="3"/>
      <c r="BCR441" s="3"/>
      <c r="BCS441" s="3"/>
      <c r="BCT441" s="3"/>
      <c r="BCU441" s="3"/>
      <c r="BCV441" s="3"/>
      <c r="BCW441" s="3"/>
      <c r="BCX441" s="3"/>
      <c r="BCY441" s="3"/>
      <c r="BCZ441" s="3"/>
      <c r="BDA441" s="3"/>
      <c r="BDB441" s="3"/>
      <c r="BDC441" s="3"/>
      <c r="BDD441" s="3"/>
      <c r="BDE441" s="3"/>
      <c r="BDF441" s="3"/>
      <c r="BDG441" s="3"/>
      <c r="BDH441" s="3"/>
      <c r="BDI441" s="3"/>
      <c r="BDJ441" s="3"/>
      <c r="BDK441" s="3"/>
      <c r="BDL441" s="3"/>
      <c r="BDM441" s="3"/>
      <c r="BDN441" s="3"/>
      <c r="BDO441" s="3"/>
      <c r="BDP441" s="3"/>
      <c r="BDQ441" s="3"/>
      <c r="BDR441" s="3"/>
      <c r="BDS441" s="3"/>
      <c r="BDT441" s="3"/>
      <c r="BDU441" s="3"/>
      <c r="BDV441" s="3"/>
      <c r="BDW441" s="3"/>
      <c r="BDX441" s="3"/>
      <c r="BDY441" s="3"/>
      <c r="BDZ441" s="3"/>
      <c r="BEA441" s="3"/>
      <c r="BEB441" s="3"/>
      <c r="BEC441" s="3"/>
      <c r="BED441" s="3"/>
      <c r="BEE441" s="3"/>
      <c r="BEF441" s="3"/>
      <c r="BEG441" s="3"/>
      <c r="BEH441" s="3"/>
      <c r="BEI441" s="3"/>
      <c r="BEJ441" s="3"/>
      <c r="BEK441" s="3"/>
      <c r="BEL441" s="3"/>
      <c r="BEM441" s="3"/>
      <c r="BEN441" s="3"/>
      <c r="BEO441" s="3"/>
      <c r="BEP441" s="3"/>
      <c r="BEQ441" s="3"/>
      <c r="BER441" s="3"/>
      <c r="BES441" s="3"/>
      <c r="BET441" s="3"/>
      <c r="BEU441" s="3"/>
      <c r="BEV441" s="3"/>
      <c r="BEW441" s="3"/>
      <c r="BEX441" s="3"/>
      <c r="BEY441" s="3"/>
      <c r="BEZ441" s="3"/>
      <c r="BFA441" s="3"/>
      <c r="BFB441" s="3"/>
      <c r="BFC441" s="3"/>
      <c r="BFD441" s="3"/>
      <c r="BFE441" s="3"/>
      <c r="BFF441" s="3"/>
      <c r="BFG441" s="3"/>
      <c r="BFH441" s="3"/>
      <c r="BFI441" s="3"/>
      <c r="BFJ441" s="3"/>
      <c r="BFK441" s="3"/>
      <c r="BFL441" s="3"/>
      <c r="BFM441" s="3"/>
      <c r="BFN441" s="3"/>
      <c r="BFO441" s="3"/>
      <c r="BFP441" s="3"/>
      <c r="BFQ441" s="3"/>
      <c r="BFR441" s="3"/>
      <c r="BFS441" s="3"/>
      <c r="BFT441" s="3"/>
      <c r="BFU441" s="3"/>
      <c r="BFV441" s="3"/>
      <c r="BFW441" s="3"/>
      <c r="BFX441" s="3"/>
      <c r="BFY441" s="3"/>
      <c r="BFZ441" s="3"/>
      <c r="BGA441" s="3"/>
      <c r="BGB441" s="3"/>
      <c r="BGC441" s="3"/>
      <c r="BGD441" s="3"/>
      <c r="BGE441" s="3"/>
      <c r="BGF441" s="3"/>
      <c r="BGG441" s="3"/>
      <c r="BGH441" s="3"/>
      <c r="BGI441" s="3"/>
      <c r="BGJ441" s="3"/>
      <c r="BGK441" s="3"/>
      <c r="BGL441" s="3"/>
      <c r="BGM441" s="3"/>
      <c r="BGN441" s="3"/>
      <c r="BGO441" s="3"/>
      <c r="BGP441" s="3"/>
      <c r="BGQ441" s="3"/>
      <c r="BGR441" s="3"/>
      <c r="BGS441" s="3"/>
      <c r="BGT441" s="3"/>
      <c r="BGU441" s="3"/>
      <c r="BGV441" s="3"/>
      <c r="BGW441" s="3"/>
      <c r="BGX441" s="3"/>
      <c r="BGY441" s="3"/>
      <c r="BGZ441" s="3"/>
      <c r="BHA441" s="3"/>
      <c r="BHB441" s="3"/>
      <c r="BHC441" s="3"/>
      <c r="BHD441" s="3"/>
      <c r="BHE441" s="3"/>
      <c r="BHF441" s="3"/>
      <c r="BHG441" s="3"/>
      <c r="BHH441" s="3"/>
      <c r="BHI441" s="3"/>
      <c r="BHJ441" s="3"/>
      <c r="BHK441" s="3"/>
      <c r="BHL441" s="3"/>
      <c r="BHM441" s="3"/>
      <c r="BHN441" s="3"/>
      <c r="BHO441" s="3"/>
      <c r="BHP441" s="3"/>
      <c r="BHQ441" s="3"/>
      <c r="BHR441" s="3"/>
      <c r="BHS441" s="3"/>
      <c r="BHT441" s="3"/>
      <c r="BHU441" s="3"/>
      <c r="BHV441" s="3"/>
      <c r="BHW441" s="3"/>
      <c r="BHX441" s="3"/>
      <c r="BHY441" s="3"/>
      <c r="BHZ441" s="3"/>
      <c r="BIA441" s="3"/>
      <c r="BIB441" s="3"/>
      <c r="BIC441" s="3"/>
      <c r="BID441" s="3"/>
      <c r="BIE441" s="3"/>
      <c r="BIF441" s="3"/>
      <c r="BIG441" s="3"/>
      <c r="BIH441" s="3"/>
      <c r="BII441" s="3"/>
      <c r="BIJ441" s="3"/>
      <c r="BIK441" s="3"/>
      <c r="BIL441" s="3"/>
      <c r="BIM441" s="3"/>
      <c r="BIN441" s="3"/>
      <c r="BIO441" s="3"/>
      <c r="BIP441" s="3"/>
      <c r="BIQ441" s="3"/>
      <c r="BIR441" s="3"/>
      <c r="BIS441" s="3"/>
      <c r="BIT441" s="3"/>
      <c r="BIU441" s="3"/>
      <c r="BIV441" s="3"/>
      <c r="BIW441" s="3"/>
      <c r="BIX441" s="3"/>
      <c r="BIY441" s="3"/>
      <c r="BIZ441" s="3"/>
      <c r="BJA441" s="3"/>
      <c r="BJB441" s="3"/>
      <c r="BJC441" s="3"/>
      <c r="BJD441" s="3"/>
      <c r="BJE441" s="3"/>
      <c r="BJF441" s="3"/>
      <c r="BJG441" s="3"/>
      <c r="BJH441" s="3"/>
      <c r="BJI441" s="3"/>
      <c r="BJJ441" s="3"/>
      <c r="BJK441" s="3"/>
      <c r="BJL441" s="3"/>
      <c r="BJM441" s="3"/>
      <c r="BJN441" s="3"/>
      <c r="BJO441" s="3"/>
      <c r="BJP441" s="3"/>
      <c r="BJQ441" s="3"/>
      <c r="BJR441" s="3"/>
      <c r="BJS441" s="3"/>
      <c r="BJT441" s="3"/>
      <c r="BJU441" s="3"/>
      <c r="BJV441" s="3"/>
      <c r="BJW441" s="3"/>
      <c r="BJX441" s="3"/>
      <c r="BJY441" s="3"/>
      <c r="BJZ441" s="3"/>
      <c r="BKA441" s="3"/>
      <c r="BKB441" s="3"/>
      <c r="BKC441" s="3"/>
      <c r="BKD441" s="3"/>
      <c r="BKE441" s="3"/>
      <c r="BKF441" s="3"/>
      <c r="BKG441" s="3"/>
      <c r="BKH441" s="3"/>
      <c r="BKI441" s="3"/>
      <c r="BKJ441" s="3"/>
      <c r="BKK441" s="3"/>
      <c r="BKL441" s="3"/>
      <c r="BKM441" s="3"/>
      <c r="BKN441" s="3"/>
      <c r="BKO441" s="3"/>
      <c r="BKP441" s="3"/>
      <c r="BKQ441" s="3"/>
      <c r="BKR441" s="3"/>
      <c r="BKS441" s="3"/>
      <c r="BKT441" s="3"/>
      <c r="BKU441" s="3"/>
      <c r="BKV441" s="3"/>
      <c r="BKW441" s="3"/>
      <c r="BKX441" s="3"/>
      <c r="BKY441" s="3"/>
      <c r="BKZ441" s="3"/>
      <c r="BLA441" s="3"/>
      <c r="BLB441" s="3"/>
      <c r="BLC441" s="3"/>
      <c r="BLD441" s="3"/>
      <c r="BLE441" s="3"/>
      <c r="BLF441" s="3"/>
      <c r="BLG441" s="3"/>
      <c r="BLH441" s="3"/>
      <c r="BLI441" s="3"/>
      <c r="BLJ441" s="3"/>
      <c r="BLK441" s="3"/>
      <c r="BLL441" s="3"/>
      <c r="BLM441" s="3"/>
      <c r="BLN441" s="3"/>
      <c r="BLO441" s="3"/>
      <c r="BLP441" s="3"/>
      <c r="BLQ441" s="3"/>
      <c r="BLR441" s="3"/>
      <c r="BLS441" s="3"/>
      <c r="BLT441" s="3"/>
      <c r="BLU441" s="3"/>
      <c r="BLV441" s="3"/>
      <c r="BLW441" s="3"/>
      <c r="BLX441" s="3"/>
      <c r="BLY441" s="3"/>
      <c r="BLZ441" s="3"/>
      <c r="BMA441" s="3"/>
      <c r="BMB441" s="3"/>
      <c r="BMC441" s="3"/>
      <c r="BMD441" s="3"/>
      <c r="BME441" s="3"/>
      <c r="BMF441" s="3"/>
      <c r="BMG441" s="3"/>
      <c r="BMH441" s="3"/>
      <c r="BMI441" s="3"/>
      <c r="BMJ441" s="3"/>
      <c r="BMK441" s="3"/>
      <c r="BML441" s="3"/>
      <c r="BMM441" s="3"/>
      <c r="BMN441" s="3"/>
      <c r="BMO441" s="3"/>
      <c r="BMP441" s="3"/>
      <c r="BMQ441" s="3"/>
      <c r="BMR441" s="3"/>
      <c r="BMS441" s="3"/>
      <c r="BMT441" s="3"/>
      <c r="BMU441" s="3"/>
      <c r="BMV441" s="3"/>
      <c r="BMW441" s="3"/>
      <c r="BMX441" s="3"/>
      <c r="BMY441" s="3"/>
      <c r="BMZ441" s="3"/>
      <c r="BNA441" s="3"/>
      <c r="BNB441" s="3"/>
      <c r="BNC441" s="3"/>
      <c r="BND441" s="3"/>
      <c r="BNE441" s="3"/>
      <c r="BNF441" s="3"/>
      <c r="BNG441" s="3"/>
      <c r="BNH441" s="3"/>
      <c r="BNI441" s="3"/>
      <c r="BNJ441" s="3"/>
      <c r="BNK441" s="3"/>
      <c r="BNL441" s="3"/>
      <c r="BNM441" s="3"/>
      <c r="BNN441" s="3"/>
      <c r="BNO441" s="3"/>
      <c r="BNP441" s="3"/>
      <c r="BNQ441" s="3"/>
      <c r="BNR441" s="3"/>
      <c r="BNS441" s="3"/>
      <c r="BNT441" s="3"/>
      <c r="BNU441" s="3"/>
      <c r="BNV441" s="3"/>
      <c r="BNW441" s="3"/>
      <c r="BNX441" s="3"/>
      <c r="BNY441" s="3"/>
      <c r="BNZ441" s="3"/>
      <c r="BOA441" s="3"/>
      <c r="BOB441" s="3"/>
      <c r="BOC441" s="3"/>
      <c r="BOD441" s="3"/>
      <c r="BOE441" s="3"/>
      <c r="BOF441" s="3"/>
      <c r="BOG441" s="3"/>
      <c r="BOH441" s="3"/>
      <c r="BOI441" s="3"/>
      <c r="BOJ441" s="3"/>
      <c r="BOK441" s="3"/>
      <c r="BOL441" s="3"/>
      <c r="BOM441" s="3"/>
      <c r="BON441" s="3"/>
      <c r="BOO441" s="3"/>
      <c r="BOP441" s="3"/>
      <c r="BOQ441" s="3"/>
      <c r="BOR441" s="3"/>
      <c r="BOS441" s="3"/>
      <c r="BOT441" s="3"/>
      <c r="BOU441" s="3"/>
      <c r="BOV441" s="3"/>
      <c r="BOW441" s="3"/>
      <c r="BOX441" s="3"/>
      <c r="BOY441" s="3"/>
      <c r="BOZ441" s="3"/>
      <c r="BPA441" s="3"/>
      <c r="BPB441" s="3"/>
      <c r="BPC441" s="3"/>
      <c r="BPD441" s="3"/>
      <c r="BPE441" s="3"/>
      <c r="BPF441" s="3"/>
      <c r="BPG441" s="3"/>
      <c r="BPH441" s="3"/>
      <c r="BPI441" s="3"/>
      <c r="BPJ441" s="3"/>
      <c r="BPK441" s="3"/>
      <c r="BPL441" s="3"/>
      <c r="BPM441" s="3"/>
      <c r="BPN441" s="3"/>
      <c r="BPO441" s="3"/>
      <c r="BPP441" s="3"/>
      <c r="BPQ441" s="3"/>
      <c r="BPR441" s="3"/>
      <c r="BPS441" s="3"/>
      <c r="BPT441" s="3"/>
      <c r="BPU441" s="3"/>
      <c r="BPV441" s="3"/>
      <c r="BPW441" s="3"/>
      <c r="BPX441" s="3"/>
      <c r="BPY441" s="3"/>
      <c r="BPZ441" s="3"/>
      <c r="BQA441" s="3"/>
      <c r="BQB441" s="3"/>
      <c r="BQC441" s="3"/>
      <c r="BQD441" s="3"/>
      <c r="BQE441" s="3"/>
      <c r="BQF441" s="3"/>
      <c r="BQG441" s="3"/>
      <c r="BQH441" s="3"/>
      <c r="BQI441" s="3"/>
      <c r="BQJ441" s="3"/>
      <c r="BQK441" s="3"/>
      <c r="BQL441" s="3"/>
      <c r="BQM441" s="3"/>
      <c r="BQN441" s="3"/>
      <c r="BQO441" s="3"/>
      <c r="BQP441" s="3"/>
      <c r="BQQ441" s="3"/>
      <c r="BQR441" s="3"/>
      <c r="BQS441" s="3"/>
      <c r="BQT441" s="3"/>
      <c r="BQU441" s="3"/>
      <c r="BQV441" s="3"/>
      <c r="BQW441" s="3"/>
      <c r="BQX441" s="3"/>
      <c r="BQY441" s="3"/>
      <c r="BQZ441" s="3"/>
      <c r="BRA441" s="3"/>
      <c r="BRB441" s="3"/>
      <c r="BRC441" s="3"/>
      <c r="BRD441" s="3"/>
      <c r="BRE441" s="3"/>
      <c r="BRF441" s="3"/>
      <c r="BRG441" s="3"/>
      <c r="BRH441" s="3"/>
      <c r="BRI441" s="3"/>
      <c r="BRJ441" s="3"/>
      <c r="BRK441" s="3"/>
      <c r="BRL441" s="3"/>
      <c r="BRM441" s="3"/>
      <c r="BRN441" s="3"/>
      <c r="BRO441" s="3"/>
      <c r="BRP441" s="3"/>
      <c r="BRQ441" s="3"/>
      <c r="BRR441" s="3"/>
      <c r="BRS441" s="3"/>
      <c r="BRT441" s="3"/>
      <c r="BRU441" s="3"/>
      <c r="BRV441" s="3"/>
      <c r="BRW441" s="3"/>
      <c r="BRX441" s="3"/>
      <c r="BRY441" s="3"/>
      <c r="BRZ441" s="3"/>
      <c r="BSA441" s="3"/>
      <c r="BSB441" s="3"/>
      <c r="BSC441" s="3"/>
      <c r="BSD441" s="3"/>
      <c r="BSE441" s="3"/>
      <c r="BSF441" s="3"/>
      <c r="BSG441" s="3"/>
      <c r="BSH441" s="3"/>
      <c r="BSI441" s="3"/>
      <c r="BSJ441" s="3"/>
      <c r="BSK441" s="3"/>
      <c r="BSL441" s="3"/>
      <c r="BSM441" s="3"/>
      <c r="BSN441" s="3"/>
      <c r="BSO441" s="3"/>
      <c r="BSP441" s="3"/>
      <c r="BSQ441" s="3"/>
      <c r="BSR441" s="3"/>
      <c r="BSS441" s="3"/>
      <c r="BST441" s="3"/>
      <c r="BSU441" s="3"/>
      <c r="BSV441" s="3"/>
      <c r="BSW441" s="3"/>
      <c r="BSX441" s="3"/>
      <c r="BSY441" s="3"/>
      <c r="BSZ441" s="3"/>
      <c r="BTA441" s="3"/>
      <c r="BTB441" s="3"/>
      <c r="BTC441" s="3"/>
      <c r="BTD441" s="3"/>
      <c r="BTE441" s="3"/>
      <c r="BTF441" s="3"/>
      <c r="BTG441" s="3"/>
      <c r="BTH441" s="3"/>
      <c r="BTI441" s="3"/>
      <c r="BTJ441" s="3"/>
      <c r="BTK441" s="3"/>
      <c r="BTL441" s="3"/>
      <c r="BTM441" s="3"/>
      <c r="BTN441" s="3"/>
      <c r="BTO441" s="3"/>
      <c r="BTP441" s="3"/>
      <c r="BTQ441" s="3"/>
      <c r="BTR441" s="3"/>
      <c r="BTS441" s="3"/>
      <c r="BTT441" s="3"/>
      <c r="BTU441" s="3"/>
      <c r="BTV441" s="3"/>
      <c r="BTW441" s="3"/>
      <c r="BTX441" s="3"/>
      <c r="BTY441" s="3"/>
      <c r="BTZ441" s="3"/>
      <c r="BUA441" s="3"/>
      <c r="BUB441" s="3"/>
      <c r="BUC441" s="3"/>
      <c r="BUD441" s="3"/>
      <c r="BUE441" s="3"/>
      <c r="BUF441" s="3"/>
      <c r="BUG441" s="3"/>
      <c r="BUH441" s="3"/>
      <c r="BUI441" s="3"/>
      <c r="BUJ441" s="3"/>
      <c r="BUK441" s="3"/>
      <c r="BUL441" s="3"/>
      <c r="BUM441" s="3"/>
      <c r="BUN441" s="3"/>
      <c r="BUO441" s="3"/>
      <c r="BUP441" s="3"/>
      <c r="BUQ441" s="3"/>
      <c r="BUR441" s="3"/>
      <c r="BUS441" s="3"/>
      <c r="BUT441" s="3"/>
      <c r="BUU441" s="3"/>
      <c r="BUV441" s="3"/>
      <c r="BUW441" s="3"/>
      <c r="BUX441" s="3"/>
      <c r="BUY441" s="3"/>
      <c r="BUZ441" s="3"/>
      <c r="BVA441" s="3"/>
      <c r="BVB441" s="3"/>
      <c r="BVC441" s="3"/>
      <c r="BVD441" s="3"/>
      <c r="BVE441" s="3"/>
      <c r="BVF441" s="3"/>
      <c r="BVG441" s="3"/>
      <c r="BVH441" s="3"/>
      <c r="BVI441" s="3"/>
      <c r="BVJ441" s="3"/>
      <c r="BVK441" s="3"/>
      <c r="BVL441" s="3"/>
      <c r="BVM441" s="3"/>
      <c r="BVN441" s="3"/>
      <c r="BVO441" s="3"/>
      <c r="BVP441" s="3"/>
      <c r="BVQ441" s="3"/>
      <c r="BVR441" s="3"/>
      <c r="BVS441" s="3"/>
      <c r="BVT441" s="3"/>
      <c r="BVU441" s="3"/>
      <c r="BVV441" s="3"/>
      <c r="BVW441" s="3"/>
      <c r="BVX441" s="3"/>
      <c r="BVY441" s="3"/>
      <c r="BVZ441" s="3"/>
      <c r="BWA441" s="3"/>
      <c r="BWB441" s="3"/>
      <c r="BWC441" s="3"/>
      <c r="BWD441" s="3"/>
      <c r="BWE441" s="3"/>
      <c r="BWF441" s="3"/>
      <c r="BWG441" s="3"/>
      <c r="BWH441" s="3"/>
      <c r="BWI441" s="3"/>
      <c r="BWJ441" s="3"/>
      <c r="BWK441" s="3"/>
      <c r="BWL441" s="3"/>
      <c r="BWM441" s="3"/>
      <c r="BWN441" s="3"/>
      <c r="BWO441" s="3"/>
      <c r="BWP441" s="3"/>
      <c r="BWQ441" s="3"/>
      <c r="BWR441" s="3"/>
      <c r="BWS441" s="3"/>
      <c r="BWT441" s="3"/>
      <c r="BWU441" s="3"/>
      <c r="BWV441" s="3"/>
      <c r="BWW441" s="3"/>
      <c r="BWX441" s="3"/>
      <c r="BWY441" s="3"/>
      <c r="BWZ441" s="3"/>
      <c r="BXA441" s="3"/>
      <c r="BXB441" s="3"/>
      <c r="BXC441" s="3"/>
      <c r="BXD441" s="3"/>
      <c r="BXE441" s="3"/>
      <c r="BXF441" s="3"/>
      <c r="BXG441" s="3"/>
      <c r="BXH441" s="3"/>
      <c r="BXI441" s="3"/>
      <c r="BXJ441" s="3"/>
      <c r="BXK441" s="3"/>
      <c r="BXL441" s="3"/>
      <c r="BXM441" s="3"/>
      <c r="BXN441" s="3"/>
      <c r="BXO441" s="3"/>
      <c r="BXP441" s="3"/>
      <c r="BXQ441" s="3"/>
      <c r="BXR441" s="3"/>
      <c r="BXS441" s="3"/>
      <c r="BXT441" s="3"/>
      <c r="BXU441" s="3"/>
      <c r="BXV441" s="3"/>
      <c r="BXW441" s="3"/>
      <c r="BXX441" s="3"/>
      <c r="BXY441" s="3"/>
      <c r="BXZ441" s="3"/>
      <c r="BYA441" s="3"/>
      <c r="BYB441" s="3"/>
      <c r="BYC441" s="3"/>
      <c r="BYD441" s="3"/>
      <c r="BYE441" s="3"/>
      <c r="BYF441" s="3"/>
      <c r="BYG441" s="3"/>
      <c r="BYH441" s="3"/>
      <c r="BYI441" s="3"/>
      <c r="BYJ441" s="3"/>
      <c r="BYK441" s="3"/>
      <c r="BYL441" s="3"/>
      <c r="BYM441" s="3"/>
      <c r="BYN441" s="3"/>
      <c r="BYO441" s="3"/>
      <c r="BYP441" s="3"/>
      <c r="BYQ441" s="3"/>
      <c r="BYR441" s="3"/>
      <c r="BYS441" s="3"/>
      <c r="BYT441" s="3"/>
      <c r="BYU441" s="3"/>
      <c r="BYV441" s="3"/>
      <c r="BYW441" s="3"/>
      <c r="BYX441" s="3"/>
      <c r="BYY441" s="3"/>
      <c r="BYZ441" s="3"/>
      <c r="BZA441" s="3"/>
      <c r="BZB441" s="3"/>
      <c r="BZC441" s="3"/>
      <c r="BZD441" s="3"/>
      <c r="BZE441" s="3"/>
      <c r="BZF441" s="3"/>
      <c r="BZG441" s="3"/>
      <c r="BZH441" s="3"/>
      <c r="BZI441" s="3"/>
      <c r="BZJ441" s="3"/>
      <c r="BZK441" s="3"/>
      <c r="BZL441" s="3"/>
      <c r="BZM441" s="3"/>
      <c r="BZN441" s="3"/>
      <c r="BZO441" s="3"/>
      <c r="BZP441" s="3"/>
      <c r="BZQ441" s="3"/>
      <c r="BZR441" s="3"/>
      <c r="BZS441" s="3"/>
      <c r="BZT441" s="3"/>
      <c r="BZU441" s="3"/>
      <c r="BZV441" s="3"/>
      <c r="BZW441" s="3"/>
      <c r="BZX441" s="3"/>
      <c r="BZY441" s="3"/>
      <c r="BZZ441" s="3"/>
      <c r="CAA441" s="3"/>
      <c r="CAB441" s="3"/>
      <c r="CAC441" s="3"/>
      <c r="CAD441" s="3"/>
      <c r="CAE441" s="3"/>
      <c r="CAF441" s="3"/>
      <c r="CAG441" s="3"/>
      <c r="CAH441" s="3"/>
      <c r="CAI441" s="3"/>
      <c r="CAJ441" s="3"/>
      <c r="CAK441" s="3"/>
      <c r="CAL441" s="3"/>
      <c r="CAM441" s="3"/>
      <c r="CAN441" s="3"/>
      <c r="CAO441" s="3"/>
      <c r="CAP441" s="3"/>
      <c r="CAQ441" s="3"/>
      <c r="CAR441" s="3"/>
      <c r="CAS441" s="3"/>
      <c r="CAT441" s="3"/>
      <c r="CAU441" s="3"/>
      <c r="CAV441" s="3"/>
      <c r="CAW441" s="3"/>
      <c r="CAX441" s="3"/>
      <c r="CAY441" s="3"/>
      <c r="CAZ441" s="3"/>
      <c r="CBA441" s="3"/>
      <c r="CBB441" s="3"/>
      <c r="CBC441" s="3"/>
      <c r="CBD441" s="3"/>
      <c r="CBE441" s="3"/>
      <c r="CBF441" s="3"/>
      <c r="CBG441" s="3"/>
      <c r="CBH441" s="3"/>
      <c r="CBI441" s="3"/>
      <c r="CBJ441" s="3"/>
      <c r="CBK441" s="3"/>
      <c r="CBL441" s="3"/>
      <c r="CBM441" s="3"/>
      <c r="CBN441" s="3"/>
      <c r="CBO441" s="3"/>
      <c r="CBP441" s="3"/>
      <c r="CBQ441" s="3"/>
      <c r="CBR441" s="3"/>
      <c r="CBS441" s="3"/>
      <c r="CBT441" s="3"/>
      <c r="CBU441" s="3"/>
      <c r="CBV441" s="3"/>
      <c r="CBW441" s="3"/>
      <c r="CBX441" s="3"/>
      <c r="CBY441" s="3"/>
      <c r="CBZ441" s="3"/>
      <c r="CCA441" s="3"/>
      <c r="CCB441" s="3"/>
      <c r="CCC441" s="3"/>
      <c r="CCD441" s="3"/>
      <c r="CCE441" s="3"/>
      <c r="CCF441" s="3"/>
      <c r="CCG441" s="3"/>
      <c r="CCH441" s="3"/>
      <c r="CCI441" s="3"/>
      <c r="CCJ441" s="3"/>
      <c r="CCK441" s="3"/>
      <c r="CCL441" s="3"/>
      <c r="CCM441" s="3"/>
      <c r="CCN441" s="3"/>
      <c r="CCO441" s="3"/>
      <c r="CCP441" s="3"/>
      <c r="CCQ441" s="3"/>
      <c r="CCR441" s="3"/>
      <c r="CCS441" s="3"/>
      <c r="CCT441" s="3"/>
      <c r="CCU441" s="3"/>
      <c r="CCV441" s="3"/>
      <c r="CCW441" s="3"/>
      <c r="CCX441" s="3"/>
      <c r="CCY441" s="3"/>
      <c r="CCZ441" s="3"/>
      <c r="CDA441" s="3"/>
      <c r="CDB441" s="3"/>
      <c r="CDC441" s="3"/>
      <c r="CDD441" s="3"/>
      <c r="CDE441" s="3"/>
      <c r="CDF441" s="3"/>
      <c r="CDG441" s="3"/>
      <c r="CDH441" s="3"/>
      <c r="CDI441" s="3"/>
      <c r="CDJ441" s="3"/>
      <c r="CDK441" s="3"/>
      <c r="CDL441" s="3"/>
      <c r="CDM441" s="3"/>
      <c r="CDN441" s="3"/>
      <c r="CDO441" s="3"/>
      <c r="CDP441" s="3"/>
      <c r="CDQ441" s="3"/>
      <c r="CDR441" s="3"/>
      <c r="CDS441" s="3"/>
      <c r="CDT441" s="3"/>
      <c r="CDU441" s="3"/>
      <c r="CDV441" s="3"/>
      <c r="CDW441" s="3"/>
      <c r="CDX441" s="3"/>
      <c r="CDY441" s="3"/>
      <c r="CDZ441" s="3"/>
      <c r="CEA441" s="3"/>
      <c r="CEB441" s="3"/>
      <c r="CEC441" s="3"/>
      <c r="CED441" s="3"/>
      <c r="CEE441" s="3"/>
      <c r="CEF441" s="3"/>
      <c r="CEG441" s="3"/>
      <c r="CEH441" s="3"/>
      <c r="CEI441" s="3"/>
      <c r="CEJ441" s="3"/>
      <c r="CEK441" s="3"/>
      <c r="CEL441" s="3"/>
      <c r="CEM441" s="3"/>
      <c r="CEN441" s="3"/>
      <c r="CEO441" s="3"/>
      <c r="CEP441" s="3"/>
      <c r="CEQ441" s="3"/>
      <c r="CER441" s="3"/>
      <c r="CES441" s="3"/>
      <c r="CET441" s="3"/>
      <c r="CEU441" s="3"/>
      <c r="CEV441" s="3"/>
      <c r="CEW441" s="3"/>
      <c r="CEX441" s="3"/>
      <c r="CEY441" s="3"/>
      <c r="CEZ441" s="3"/>
      <c r="CFA441" s="3"/>
      <c r="CFB441" s="3"/>
      <c r="CFC441" s="3"/>
      <c r="CFD441" s="3"/>
      <c r="CFE441" s="3"/>
      <c r="CFF441" s="3"/>
      <c r="CFG441" s="3"/>
      <c r="CFH441" s="3"/>
      <c r="CFI441" s="3"/>
      <c r="CFJ441" s="3"/>
      <c r="CFK441" s="3"/>
      <c r="CFL441" s="3"/>
      <c r="CFM441" s="3"/>
      <c r="CFN441" s="3"/>
      <c r="CFO441" s="3"/>
      <c r="CFP441" s="3"/>
      <c r="CFQ441" s="3"/>
      <c r="CFR441" s="3"/>
      <c r="CFS441" s="3"/>
      <c r="CFT441" s="3"/>
      <c r="CFU441" s="3"/>
      <c r="CFV441" s="3"/>
      <c r="CFW441" s="3"/>
      <c r="CFX441" s="3"/>
      <c r="CFY441" s="3"/>
      <c r="CFZ441" s="3"/>
      <c r="CGA441" s="3"/>
      <c r="CGB441" s="3"/>
      <c r="CGC441" s="3"/>
      <c r="CGD441" s="3"/>
      <c r="CGE441" s="3"/>
      <c r="CGF441" s="3"/>
      <c r="CGG441" s="3"/>
      <c r="CGH441" s="3"/>
      <c r="CGI441" s="3"/>
      <c r="CGJ441" s="3"/>
      <c r="CGK441" s="3"/>
      <c r="CGL441" s="3"/>
      <c r="CGM441" s="3"/>
      <c r="CGN441" s="3"/>
      <c r="CGO441" s="3"/>
      <c r="CGP441" s="3"/>
      <c r="CGQ441" s="3"/>
      <c r="CGR441" s="3"/>
      <c r="CGS441" s="3"/>
      <c r="CGT441" s="3"/>
      <c r="CGU441" s="3"/>
      <c r="CGV441" s="3"/>
      <c r="CGW441" s="3"/>
      <c r="CGX441" s="3"/>
      <c r="CGY441" s="3"/>
      <c r="CGZ441" s="3"/>
      <c r="CHA441" s="3"/>
      <c r="CHB441" s="3"/>
      <c r="CHC441" s="3"/>
      <c r="CHD441" s="3"/>
      <c r="CHE441" s="3"/>
      <c r="CHF441" s="3"/>
      <c r="CHG441" s="3"/>
      <c r="CHH441" s="3"/>
      <c r="CHI441" s="3"/>
      <c r="CHJ441" s="3"/>
      <c r="CHK441" s="3"/>
      <c r="CHL441" s="3"/>
      <c r="CHM441" s="3"/>
      <c r="CHN441" s="3"/>
      <c r="CHO441" s="3"/>
      <c r="CHP441" s="3"/>
      <c r="CHQ441" s="3"/>
      <c r="CHR441" s="3"/>
      <c r="CHS441" s="3"/>
      <c r="CHT441" s="3"/>
      <c r="CHU441" s="3"/>
      <c r="CHV441" s="3"/>
      <c r="CHW441" s="3"/>
      <c r="CHX441" s="3"/>
      <c r="CHY441" s="3"/>
      <c r="CHZ441" s="3"/>
      <c r="CIA441" s="3"/>
      <c r="CIB441" s="3"/>
      <c r="CIC441" s="3"/>
      <c r="CID441" s="3"/>
      <c r="CIE441" s="3"/>
      <c r="CIF441" s="3"/>
      <c r="CIG441" s="3"/>
      <c r="CIH441" s="3"/>
      <c r="CII441" s="3"/>
      <c r="CIJ441" s="3"/>
      <c r="CIK441" s="3"/>
      <c r="CIL441" s="3"/>
      <c r="CIM441" s="3"/>
      <c r="CIN441" s="3"/>
      <c r="CIO441" s="3"/>
      <c r="CIP441" s="3"/>
      <c r="CIQ441" s="3"/>
      <c r="CIR441" s="3"/>
      <c r="CIS441" s="3"/>
      <c r="CIT441" s="3"/>
      <c r="CIU441" s="3"/>
      <c r="CIV441" s="3"/>
      <c r="CIW441" s="3"/>
      <c r="CIX441" s="3"/>
      <c r="CIY441" s="3"/>
      <c r="CIZ441" s="3"/>
      <c r="CJA441" s="3"/>
      <c r="CJB441" s="3"/>
      <c r="CJC441" s="3"/>
      <c r="CJD441" s="3"/>
      <c r="CJE441" s="3"/>
      <c r="CJF441" s="3"/>
      <c r="CJG441" s="3"/>
      <c r="CJH441" s="3"/>
      <c r="CJI441" s="3"/>
      <c r="CJJ441" s="3"/>
      <c r="CJK441" s="3"/>
      <c r="CJL441" s="3"/>
      <c r="CJM441" s="3"/>
      <c r="CJN441" s="3"/>
      <c r="CJO441" s="3"/>
      <c r="CJP441" s="3"/>
      <c r="CJQ441" s="3"/>
      <c r="CJR441" s="3"/>
      <c r="CJS441" s="3"/>
      <c r="CJT441" s="3"/>
      <c r="CJU441" s="3"/>
      <c r="CJV441" s="3"/>
      <c r="CJW441" s="3"/>
      <c r="CJX441" s="3"/>
      <c r="CJY441" s="3"/>
      <c r="CJZ441" s="3"/>
      <c r="CKA441" s="3"/>
      <c r="CKB441" s="3"/>
      <c r="CKC441" s="3"/>
      <c r="CKD441" s="3"/>
      <c r="CKE441" s="3"/>
      <c r="CKF441" s="3"/>
      <c r="CKG441" s="3"/>
      <c r="CKH441" s="3"/>
      <c r="CKI441" s="3"/>
      <c r="CKJ441" s="3"/>
      <c r="CKK441" s="3"/>
      <c r="CKL441" s="3"/>
      <c r="CKM441" s="3"/>
      <c r="CKN441" s="3"/>
      <c r="CKO441" s="3"/>
      <c r="CKP441" s="3"/>
      <c r="CKQ441" s="3"/>
      <c r="CKR441" s="3"/>
      <c r="CKS441" s="3"/>
      <c r="CKT441" s="3"/>
      <c r="CKU441" s="3"/>
      <c r="CKV441" s="3"/>
      <c r="CKW441" s="3"/>
      <c r="CKX441" s="3"/>
      <c r="CKY441" s="3"/>
      <c r="CKZ441" s="3"/>
      <c r="CLA441" s="3"/>
      <c r="CLB441" s="3"/>
      <c r="CLC441" s="3"/>
      <c r="CLD441" s="3"/>
      <c r="CLE441" s="3"/>
      <c r="CLF441" s="3"/>
      <c r="CLG441" s="3"/>
      <c r="CLH441" s="3"/>
      <c r="CLI441" s="3"/>
      <c r="CLJ441" s="3"/>
      <c r="CLK441" s="3"/>
      <c r="CLL441" s="3"/>
      <c r="CLM441" s="3"/>
      <c r="CLN441" s="3"/>
      <c r="CLO441" s="3"/>
      <c r="CLP441" s="3"/>
      <c r="CLQ441" s="3"/>
      <c r="CLR441" s="3"/>
      <c r="CLS441" s="3"/>
      <c r="CLT441" s="3"/>
      <c r="CLU441" s="3"/>
      <c r="CLV441" s="3"/>
      <c r="CLW441" s="3"/>
      <c r="CLX441" s="3"/>
      <c r="CLY441" s="3"/>
      <c r="CLZ441" s="3"/>
      <c r="CMA441" s="3"/>
      <c r="CMB441" s="3"/>
      <c r="CMC441" s="3"/>
      <c r="CMD441" s="3"/>
      <c r="CME441" s="3"/>
      <c r="CMF441" s="3"/>
      <c r="CMG441" s="3"/>
      <c r="CMH441" s="3"/>
      <c r="CMI441" s="3"/>
      <c r="CMJ441" s="3"/>
      <c r="CMK441" s="3"/>
      <c r="CML441" s="3"/>
      <c r="CMM441" s="3"/>
      <c r="CMN441" s="3"/>
      <c r="CMO441" s="3"/>
      <c r="CMP441" s="3"/>
      <c r="CMQ441" s="3"/>
      <c r="CMR441" s="3"/>
      <c r="CMS441" s="3"/>
      <c r="CMT441" s="3"/>
      <c r="CMU441" s="3"/>
      <c r="CMV441" s="3"/>
      <c r="CMW441" s="3"/>
      <c r="CMX441" s="3"/>
      <c r="CMY441" s="3"/>
      <c r="CMZ441" s="3"/>
      <c r="CNA441" s="3"/>
      <c r="CNB441" s="3"/>
      <c r="CNC441" s="3"/>
      <c r="CND441" s="3"/>
      <c r="CNE441" s="3"/>
      <c r="CNF441" s="3"/>
      <c r="CNG441" s="3"/>
      <c r="CNH441" s="3"/>
      <c r="CNI441" s="3"/>
      <c r="CNJ441" s="3"/>
      <c r="CNK441" s="3"/>
      <c r="CNL441" s="3"/>
      <c r="CNM441" s="3"/>
      <c r="CNN441" s="3"/>
      <c r="CNO441" s="3"/>
      <c r="CNP441" s="3"/>
      <c r="CNQ441" s="3"/>
      <c r="CNR441" s="3"/>
      <c r="CNS441" s="3"/>
      <c r="CNT441" s="3"/>
      <c r="CNU441" s="3"/>
      <c r="CNV441" s="3"/>
      <c r="CNW441" s="3"/>
      <c r="CNX441" s="3"/>
      <c r="CNY441" s="3"/>
      <c r="CNZ441" s="3"/>
      <c r="COA441" s="3"/>
      <c r="COB441" s="3"/>
      <c r="COC441" s="3"/>
      <c r="COD441" s="3"/>
      <c r="COE441" s="3"/>
      <c r="COF441" s="3"/>
      <c r="COG441" s="3"/>
      <c r="COH441" s="3"/>
      <c r="COI441" s="3"/>
      <c r="COJ441" s="3"/>
      <c r="COK441" s="3"/>
      <c r="COL441" s="3"/>
      <c r="COM441" s="3"/>
      <c r="CON441" s="3"/>
      <c r="COO441" s="3"/>
      <c r="COP441" s="3"/>
      <c r="COQ441" s="3"/>
      <c r="COR441" s="3"/>
      <c r="COS441" s="3"/>
      <c r="COT441" s="3"/>
      <c r="COU441" s="3"/>
      <c r="COV441" s="3"/>
      <c r="COW441" s="3"/>
      <c r="COX441" s="3"/>
      <c r="COY441" s="3"/>
      <c r="COZ441" s="3"/>
      <c r="CPA441" s="3"/>
      <c r="CPB441" s="3"/>
      <c r="CPC441" s="3"/>
      <c r="CPD441" s="3"/>
      <c r="CPE441" s="3"/>
      <c r="CPF441" s="3"/>
      <c r="CPG441" s="3"/>
      <c r="CPH441" s="3"/>
      <c r="CPI441" s="3"/>
      <c r="CPJ441" s="3"/>
      <c r="CPK441" s="3"/>
      <c r="CPL441" s="3"/>
      <c r="CPM441" s="3"/>
      <c r="CPN441" s="3"/>
      <c r="CPO441" s="3"/>
      <c r="CPP441" s="3"/>
      <c r="CPQ441" s="3"/>
      <c r="CPR441" s="3"/>
      <c r="CPS441" s="3"/>
      <c r="CPT441" s="3"/>
      <c r="CPU441" s="3"/>
      <c r="CPV441" s="3"/>
      <c r="CPW441" s="3"/>
      <c r="CPX441" s="3"/>
      <c r="CPY441" s="3"/>
      <c r="CPZ441" s="3"/>
      <c r="CQA441" s="3"/>
      <c r="CQB441" s="3"/>
      <c r="CQC441" s="3"/>
      <c r="CQD441" s="3"/>
      <c r="CQE441" s="3"/>
      <c r="CQF441" s="3"/>
      <c r="CQG441" s="3"/>
      <c r="CQH441" s="3"/>
      <c r="CQI441" s="3"/>
      <c r="CQJ441" s="3"/>
      <c r="CQK441" s="3"/>
      <c r="CQL441" s="3"/>
      <c r="CQM441" s="3"/>
      <c r="CQN441" s="3"/>
      <c r="CQO441" s="3"/>
      <c r="CQP441" s="3"/>
      <c r="CQQ441" s="3"/>
      <c r="CQR441" s="3"/>
      <c r="CQS441" s="3"/>
      <c r="CQT441" s="3"/>
      <c r="CQU441" s="3"/>
      <c r="CQV441" s="3"/>
      <c r="CQW441" s="3"/>
      <c r="CQX441" s="3"/>
      <c r="CQY441" s="3"/>
      <c r="CQZ441" s="3"/>
      <c r="CRA441" s="3"/>
      <c r="CRB441" s="3"/>
      <c r="CRC441" s="3"/>
      <c r="CRD441" s="3"/>
      <c r="CRE441" s="3"/>
      <c r="CRF441" s="3"/>
      <c r="CRG441" s="3"/>
      <c r="CRH441" s="3"/>
      <c r="CRI441" s="3"/>
      <c r="CRJ441" s="3"/>
      <c r="CRK441" s="3"/>
      <c r="CRL441" s="3"/>
      <c r="CRM441" s="3"/>
      <c r="CRN441" s="3"/>
      <c r="CRO441" s="3"/>
      <c r="CRP441" s="3"/>
      <c r="CRQ441" s="3"/>
      <c r="CRR441" s="3"/>
      <c r="CRS441" s="3"/>
      <c r="CRT441" s="3"/>
      <c r="CRU441" s="3"/>
      <c r="CRV441" s="3"/>
      <c r="CRW441" s="3"/>
      <c r="CRX441" s="3"/>
      <c r="CRY441" s="3"/>
      <c r="CRZ441" s="3"/>
      <c r="CSA441" s="3"/>
      <c r="CSB441" s="3"/>
      <c r="CSC441" s="3"/>
      <c r="CSD441" s="3"/>
      <c r="CSE441" s="3"/>
      <c r="CSF441" s="3"/>
      <c r="CSG441" s="3"/>
      <c r="CSH441" s="3"/>
      <c r="CSI441" s="3"/>
      <c r="CSJ441" s="3"/>
      <c r="CSK441" s="3"/>
      <c r="CSL441" s="3"/>
      <c r="CSM441" s="3"/>
      <c r="CSN441" s="3"/>
      <c r="CSO441" s="3"/>
      <c r="CSP441" s="3"/>
      <c r="CSQ441" s="3"/>
      <c r="CSR441" s="3"/>
      <c r="CSS441" s="3"/>
      <c r="CST441" s="3"/>
      <c r="CSU441" s="3"/>
      <c r="CSV441" s="3"/>
      <c r="CSW441" s="3"/>
      <c r="CSX441" s="3"/>
      <c r="CSY441" s="3"/>
      <c r="CSZ441" s="3"/>
      <c r="CTA441" s="3"/>
      <c r="CTB441" s="3"/>
      <c r="CTC441" s="3"/>
      <c r="CTD441" s="3"/>
      <c r="CTE441" s="3"/>
      <c r="CTF441" s="3"/>
      <c r="CTG441" s="3"/>
      <c r="CTH441" s="3"/>
      <c r="CTI441" s="3"/>
      <c r="CTJ441" s="3"/>
      <c r="CTK441" s="3"/>
      <c r="CTL441" s="3"/>
      <c r="CTM441" s="3"/>
      <c r="CTN441" s="3"/>
      <c r="CTO441" s="3"/>
      <c r="CTP441" s="3"/>
      <c r="CTQ441" s="3"/>
      <c r="CTR441" s="3"/>
      <c r="CTS441" s="3"/>
      <c r="CTT441" s="3"/>
      <c r="CTU441" s="3"/>
      <c r="CTV441" s="3"/>
      <c r="CTW441" s="3"/>
      <c r="CTX441" s="3"/>
      <c r="CTY441" s="3"/>
      <c r="CTZ441" s="3"/>
      <c r="CUA441" s="3"/>
      <c r="CUB441" s="3"/>
      <c r="CUC441" s="3"/>
      <c r="CUD441" s="3"/>
      <c r="CUE441" s="3"/>
      <c r="CUF441" s="3"/>
      <c r="CUG441" s="3"/>
      <c r="CUH441" s="3"/>
      <c r="CUI441" s="3"/>
      <c r="CUJ441" s="3"/>
      <c r="CUK441" s="3"/>
      <c r="CUL441" s="3"/>
      <c r="CUM441" s="3"/>
      <c r="CUN441" s="3"/>
      <c r="CUO441" s="3"/>
      <c r="CUP441" s="3"/>
      <c r="CUQ441" s="3"/>
      <c r="CUR441" s="3"/>
      <c r="CUS441" s="3"/>
      <c r="CUT441" s="3"/>
      <c r="CUU441" s="3"/>
      <c r="CUV441" s="3"/>
      <c r="CUW441" s="3"/>
      <c r="CUX441" s="3"/>
      <c r="CUY441" s="3"/>
      <c r="CUZ441" s="3"/>
      <c r="CVA441" s="3"/>
      <c r="CVB441" s="3"/>
      <c r="CVC441" s="3"/>
      <c r="CVD441" s="3"/>
      <c r="CVE441" s="3"/>
      <c r="CVF441" s="3"/>
      <c r="CVG441" s="3"/>
      <c r="CVH441" s="3"/>
      <c r="CVI441" s="3"/>
      <c r="CVJ441" s="3"/>
      <c r="CVK441" s="3"/>
      <c r="CVL441" s="3"/>
      <c r="CVM441" s="3"/>
      <c r="CVN441" s="3"/>
      <c r="CVO441" s="3"/>
      <c r="CVP441" s="3"/>
      <c r="CVQ441" s="3"/>
      <c r="CVR441" s="3"/>
      <c r="CVS441" s="3"/>
      <c r="CVT441" s="3"/>
      <c r="CVU441" s="3"/>
      <c r="CVV441" s="3"/>
      <c r="CVW441" s="3"/>
      <c r="CVX441" s="3"/>
      <c r="CVY441" s="3"/>
      <c r="CVZ441" s="3"/>
      <c r="CWA441" s="3"/>
      <c r="CWB441" s="3"/>
      <c r="CWC441" s="3"/>
      <c r="CWD441" s="3"/>
      <c r="CWE441" s="3"/>
      <c r="CWF441" s="3"/>
      <c r="CWG441" s="3"/>
      <c r="CWH441" s="3"/>
      <c r="CWI441" s="3"/>
      <c r="CWJ441" s="3"/>
      <c r="CWK441" s="3"/>
      <c r="CWL441" s="3"/>
      <c r="CWM441" s="3"/>
      <c r="CWN441" s="3"/>
      <c r="CWO441" s="3"/>
      <c r="CWP441" s="3"/>
      <c r="CWQ441" s="3"/>
      <c r="CWR441" s="3"/>
      <c r="CWS441" s="3"/>
      <c r="CWT441" s="3"/>
      <c r="CWU441" s="3"/>
      <c r="CWV441" s="3"/>
      <c r="CWW441" s="3"/>
      <c r="CWX441" s="3"/>
      <c r="CWY441" s="3"/>
      <c r="CWZ441" s="3"/>
      <c r="CXA441" s="3"/>
      <c r="CXB441" s="3"/>
      <c r="CXC441" s="3"/>
      <c r="CXD441" s="3"/>
      <c r="CXE441" s="3"/>
      <c r="CXF441" s="3"/>
      <c r="CXG441" s="3"/>
      <c r="CXH441" s="3"/>
      <c r="CXI441" s="3"/>
      <c r="CXJ441" s="3"/>
      <c r="CXK441" s="3"/>
      <c r="CXL441" s="3"/>
      <c r="CXM441" s="3"/>
      <c r="CXN441" s="3"/>
      <c r="CXO441" s="3"/>
      <c r="CXP441" s="3"/>
      <c r="CXQ441" s="3"/>
      <c r="CXR441" s="3"/>
      <c r="CXS441" s="3"/>
      <c r="CXT441" s="3"/>
      <c r="CXU441" s="3"/>
      <c r="CXV441" s="3"/>
      <c r="CXW441" s="3"/>
      <c r="CXX441" s="3"/>
      <c r="CXY441" s="3"/>
      <c r="CXZ441" s="3"/>
      <c r="CYA441" s="3"/>
      <c r="CYB441" s="3"/>
      <c r="CYC441" s="3"/>
      <c r="CYD441" s="3"/>
      <c r="CYE441" s="3"/>
      <c r="CYF441" s="3"/>
      <c r="CYG441" s="3"/>
      <c r="CYH441" s="3"/>
      <c r="CYI441" s="3"/>
      <c r="CYJ441" s="3"/>
      <c r="CYK441" s="3"/>
      <c r="CYL441" s="3"/>
      <c r="CYM441" s="3"/>
      <c r="CYN441" s="3"/>
      <c r="CYO441" s="3"/>
      <c r="CYP441" s="3"/>
      <c r="CYQ441" s="3"/>
      <c r="CYR441" s="3"/>
      <c r="CYS441" s="3"/>
      <c r="CYT441" s="3"/>
      <c r="CYU441" s="3"/>
      <c r="CYV441" s="3"/>
      <c r="CYW441" s="3"/>
      <c r="CYX441" s="3"/>
      <c r="CYY441" s="3"/>
      <c r="CYZ441" s="3"/>
      <c r="CZA441" s="3"/>
      <c r="CZB441" s="3"/>
      <c r="CZC441" s="3"/>
      <c r="CZD441" s="3"/>
      <c r="CZE441" s="3"/>
      <c r="CZF441" s="3"/>
      <c r="CZG441" s="3"/>
      <c r="CZH441" s="3"/>
      <c r="CZI441" s="3"/>
      <c r="CZJ441" s="3"/>
      <c r="CZK441" s="3"/>
      <c r="CZL441" s="3"/>
      <c r="CZM441" s="3"/>
      <c r="CZN441" s="3"/>
      <c r="CZO441" s="3"/>
      <c r="CZP441" s="3"/>
      <c r="CZQ441" s="3"/>
      <c r="CZR441" s="3"/>
      <c r="CZS441" s="3"/>
      <c r="CZT441" s="3"/>
      <c r="CZU441" s="3"/>
      <c r="CZV441" s="3"/>
      <c r="CZW441" s="3"/>
      <c r="CZX441" s="3"/>
      <c r="CZY441" s="3"/>
      <c r="CZZ441" s="3"/>
      <c r="DAA441" s="3"/>
      <c r="DAB441" s="3"/>
      <c r="DAC441" s="3"/>
      <c r="DAD441" s="3"/>
      <c r="DAE441" s="3"/>
      <c r="DAF441" s="3"/>
      <c r="DAG441" s="3"/>
      <c r="DAH441" s="3"/>
      <c r="DAI441" s="3"/>
      <c r="DAJ441" s="3"/>
      <c r="DAK441" s="3"/>
      <c r="DAL441" s="3"/>
      <c r="DAM441" s="3"/>
      <c r="DAN441" s="3"/>
      <c r="DAO441" s="3"/>
      <c r="DAP441" s="3"/>
      <c r="DAQ441" s="3"/>
      <c r="DAR441" s="3"/>
      <c r="DAS441" s="3"/>
      <c r="DAT441" s="3"/>
      <c r="DAU441" s="3"/>
      <c r="DAV441" s="3"/>
      <c r="DAW441" s="3"/>
      <c r="DAX441" s="3"/>
      <c r="DAY441" s="3"/>
      <c r="DAZ441" s="3"/>
      <c r="DBA441" s="3"/>
      <c r="DBB441" s="3"/>
      <c r="DBC441" s="3"/>
      <c r="DBD441" s="3"/>
      <c r="DBE441" s="3"/>
      <c r="DBF441" s="3"/>
      <c r="DBG441" s="3"/>
      <c r="DBH441" s="3"/>
      <c r="DBI441" s="3"/>
      <c r="DBJ441" s="3"/>
      <c r="DBK441" s="3"/>
      <c r="DBL441" s="3"/>
      <c r="DBM441" s="3"/>
      <c r="DBN441" s="3"/>
      <c r="DBO441" s="3"/>
      <c r="DBP441" s="3"/>
      <c r="DBQ441" s="3"/>
      <c r="DBR441" s="3"/>
      <c r="DBS441" s="3"/>
      <c r="DBT441" s="3"/>
      <c r="DBU441" s="3"/>
      <c r="DBV441" s="3"/>
      <c r="DBW441" s="3"/>
      <c r="DBX441" s="3"/>
      <c r="DBY441" s="3"/>
      <c r="DBZ441" s="3"/>
      <c r="DCA441" s="3"/>
      <c r="DCB441" s="3"/>
      <c r="DCC441" s="3"/>
      <c r="DCD441" s="3"/>
      <c r="DCE441" s="3"/>
      <c r="DCF441" s="3"/>
      <c r="DCG441" s="3"/>
      <c r="DCH441" s="3"/>
      <c r="DCI441" s="3"/>
      <c r="DCJ441" s="3"/>
      <c r="DCK441" s="3"/>
      <c r="DCL441" s="3"/>
      <c r="DCM441" s="3"/>
      <c r="DCN441" s="3"/>
      <c r="DCO441" s="3"/>
      <c r="DCP441" s="3"/>
      <c r="DCQ441" s="3"/>
      <c r="DCR441" s="3"/>
      <c r="DCS441" s="3"/>
      <c r="DCT441" s="3"/>
      <c r="DCU441" s="3"/>
      <c r="DCV441" s="3"/>
      <c r="DCW441" s="3"/>
      <c r="DCX441" s="3"/>
      <c r="DCY441" s="3"/>
      <c r="DCZ441" s="3"/>
      <c r="DDA441" s="3"/>
      <c r="DDB441" s="3"/>
      <c r="DDC441" s="3"/>
      <c r="DDD441" s="3"/>
      <c r="DDE441" s="3"/>
      <c r="DDF441" s="3"/>
      <c r="DDG441" s="3"/>
      <c r="DDH441" s="3"/>
      <c r="DDI441" s="3"/>
      <c r="DDJ441" s="3"/>
      <c r="DDK441" s="3"/>
      <c r="DDL441" s="3"/>
      <c r="DDM441" s="3"/>
      <c r="DDN441" s="3"/>
      <c r="DDO441" s="3"/>
      <c r="DDP441" s="3"/>
      <c r="DDQ441" s="3"/>
      <c r="DDR441" s="3"/>
      <c r="DDS441" s="3"/>
      <c r="DDT441" s="3"/>
      <c r="DDU441" s="3"/>
      <c r="DDV441" s="3"/>
      <c r="DDW441" s="3"/>
      <c r="DDX441" s="3"/>
      <c r="DDY441" s="3"/>
      <c r="DDZ441" s="3"/>
      <c r="DEA441" s="3"/>
      <c r="DEB441" s="3"/>
      <c r="DEC441" s="3"/>
      <c r="DED441" s="3"/>
      <c r="DEE441" s="3"/>
      <c r="DEF441" s="3"/>
      <c r="DEG441" s="3"/>
      <c r="DEH441" s="3"/>
      <c r="DEI441" s="3"/>
      <c r="DEJ441" s="3"/>
      <c r="DEK441" s="3"/>
      <c r="DEL441" s="3"/>
      <c r="DEM441" s="3"/>
      <c r="DEN441" s="3"/>
      <c r="DEO441" s="3"/>
      <c r="DEP441" s="3"/>
      <c r="DEQ441" s="3"/>
      <c r="DER441" s="3"/>
      <c r="DES441" s="3"/>
      <c r="DET441" s="3"/>
      <c r="DEU441" s="3"/>
      <c r="DEV441" s="3"/>
      <c r="DEW441" s="3"/>
      <c r="DEX441" s="3"/>
      <c r="DEY441" s="3"/>
      <c r="DEZ441" s="3"/>
      <c r="DFA441" s="3"/>
      <c r="DFB441" s="3"/>
      <c r="DFC441" s="3"/>
      <c r="DFD441" s="3"/>
      <c r="DFE441" s="3"/>
      <c r="DFF441" s="3"/>
      <c r="DFG441" s="3"/>
      <c r="DFH441" s="3"/>
      <c r="DFI441" s="3"/>
      <c r="DFJ441" s="3"/>
      <c r="DFK441" s="3"/>
      <c r="DFL441" s="3"/>
      <c r="DFM441" s="3"/>
      <c r="DFN441" s="3"/>
      <c r="DFO441" s="3"/>
      <c r="DFP441" s="3"/>
      <c r="DFQ441" s="3"/>
      <c r="DFR441" s="3"/>
      <c r="DFS441" s="3"/>
      <c r="DFT441" s="3"/>
      <c r="DFU441" s="3"/>
      <c r="DFV441" s="3"/>
      <c r="DFW441" s="3"/>
      <c r="DFX441" s="3"/>
      <c r="DFY441" s="3"/>
      <c r="DFZ441" s="3"/>
      <c r="DGA441" s="3"/>
      <c r="DGB441" s="3"/>
      <c r="DGC441" s="3"/>
      <c r="DGD441" s="3"/>
      <c r="DGE441" s="3"/>
      <c r="DGF441" s="3"/>
      <c r="DGG441" s="3"/>
      <c r="DGH441" s="3"/>
      <c r="DGI441" s="3"/>
      <c r="DGJ441" s="3"/>
      <c r="DGK441" s="3"/>
      <c r="DGL441" s="3"/>
      <c r="DGM441" s="3"/>
      <c r="DGN441" s="3"/>
      <c r="DGO441" s="3"/>
      <c r="DGP441" s="3"/>
      <c r="DGQ441" s="3"/>
      <c r="DGR441" s="3"/>
      <c r="DGS441" s="3"/>
      <c r="DGT441" s="3"/>
      <c r="DGU441" s="3"/>
      <c r="DGV441" s="3"/>
      <c r="DGW441" s="3"/>
      <c r="DGX441" s="3"/>
      <c r="DGY441" s="3"/>
      <c r="DGZ441" s="3"/>
      <c r="DHA441" s="3"/>
      <c r="DHB441" s="3"/>
      <c r="DHC441" s="3"/>
      <c r="DHD441" s="3"/>
      <c r="DHE441" s="3"/>
      <c r="DHF441" s="3"/>
      <c r="DHG441" s="3"/>
      <c r="DHH441" s="3"/>
      <c r="DHI441" s="3"/>
      <c r="DHJ441" s="3"/>
      <c r="DHK441" s="3"/>
      <c r="DHL441" s="3"/>
      <c r="DHM441" s="3"/>
      <c r="DHN441" s="3"/>
      <c r="DHO441" s="3"/>
      <c r="DHP441" s="3"/>
      <c r="DHQ441" s="3"/>
      <c r="DHR441" s="3"/>
      <c r="DHS441" s="3"/>
      <c r="DHT441" s="3"/>
      <c r="DHU441" s="3"/>
      <c r="DHV441" s="3"/>
      <c r="DHW441" s="3"/>
      <c r="DHX441" s="3"/>
      <c r="DHY441" s="3"/>
      <c r="DHZ441" s="3"/>
      <c r="DIA441" s="3"/>
      <c r="DIB441" s="3"/>
      <c r="DIC441" s="3"/>
      <c r="DID441" s="3"/>
      <c r="DIE441" s="3"/>
      <c r="DIF441" s="3"/>
      <c r="DIG441" s="3"/>
      <c r="DIH441" s="3"/>
      <c r="DII441" s="3"/>
      <c r="DIJ441" s="3"/>
      <c r="DIK441" s="3"/>
      <c r="DIL441" s="3"/>
      <c r="DIM441" s="3"/>
      <c r="DIN441" s="3"/>
      <c r="DIO441" s="3"/>
      <c r="DIP441" s="3"/>
      <c r="DIQ441" s="3"/>
      <c r="DIR441" s="3"/>
      <c r="DIS441" s="3"/>
      <c r="DIT441" s="3"/>
      <c r="DIU441" s="3"/>
      <c r="DIV441" s="3"/>
      <c r="DIW441" s="3"/>
      <c r="DIX441" s="3"/>
      <c r="DIY441" s="3"/>
      <c r="DIZ441" s="3"/>
      <c r="DJA441" s="3"/>
      <c r="DJB441" s="3"/>
      <c r="DJC441" s="3"/>
      <c r="DJD441" s="3"/>
      <c r="DJE441" s="3"/>
      <c r="DJF441" s="3"/>
      <c r="DJG441" s="3"/>
      <c r="DJH441" s="3"/>
      <c r="DJI441" s="3"/>
      <c r="DJJ441" s="3"/>
      <c r="DJK441" s="3"/>
      <c r="DJL441" s="3"/>
      <c r="DJM441" s="3"/>
      <c r="DJN441" s="3"/>
      <c r="DJO441" s="3"/>
      <c r="DJP441" s="3"/>
      <c r="DJQ441" s="3"/>
      <c r="DJR441" s="3"/>
      <c r="DJS441" s="3"/>
      <c r="DJT441" s="3"/>
      <c r="DJU441" s="3"/>
      <c r="DJV441" s="3"/>
      <c r="DJW441" s="3"/>
      <c r="DJX441" s="3"/>
      <c r="DJY441" s="3"/>
      <c r="DJZ441" s="3"/>
      <c r="DKA441" s="3"/>
      <c r="DKB441" s="3"/>
      <c r="DKC441" s="3"/>
      <c r="DKD441" s="3"/>
      <c r="DKE441" s="3"/>
      <c r="DKF441" s="3"/>
      <c r="DKG441" s="3"/>
      <c r="DKH441" s="3"/>
      <c r="DKI441" s="3"/>
      <c r="DKJ441" s="3"/>
      <c r="DKK441" s="3"/>
      <c r="DKL441" s="3"/>
      <c r="DKM441" s="3"/>
      <c r="DKN441" s="3"/>
      <c r="DKO441" s="3"/>
      <c r="DKP441" s="3"/>
      <c r="DKQ441" s="3"/>
      <c r="DKR441" s="3"/>
      <c r="DKS441" s="3"/>
      <c r="DKT441" s="3"/>
      <c r="DKU441" s="3"/>
      <c r="DKV441" s="3"/>
      <c r="DKW441" s="3"/>
      <c r="DKX441" s="3"/>
      <c r="DKY441" s="3"/>
      <c r="DKZ441" s="3"/>
      <c r="DLA441" s="3"/>
      <c r="DLB441" s="3"/>
      <c r="DLC441" s="3"/>
      <c r="DLD441" s="3"/>
      <c r="DLE441" s="3"/>
      <c r="DLF441" s="3"/>
      <c r="DLG441" s="3"/>
      <c r="DLH441" s="3"/>
      <c r="DLI441" s="3"/>
      <c r="DLJ441" s="3"/>
      <c r="DLK441" s="3"/>
      <c r="DLL441" s="3"/>
      <c r="DLM441" s="3"/>
      <c r="DLN441" s="3"/>
      <c r="DLO441" s="3"/>
      <c r="DLP441" s="3"/>
      <c r="DLQ441" s="3"/>
      <c r="DLR441" s="3"/>
      <c r="DLS441" s="3"/>
      <c r="DLT441" s="3"/>
      <c r="DLU441" s="3"/>
      <c r="DLV441" s="3"/>
      <c r="DLW441" s="3"/>
      <c r="DLX441" s="3"/>
      <c r="DLY441" s="3"/>
      <c r="DLZ441" s="3"/>
      <c r="DMA441" s="3"/>
      <c r="DMB441" s="3"/>
      <c r="DMC441" s="3"/>
      <c r="DMD441" s="3"/>
      <c r="DME441" s="3"/>
      <c r="DMF441" s="3"/>
      <c r="DMG441" s="3"/>
      <c r="DMH441" s="3"/>
      <c r="DMI441" s="3"/>
      <c r="DMJ441" s="3"/>
      <c r="DMK441" s="3"/>
      <c r="DML441" s="3"/>
      <c r="DMM441" s="3"/>
      <c r="DMN441" s="3"/>
      <c r="DMO441" s="3"/>
      <c r="DMP441" s="3"/>
      <c r="DMQ441" s="3"/>
      <c r="DMR441" s="3"/>
      <c r="DMS441" s="3"/>
      <c r="DMT441" s="3"/>
      <c r="DMU441" s="3"/>
      <c r="DMV441" s="3"/>
      <c r="DMW441" s="3"/>
      <c r="DMX441" s="3"/>
      <c r="DMY441" s="3"/>
      <c r="DMZ441" s="3"/>
      <c r="DNA441" s="3"/>
      <c r="DNB441" s="3"/>
      <c r="DNC441" s="3"/>
      <c r="DND441" s="3"/>
      <c r="DNE441" s="3"/>
      <c r="DNF441" s="3"/>
      <c r="DNG441" s="3"/>
      <c r="DNH441" s="3"/>
      <c r="DNI441" s="3"/>
      <c r="DNJ441" s="3"/>
      <c r="DNK441" s="3"/>
      <c r="DNL441" s="3"/>
      <c r="DNM441" s="3"/>
      <c r="DNN441" s="3"/>
      <c r="DNO441" s="3"/>
      <c r="DNP441" s="3"/>
      <c r="DNQ441" s="3"/>
      <c r="DNR441" s="3"/>
      <c r="DNS441" s="3"/>
      <c r="DNT441" s="3"/>
      <c r="DNU441" s="3"/>
      <c r="DNV441" s="3"/>
      <c r="DNW441" s="3"/>
      <c r="DNX441" s="3"/>
      <c r="DNY441" s="3"/>
      <c r="DNZ441" s="3"/>
      <c r="DOA441" s="3"/>
      <c r="DOB441" s="3"/>
      <c r="DOC441" s="3"/>
      <c r="DOD441" s="3"/>
      <c r="DOE441" s="3"/>
      <c r="DOF441" s="3"/>
      <c r="DOG441" s="3"/>
      <c r="DOH441" s="3"/>
      <c r="DOI441" s="3"/>
      <c r="DOJ441" s="3"/>
      <c r="DOK441" s="3"/>
      <c r="DOL441" s="3"/>
      <c r="DOM441" s="3"/>
      <c r="DON441" s="3"/>
      <c r="DOO441" s="3"/>
      <c r="DOP441" s="3"/>
      <c r="DOQ441" s="3"/>
      <c r="DOR441" s="3"/>
      <c r="DOS441" s="3"/>
      <c r="DOT441" s="3"/>
      <c r="DOU441" s="3"/>
      <c r="DOV441" s="3"/>
      <c r="DOW441" s="3"/>
      <c r="DOX441" s="3"/>
      <c r="DOY441" s="3"/>
      <c r="DOZ441" s="3"/>
      <c r="DPA441" s="3"/>
      <c r="DPB441" s="3"/>
      <c r="DPC441" s="3"/>
      <c r="DPD441" s="3"/>
      <c r="DPE441" s="3"/>
      <c r="DPF441" s="3"/>
      <c r="DPG441" s="3"/>
      <c r="DPH441" s="3"/>
      <c r="DPI441" s="3"/>
      <c r="DPJ441" s="3"/>
      <c r="DPK441" s="3"/>
      <c r="DPL441" s="3"/>
      <c r="DPM441" s="3"/>
      <c r="DPN441" s="3"/>
      <c r="DPO441" s="3"/>
      <c r="DPP441" s="3"/>
      <c r="DPQ441" s="3"/>
      <c r="DPR441" s="3"/>
      <c r="DPS441" s="3"/>
      <c r="DPT441" s="3"/>
      <c r="DPU441" s="3"/>
      <c r="DPV441" s="3"/>
      <c r="DPW441" s="3"/>
      <c r="DPX441" s="3"/>
      <c r="DPY441" s="3"/>
      <c r="DPZ441" s="3"/>
      <c r="DQA441" s="3"/>
      <c r="DQB441" s="3"/>
      <c r="DQC441" s="3"/>
      <c r="DQD441" s="3"/>
      <c r="DQE441" s="3"/>
      <c r="DQF441" s="3"/>
      <c r="DQG441" s="3"/>
      <c r="DQH441" s="3"/>
      <c r="DQI441" s="3"/>
      <c r="DQJ441" s="3"/>
      <c r="DQK441" s="3"/>
      <c r="DQL441" s="3"/>
      <c r="DQM441" s="3"/>
      <c r="DQN441" s="3"/>
      <c r="DQO441" s="3"/>
      <c r="DQP441" s="3"/>
      <c r="DQQ441" s="3"/>
      <c r="DQR441" s="3"/>
      <c r="DQS441" s="3"/>
      <c r="DQT441" s="3"/>
      <c r="DQU441" s="3"/>
      <c r="DQV441" s="3"/>
      <c r="DQW441" s="3"/>
      <c r="DQX441" s="3"/>
      <c r="DQY441" s="3"/>
      <c r="DQZ441" s="3"/>
      <c r="DRA441" s="3"/>
      <c r="DRB441" s="3"/>
      <c r="DRC441" s="3"/>
      <c r="DRD441" s="3"/>
      <c r="DRE441" s="3"/>
      <c r="DRF441" s="3"/>
      <c r="DRG441" s="3"/>
      <c r="DRH441" s="3"/>
      <c r="DRI441" s="3"/>
      <c r="DRJ441" s="3"/>
      <c r="DRK441" s="3"/>
      <c r="DRL441" s="3"/>
      <c r="DRM441" s="3"/>
      <c r="DRN441" s="3"/>
      <c r="DRO441" s="3"/>
      <c r="DRP441" s="3"/>
      <c r="DRQ441" s="3"/>
      <c r="DRR441" s="3"/>
      <c r="DRS441" s="3"/>
      <c r="DRT441" s="3"/>
      <c r="DRU441" s="3"/>
      <c r="DRV441" s="3"/>
      <c r="DRW441" s="3"/>
      <c r="DRX441" s="3"/>
      <c r="DRY441" s="3"/>
      <c r="DRZ441" s="3"/>
      <c r="DSA441" s="3"/>
      <c r="DSB441" s="3"/>
      <c r="DSC441" s="3"/>
      <c r="DSD441" s="3"/>
      <c r="DSE441" s="3"/>
      <c r="DSF441" s="3"/>
      <c r="DSG441" s="3"/>
      <c r="DSH441" s="3"/>
      <c r="DSI441" s="3"/>
      <c r="DSJ441" s="3"/>
      <c r="DSK441" s="3"/>
      <c r="DSL441" s="3"/>
      <c r="DSM441" s="3"/>
      <c r="DSN441" s="3"/>
      <c r="DSO441" s="3"/>
      <c r="DSP441" s="3"/>
      <c r="DSQ441" s="3"/>
      <c r="DSR441" s="3"/>
      <c r="DSS441" s="3"/>
      <c r="DST441" s="3"/>
      <c r="DSU441" s="3"/>
      <c r="DSV441" s="3"/>
      <c r="DSW441" s="3"/>
      <c r="DSX441" s="3"/>
      <c r="DSY441" s="3"/>
      <c r="DSZ441" s="3"/>
      <c r="DTA441" s="3"/>
      <c r="DTB441" s="3"/>
      <c r="DTC441" s="3"/>
      <c r="DTD441" s="3"/>
      <c r="DTE441" s="3"/>
      <c r="DTF441" s="3"/>
      <c r="DTG441" s="3"/>
      <c r="DTH441" s="3"/>
      <c r="DTI441" s="3"/>
      <c r="DTJ441" s="3"/>
      <c r="DTK441" s="3"/>
      <c r="DTL441" s="3"/>
      <c r="DTM441" s="3"/>
      <c r="DTN441" s="3"/>
      <c r="DTO441" s="3"/>
      <c r="DTP441" s="3"/>
      <c r="DTQ441" s="3"/>
      <c r="DTR441" s="3"/>
      <c r="DTS441" s="3"/>
      <c r="DTT441" s="3"/>
      <c r="DTU441" s="3"/>
      <c r="DTV441" s="3"/>
      <c r="DTW441" s="3"/>
      <c r="DTX441" s="3"/>
      <c r="DTY441" s="3"/>
      <c r="DTZ441" s="3"/>
      <c r="DUA441" s="3"/>
      <c r="DUB441" s="3"/>
      <c r="DUC441" s="3"/>
      <c r="DUD441" s="3"/>
      <c r="DUE441" s="3"/>
      <c r="DUF441" s="3"/>
      <c r="DUG441" s="3"/>
      <c r="DUH441" s="3"/>
      <c r="DUI441" s="3"/>
      <c r="DUJ441" s="3"/>
      <c r="DUK441" s="3"/>
      <c r="DUL441" s="3"/>
      <c r="DUM441" s="3"/>
      <c r="DUN441" s="3"/>
      <c r="DUO441" s="3"/>
      <c r="DUP441" s="3"/>
      <c r="DUQ441" s="3"/>
      <c r="DUR441" s="3"/>
      <c r="DUS441" s="3"/>
      <c r="DUT441" s="3"/>
      <c r="DUU441" s="3"/>
      <c r="DUV441" s="3"/>
      <c r="DUW441" s="3"/>
      <c r="DUX441" s="3"/>
      <c r="DUY441" s="3"/>
      <c r="DUZ441" s="3"/>
      <c r="DVA441" s="3"/>
      <c r="DVB441" s="3"/>
      <c r="DVC441" s="3"/>
      <c r="DVD441" s="3"/>
      <c r="DVE441" s="3"/>
      <c r="DVF441" s="3"/>
      <c r="DVG441" s="3"/>
      <c r="DVH441" s="3"/>
      <c r="DVI441" s="3"/>
      <c r="DVJ441" s="3"/>
      <c r="DVK441" s="3"/>
      <c r="DVL441" s="3"/>
      <c r="DVM441" s="3"/>
      <c r="DVN441" s="3"/>
      <c r="DVO441" s="3"/>
      <c r="DVP441" s="3"/>
      <c r="DVQ441" s="3"/>
      <c r="DVR441" s="3"/>
      <c r="DVS441" s="3"/>
      <c r="DVT441" s="3"/>
      <c r="DVU441" s="3"/>
      <c r="DVV441" s="3"/>
      <c r="DVW441" s="3"/>
      <c r="DVX441" s="3"/>
      <c r="DVY441" s="3"/>
      <c r="DVZ441" s="3"/>
      <c r="DWA441" s="3"/>
      <c r="DWB441" s="3"/>
      <c r="DWC441" s="3"/>
      <c r="DWD441" s="3"/>
      <c r="DWE441" s="3"/>
      <c r="DWF441" s="3"/>
      <c r="DWG441" s="3"/>
      <c r="DWH441" s="3"/>
      <c r="DWI441" s="3"/>
      <c r="DWJ441" s="3"/>
      <c r="DWK441" s="3"/>
      <c r="DWL441" s="3"/>
      <c r="DWM441" s="3"/>
      <c r="DWN441" s="3"/>
      <c r="DWO441" s="3"/>
      <c r="DWP441" s="3"/>
      <c r="DWQ441" s="3"/>
      <c r="DWR441" s="3"/>
      <c r="DWS441" s="3"/>
      <c r="DWT441" s="3"/>
      <c r="DWU441" s="3"/>
      <c r="DWV441" s="3"/>
      <c r="DWW441" s="3"/>
      <c r="DWX441" s="3"/>
      <c r="DWY441" s="3"/>
      <c r="DWZ441" s="3"/>
      <c r="DXA441" s="3"/>
      <c r="DXB441" s="3"/>
      <c r="DXC441" s="3"/>
      <c r="DXD441" s="3"/>
      <c r="DXE441" s="3"/>
      <c r="DXF441" s="3"/>
      <c r="DXG441" s="3"/>
      <c r="DXH441" s="3"/>
      <c r="DXI441" s="3"/>
      <c r="DXJ441" s="3"/>
      <c r="DXK441" s="3"/>
      <c r="DXL441" s="3"/>
      <c r="DXM441" s="3"/>
      <c r="DXN441" s="3"/>
      <c r="DXO441" s="3"/>
      <c r="DXP441" s="3"/>
      <c r="DXQ441" s="3"/>
      <c r="DXR441" s="3"/>
      <c r="DXS441" s="3"/>
      <c r="DXT441" s="3"/>
      <c r="DXU441" s="3"/>
      <c r="DXV441" s="3"/>
      <c r="DXW441" s="3"/>
      <c r="DXX441" s="3"/>
      <c r="DXY441" s="3"/>
      <c r="DXZ441" s="3"/>
      <c r="DYA441" s="3"/>
      <c r="DYB441" s="3"/>
      <c r="DYC441" s="3"/>
      <c r="DYD441" s="3"/>
      <c r="DYE441" s="3"/>
      <c r="DYF441" s="3"/>
      <c r="DYG441" s="3"/>
      <c r="DYH441" s="3"/>
      <c r="DYI441" s="3"/>
      <c r="DYJ441" s="3"/>
      <c r="DYK441" s="3"/>
      <c r="DYL441" s="3"/>
      <c r="DYM441" s="3"/>
      <c r="DYN441" s="3"/>
      <c r="DYO441" s="3"/>
      <c r="DYP441" s="3"/>
      <c r="DYQ441" s="3"/>
      <c r="DYR441" s="3"/>
      <c r="DYS441" s="3"/>
      <c r="DYT441" s="3"/>
      <c r="DYU441" s="3"/>
      <c r="DYV441" s="3"/>
      <c r="DYW441" s="3"/>
      <c r="DYX441" s="3"/>
      <c r="DYY441" s="3"/>
      <c r="DYZ441" s="3"/>
      <c r="DZA441" s="3"/>
      <c r="DZB441" s="3"/>
      <c r="DZC441" s="3"/>
      <c r="DZD441" s="3"/>
      <c r="DZE441" s="3"/>
      <c r="DZF441" s="3"/>
      <c r="DZG441" s="3"/>
      <c r="DZH441" s="3"/>
      <c r="DZI441" s="3"/>
      <c r="DZJ441" s="3"/>
      <c r="DZK441" s="3"/>
      <c r="DZL441" s="3"/>
      <c r="DZM441" s="3"/>
      <c r="DZN441" s="3"/>
      <c r="DZO441" s="3"/>
      <c r="DZP441" s="3"/>
      <c r="DZQ441" s="3"/>
      <c r="DZR441" s="3"/>
      <c r="DZS441" s="3"/>
      <c r="DZT441" s="3"/>
      <c r="DZU441" s="3"/>
      <c r="DZV441" s="3"/>
      <c r="DZW441" s="3"/>
      <c r="DZX441" s="3"/>
      <c r="DZY441" s="3"/>
      <c r="DZZ441" s="3"/>
      <c r="EAA441" s="3"/>
      <c r="EAB441" s="3"/>
      <c r="EAC441" s="3"/>
      <c r="EAD441" s="3"/>
      <c r="EAE441" s="3"/>
      <c r="EAF441" s="3"/>
      <c r="EAG441" s="3"/>
      <c r="EAH441" s="3"/>
      <c r="EAI441" s="3"/>
      <c r="EAJ441" s="3"/>
      <c r="EAK441" s="3"/>
      <c r="EAL441" s="3"/>
      <c r="EAM441" s="3"/>
      <c r="EAN441" s="3"/>
      <c r="EAO441" s="3"/>
      <c r="EAP441" s="3"/>
      <c r="EAQ441" s="3"/>
      <c r="EAR441" s="3"/>
      <c r="EAS441" s="3"/>
      <c r="EAT441" s="3"/>
      <c r="EAU441" s="3"/>
      <c r="EAV441" s="3"/>
      <c r="EAW441" s="3"/>
      <c r="EAX441" s="3"/>
      <c r="EAY441" s="3"/>
      <c r="EAZ441" s="3"/>
      <c r="EBA441" s="3"/>
      <c r="EBB441" s="3"/>
      <c r="EBC441" s="3"/>
      <c r="EBD441" s="3"/>
      <c r="EBE441" s="3"/>
      <c r="EBF441" s="3"/>
      <c r="EBG441" s="3"/>
      <c r="EBH441" s="3"/>
      <c r="EBI441" s="3"/>
      <c r="EBJ441" s="3"/>
      <c r="EBK441" s="3"/>
      <c r="EBL441" s="3"/>
      <c r="EBM441" s="3"/>
      <c r="EBN441" s="3"/>
      <c r="EBO441" s="3"/>
      <c r="EBP441" s="3"/>
      <c r="EBQ441" s="3"/>
      <c r="EBR441" s="3"/>
      <c r="EBS441" s="3"/>
      <c r="EBT441" s="3"/>
      <c r="EBU441" s="3"/>
      <c r="EBV441" s="3"/>
      <c r="EBW441" s="3"/>
      <c r="EBX441" s="3"/>
      <c r="EBY441" s="3"/>
      <c r="EBZ441" s="3"/>
      <c r="ECA441" s="3"/>
      <c r="ECB441" s="3"/>
      <c r="ECC441" s="3"/>
      <c r="ECD441" s="3"/>
      <c r="ECE441" s="3"/>
      <c r="ECF441" s="3"/>
      <c r="ECG441" s="3"/>
      <c r="ECH441" s="3"/>
      <c r="ECI441" s="3"/>
      <c r="ECJ441" s="3"/>
      <c r="ECK441" s="3"/>
      <c r="ECL441" s="3"/>
      <c r="ECM441" s="3"/>
      <c r="ECN441" s="3"/>
      <c r="ECO441" s="3"/>
      <c r="ECP441" s="3"/>
      <c r="ECQ441" s="3"/>
      <c r="ECR441" s="3"/>
      <c r="ECS441" s="3"/>
      <c r="ECT441" s="3"/>
      <c r="ECU441" s="3"/>
      <c r="ECV441" s="3"/>
      <c r="ECW441" s="3"/>
      <c r="ECX441" s="3"/>
      <c r="ECY441" s="3"/>
      <c r="ECZ441" s="3"/>
      <c r="EDA441" s="3"/>
      <c r="EDB441" s="3"/>
      <c r="EDC441" s="3"/>
      <c r="EDD441" s="3"/>
      <c r="EDE441" s="3"/>
      <c r="EDF441" s="3"/>
      <c r="EDG441" s="3"/>
      <c r="EDH441" s="3"/>
      <c r="EDI441" s="3"/>
      <c r="EDJ441" s="3"/>
      <c r="EDK441" s="3"/>
      <c r="EDL441" s="3"/>
      <c r="EDM441" s="3"/>
      <c r="EDN441" s="3"/>
      <c r="EDO441" s="3"/>
      <c r="EDP441" s="3"/>
      <c r="EDQ441" s="3"/>
      <c r="EDR441" s="3"/>
      <c r="EDS441" s="3"/>
      <c r="EDT441" s="3"/>
      <c r="EDU441" s="3"/>
      <c r="EDV441" s="3"/>
      <c r="EDW441" s="3"/>
      <c r="EDX441" s="3"/>
      <c r="EDY441" s="3"/>
      <c r="EDZ441" s="3"/>
      <c r="EEA441" s="3"/>
      <c r="EEB441" s="3"/>
      <c r="EEC441" s="3"/>
      <c r="EED441" s="3"/>
      <c r="EEE441" s="3"/>
      <c r="EEF441" s="3"/>
      <c r="EEG441" s="3"/>
      <c r="EEH441" s="3"/>
      <c r="EEI441" s="3"/>
      <c r="EEJ441" s="3"/>
      <c r="EEK441" s="3"/>
      <c r="EEL441" s="3"/>
      <c r="EEM441" s="3"/>
      <c r="EEN441" s="3"/>
      <c r="EEO441" s="3"/>
      <c r="EEP441" s="3"/>
      <c r="EEQ441" s="3"/>
      <c r="EER441" s="3"/>
      <c r="EES441" s="3"/>
      <c r="EET441" s="3"/>
      <c r="EEU441" s="3"/>
      <c r="EEV441" s="3"/>
      <c r="EEW441" s="3"/>
      <c r="EEX441" s="3"/>
      <c r="EEY441" s="3"/>
      <c r="EEZ441" s="3"/>
      <c r="EFA441" s="3"/>
      <c r="EFB441" s="3"/>
      <c r="EFC441" s="3"/>
      <c r="EFD441" s="3"/>
      <c r="EFE441" s="3"/>
      <c r="EFF441" s="3"/>
      <c r="EFG441" s="3"/>
      <c r="EFH441" s="3"/>
      <c r="EFI441" s="3"/>
      <c r="EFJ441" s="3"/>
      <c r="EFK441" s="3"/>
      <c r="EFL441" s="3"/>
      <c r="EFM441" s="3"/>
      <c r="EFN441" s="3"/>
      <c r="EFO441" s="3"/>
      <c r="EFP441" s="3"/>
      <c r="EFQ441" s="3"/>
      <c r="EFR441" s="3"/>
      <c r="EFS441" s="3"/>
      <c r="EFT441" s="3"/>
      <c r="EFU441" s="3"/>
      <c r="EFV441" s="3"/>
      <c r="EFW441" s="3"/>
      <c r="EFX441" s="3"/>
      <c r="EFY441" s="3"/>
      <c r="EFZ441" s="3"/>
      <c r="EGA441" s="3"/>
      <c r="EGB441" s="3"/>
      <c r="EGC441" s="3"/>
      <c r="EGD441" s="3"/>
      <c r="EGE441" s="3"/>
      <c r="EGF441" s="3"/>
      <c r="EGG441" s="3"/>
      <c r="EGH441" s="3"/>
      <c r="EGI441" s="3"/>
      <c r="EGJ441" s="3"/>
      <c r="EGK441" s="3"/>
      <c r="EGL441" s="3"/>
      <c r="EGM441" s="3"/>
      <c r="EGN441" s="3"/>
      <c r="EGO441" s="3"/>
      <c r="EGP441" s="3"/>
      <c r="EGQ441" s="3"/>
      <c r="EGR441" s="3"/>
      <c r="EGS441" s="3"/>
      <c r="EGT441" s="3"/>
      <c r="EGU441" s="3"/>
      <c r="EGV441" s="3"/>
      <c r="EGW441" s="3"/>
      <c r="EGX441" s="3"/>
      <c r="EGY441" s="3"/>
      <c r="EGZ441" s="3"/>
      <c r="EHA441" s="3"/>
      <c r="EHB441" s="3"/>
      <c r="EHC441" s="3"/>
      <c r="EHD441" s="3"/>
      <c r="EHE441" s="3"/>
      <c r="EHF441" s="3"/>
      <c r="EHG441" s="3"/>
      <c r="EHH441" s="3"/>
      <c r="EHI441" s="3"/>
      <c r="EHJ441" s="3"/>
      <c r="EHK441" s="3"/>
      <c r="EHL441" s="3"/>
      <c r="EHM441" s="3"/>
      <c r="EHN441" s="3"/>
      <c r="EHO441" s="3"/>
      <c r="EHP441" s="3"/>
      <c r="EHQ441" s="3"/>
      <c r="EHR441" s="3"/>
      <c r="EHS441" s="3"/>
      <c r="EHT441" s="3"/>
      <c r="EHU441" s="3"/>
      <c r="EHV441" s="3"/>
      <c r="EHW441" s="3"/>
      <c r="EHX441" s="3"/>
      <c r="EHY441" s="3"/>
      <c r="EHZ441" s="3"/>
      <c r="EIA441" s="3"/>
      <c r="EIB441" s="3"/>
      <c r="EIC441" s="3"/>
      <c r="EID441" s="3"/>
      <c r="EIE441" s="3"/>
      <c r="EIF441" s="3"/>
      <c r="EIG441" s="3"/>
      <c r="EIH441" s="3"/>
      <c r="EII441" s="3"/>
      <c r="EIJ441" s="3"/>
      <c r="EIK441" s="3"/>
      <c r="EIL441" s="3"/>
      <c r="EIM441" s="3"/>
      <c r="EIN441" s="3"/>
      <c r="EIO441" s="3"/>
      <c r="EIP441" s="3"/>
      <c r="EIQ441" s="3"/>
      <c r="EIR441" s="3"/>
      <c r="EIS441" s="3"/>
      <c r="EIT441" s="3"/>
      <c r="EIU441" s="3"/>
      <c r="EIV441" s="3"/>
      <c r="EIW441" s="3"/>
      <c r="EIX441" s="3"/>
      <c r="EIY441" s="3"/>
      <c r="EIZ441" s="3"/>
      <c r="EJA441" s="3"/>
      <c r="EJB441" s="3"/>
      <c r="EJC441" s="3"/>
      <c r="EJD441" s="3"/>
      <c r="EJE441" s="3"/>
      <c r="EJF441" s="3"/>
      <c r="EJG441" s="3"/>
      <c r="EJH441" s="3"/>
      <c r="EJI441" s="3"/>
      <c r="EJJ441" s="3"/>
      <c r="EJK441" s="3"/>
      <c r="EJL441" s="3"/>
      <c r="EJM441" s="3"/>
      <c r="EJN441" s="3"/>
      <c r="EJO441" s="3"/>
      <c r="EJP441" s="3"/>
      <c r="EJQ441" s="3"/>
      <c r="EJR441" s="3"/>
      <c r="EJS441" s="3"/>
      <c r="EJT441" s="3"/>
      <c r="EJU441" s="3"/>
      <c r="EJV441" s="3"/>
      <c r="EJW441" s="3"/>
      <c r="EJX441" s="3"/>
      <c r="EJY441" s="3"/>
      <c r="EJZ441" s="3"/>
      <c r="EKA441" s="3"/>
      <c r="EKB441" s="3"/>
      <c r="EKC441" s="3"/>
      <c r="EKD441" s="3"/>
      <c r="EKE441" s="3"/>
      <c r="EKF441" s="3"/>
      <c r="EKG441" s="3"/>
      <c r="EKH441" s="3"/>
      <c r="EKI441" s="3"/>
      <c r="EKJ441" s="3"/>
      <c r="EKK441" s="3"/>
      <c r="EKL441" s="3"/>
      <c r="EKM441" s="3"/>
      <c r="EKN441" s="3"/>
      <c r="EKO441" s="3"/>
      <c r="EKP441" s="3"/>
      <c r="EKQ441" s="3"/>
      <c r="EKR441" s="3"/>
      <c r="EKS441" s="3"/>
      <c r="EKT441" s="3"/>
      <c r="EKU441" s="3"/>
      <c r="EKV441" s="3"/>
      <c r="EKW441" s="3"/>
      <c r="EKX441" s="3"/>
      <c r="EKY441" s="3"/>
      <c r="EKZ441" s="3"/>
      <c r="ELA441" s="3"/>
      <c r="ELB441" s="3"/>
      <c r="ELC441" s="3"/>
      <c r="ELD441" s="3"/>
      <c r="ELE441" s="3"/>
      <c r="ELF441" s="3"/>
      <c r="ELG441" s="3"/>
      <c r="ELH441" s="3"/>
      <c r="ELI441" s="3"/>
      <c r="ELJ441" s="3"/>
      <c r="ELK441" s="3"/>
      <c r="ELL441" s="3"/>
      <c r="ELM441" s="3"/>
      <c r="ELN441" s="3"/>
      <c r="ELO441" s="3"/>
      <c r="ELP441" s="3"/>
      <c r="ELQ441" s="3"/>
      <c r="ELR441" s="3"/>
      <c r="ELS441" s="3"/>
      <c r="ELT441" s="3"/>
      <c r="ELU441" s="3"/>
      <c r="ELV441" s="3"/>
      <c r="ELW441" s="3"/>
      <c r="ELX441" s="3"/>
      <c r="ELY441" s="3"/>
      <c r="ELZ441" s="3"/>
      <c r="EMA441" s="3"/>
      <c r="EMB441" s="3"/>
      <c r="EMC441" s="3"/>
      <c r="EMD441" s="3"/>
      <c r="EME441" s="3"/>
      <c r="EMF441" s="3"/>
      <c r="EMG441" s="3"/>
      <c r="EMH441" s="3"/>
      <c r="EMI441" s="3"/>
      <c r="EMJ441" s="3"/>
      <c r="EMK441" s="3"/>
      <c r="EML441" s="3"/>
      <c r="EMM441" s="3"/>
      <c r="EMN441" s="3"/>
      <c r="EMO441" s="3"/>
      <c r="EMP441" s="3"/>
      <c r="EMQ441" s="3"/>
      <c r="EMR441" s="3"/>
      <c r="EMS441" s="3"/>
      <c r="EMT441" s="3"/>
      <c r="EMU441" s="3"/>
      <c r="EMV441" s="3"/>
      <c r="EMW441" s="3"/>
      <c r="EMX441" s="3"/>
      <c r="EMY441" s="3"/>
      <c r="EMZ441" s="3"/>
      <c r="ENA441" s="3"/>
      <c r="ENB441" s="3"/>
      <c r="ENC441" s="3"/>
      <c r="END441" s="3"/>
      <c r="ENE441" s="3"/>
      <c r="ENF441" s="3"/>
      <c r="ENG441" s="3"/>
      <c r="ENH441" s="3"/>
      <c r="ENI441" s="3"/>
      <c r="ENJ441" s="3"/>
      <c r="ENK441" s="3"/>
      <c r="ENL441" s="3"/>
      <c r="ENM441" s="3"/>
      <c r="ENN441" s="3"/>
      <c r="ENO441" s="3"/>
      <c r="ENP441" s="3"/>
      <c r="ENQ441" s="3"/>
      <c r="ENR441" s="3"/>
      <c r="ENS441" s="3"/>
      <c r="ENT441" s="3"/>
      <c r="ENU441" s="3"/>
      <c r="ENV441" s="3"/>
      <c r="ENW441" s="3"/>
      <c r="ENX441" s="3"/>
      <c r="ENY441" s="3"/>
      <c r="ENZ441" s="3"/>
      <c r="EOA441" s="3"/>
      <c r="EOB441" s="3"/>
      <c r="EOC441" s="3"/>
      <c r="EOD441" s="3"/>
      <c r="EOE441" s="3"/>
      <c r="EOF441" s="3"/>
      <c r="EOG441" s="3"/>
      <c r="EOH441" s="3"/>
      <c r="EOI441" s="3"/>
      <c r="EOJ441" s="3"/>
      <c r="EOK441" s="3"/>
      <c r="EOL441" s="3"/>
      <c r="EOM441" s="3"/>
      <c r="EON441" s="3"/>
      <c r="EOO441" s="3"/>
      <c r="EOP441" s="3"/>
      <c r="EOQ441" s="3"/>
      <c r="EOR441" s="3"/>
      <c r="EOS441" s="3"/>
      <c r="EOT441" s="3"/>
      <c r="EOU441" s="3"/>
      <c r="EOV441" s="3"/>
      <c r="EOW441" s="3"/>
      <c r="EOX441" s="3"/>
      <c r="EOY441" s="3"/>
      <c r="EOZ441" s="3"/>
      <c r="EPA441" s="3"/>
      <c r="EPB441" s="3"/>
      <c r="EPC441" s="3"/>
      <c r="EPD441" s="3"/>
      <c r="EPE441" s="3"/>
      <c r="EPF441" s="3"/>
      <c r="EPG441" s="3"/>
      <c r="EPH441" s="3"/>
      <c r="EPI441" s="3"/>
      <c r="EPJ441" s="3"/>
      <c r="EPK441" s="3"/>
      <c r="EPL441" s="3"/>
      <c r="EPM441" s="3"/>
      <c r="EPN441" s="3"/>
      <c r="EPO441" s="3"/>
      <c r="EPP441" s="3"/>
      <c r="EPQ441" s="3"/>
      <c r="EPR441" s="3"/>
      <c r="EPS441" s="3"/>
      <c r="EPT441" s="3"/>
      <c r="EPU441" s="3"/>
      <c r="EPV441" s="3"/>
      <c r="EPW441" s="3"/>
      <c r="EPX441" s="3"/>
      <c r="EPY441" s="3"/>
      <c r="EPZ441" s="3"/>
      <c r="EQA441" s="3"/>
      <c r="EQB441" s="3"/>
      <c r="EQC441" s="3"/>
      <c r="EQD441" s="3"/>
      <c r="EQE441" s="3"/>
      <c r="EQF441" s="3"/>
      <c r="EQG441" s="3"/>
      <c r="EQH441" s="3"/>
      <c r="EQI441" s="3"/>
      <c r="EQJ441" s="3"/>
      <c r="EQK441" s="3"/>
      <c r="EQL441" s="3"/>
      <c r="EQM441" s="3"/>
      <c r="EQN441" s="3"/>
      <c r="EQO441" s="3"/>
      <c r="EQP441" s="3"/>
      <c r="EQQ441" s="3"/>
      <c r="EQR441" s="3"/>
      <c r="EQS441" s="3"/>
      <c r="EQT441" s="3"/>
      <c r="EQU441" s="3"/>
      <c r="EQV441" s="3"/>
      <c r="EQW441" s="3"/>
      <c r="EQX441" s="3"/>
      <c r="EQY441" s="3"/>
      <c r="EQZ441" s="3"/>
      <c r="ERA441" s="3"/>
      <c r="ERB441" s="3"/>
      <c r="ERC441" s="3"/>
      <c r="ERD441" s="3"/>
      <c r="ERE441" s="3"/>
      <c r="ERF441" s="3"/>
      <c r="ERG441" s="3"/>
      <c r="ERH441" s="3"/>
      <c r="ERI441" s="3"/>
      <c r="ERJ441" s="3"/>
      <c r="ERK441" s="3"/>
      <c r="ERL441" s="3"/>
      <c r="ERM441" s="3"/>
      <c r="ERN441" s="3"/>
      <c r="ERO441" s="3"/>
      <c r="ERP441" s="3"/>
      <c r="ERQ441" s="3"/>
      <c r="ERR441" s="3"/>
      <c r="ERS441" s="3"/>
      <c r="ERT441" s="3"/>
      <c r="ERU441" s="3"/>
      <c r="ERV441" s="3"/>
      <c r="ERW441" s="3"/>
      <c r="ERX441" s="3"/>
      <c r="ERY441" s="3"/>
      <c r="ERZ441" s="3"/>
      <c r="ESA441" s="3"/>
      <c r="ESB441" s="3"/>
      <c r="ESC441" s="3"/>
      <c r="ESD441" s="3"/>
      <c r="ESE441" s="3"/>
      <c r="ESF441" s="3"/>
      <c r="ESG441" s="3"/>
      <c r="ESH441" s="3"/>
      <c r="ESI441" s="3"/>
      <c r="ESJ441" s="3"/>
      <c r="ESK441" s="3"/>
      <c r="ESL441" s="3"/>
      <c r="ESM441" s="3"/>
      <c r="ESN441" s="3"/>
      <c r="ESO441" s="3"/>
      <c r="ESP441" s="3"/>
      <c r="ESQ441" s="3"/>
      <c r="ESR441" s="3"/>
      <c r="ESS441" s="3"/>
      <c r="EST441" s="3"/>
      <c r="ESU441" s="3"/>
      <c r="ESV441" s="3"/>
      <c r="ESW441" s="3"/>
      <c r="ESX441" s="3"/>
      <c r="ESY441" s="3"/>
      <c r="ESZ441" s="3"/>
      <c r="ETA441" s="3"/>
      <c r="ETB441" s="3"/>
      <c r="ETC441" s="3"/>
      <c r="ETD441" s="3"/>
      <c r="ETE441" s="3"/>
      <c r="ETF441" s="3"/>
      <c r="ETG441" s="3"/>
      <c r="ETH441" s="3"/>
      <c r="ETI441" s="3"/>
      <c r="ETJ441" s="3"/>
      <c r="ETK441" s="3"/>
      <c r="ETL441" s="3"/>
      <c r="ETM441" s="3"/>
      <c r="ETN441" s="3"/>
      <c r="ETO441" s="3"/>
      <c r="ETP441" s="3"/>
      <c r="ETQ441" s="3"/>
      <c r="ETR441" s="3"/>
      <c r="ETS441" s="3"/>
      <c r="ETT441" s="3"/>
      <c r="ETU441" s="3"/>
      <c r="ETV441" s="3"/>
      <c r="ETW441" s="3"/>
      <c r="ETX441" s="3"/>
      <c r="ETY441" s="3"/>
      <c r="ETZ441" s="3"/>
      <c r="EUA441" s="3"/>
      <c r="EUB441" s="3"/>
      <c r="EUC441" s="3"/>
      <c r="EUD441" s="3"/>
      <c r="EUE441" s="3"/>
      <c r="EUF441" s="3"/>
      <c r="EUG441" s="3"/>
      <c r="EUH441" s="3"/>
      <c r="EUI441" s="3"/>
      <c r="EUJ441" s="3"/>
      <c r="EUK441" s="3"/>
      <c r="EUL441" s="3"/>
      <c r="EUM441" s="3"/>
      <c r="EUN441" s="3"/>
      <c r="EUO441" s="3"/>
      <c r="EUP441" s="3"/>
      <c r="EUQ441" s="3"/>
      <c r="EUR441" s="3"/>
      <c r="EUS441" s="3"/>
      <c r="EUT441" s="3"/>
      <c r="EUU441" s="3"/>
      <c r="EUV441" s="3"/>
      <c r="EUW441" s="3"/>
      <c r="EUX441" s="3"/>
      <c r="EUY441" s="3"/>
      <c r="EUZ441" s="3"/>
      <c r="EVA441" s="3"/>
      <c r="EVB441" s="3"/>
      <c r="EVC441" s="3"/>
      <c r="EVD441" s="3"/>
      <c r="EVE441" s="3"/>
      <c r="EVF441" s="3"/>
      <c r="EVG441" s="3"/>
      <c r="EVH441" s="3"/>
      <c r="EVI441" s="3"/>
      <c r="EVJ441" s="3"/>
      <c r="EVK441" s="3"/>
      <c r="EVL441" s="3"/>
      <c r="EVM441" s="3"/>
      <c r="EVN441" s="3"/>
      <c r="EVO441" s="3"/>
      <c r="EVP441" s="3"/>
      <c r="EVQ441" s="3"/>
      <c r="EVR441" s="3"/>
      <c r="EVS441" s="3"/>
      <c r="EVT441" s="3"/>
      <c r="EVU441" s="3"/>
      <c r="EVV441" s="3"/>
      <c r="EVW441" s="3"/>
      <c r="EVX441" s="3"/>
      <c r="EVY441" s="3"/>
      <c r="EVZ441" s="3"/>
      <c r="EWA441" s="3"/>
      <c r="EWB441" s="3"/>
      <c r="EWC441" s="3"/>
      <c r="EWD441" s="3"/>
      <c r="EWE441" s="3"/>
      <c r="EWF441" s="3"/>
      <c r="EWG441" s="3"/>
      <c r="EWH441" s="3"/>
      <c r="EWI441" s="3"/>
      <c r="EWJ441" s="3"/>
      <c r="EWK441" s="3"/>
      <c r="EWL441" s="3"/>
      <c r="EWM441" s="3"/>
      <c r="EWN441" s="3"/>
      <c r="EWO441" s="3"/>
      <c r="EWP441" s="3"/>
      <c r="EWQ441" s="3"/>
      <c r="EWR441" s="3"/>
      <c r="EWS441" s="3"/>
      <c r="EWT441" s="3"/>
      <c r="EWU441" s="3"/>
      <c r="EWV441" s="3"/>
      <c r="EWW441" s="3"/>
      <c r="EWX441" s="3"/>
      <c r="EWY441" s="3"/>
      <c r="EWZ441" s="3"/>
      <c r="EXA441" s="3"/>
      <c r="EXB441" s="3"/>
      <c r="EXC441" s="3"/>
      <c r="EXD441" s="3"/>
      <c r="EXE441" s="3"/>
      <c r="EXF441" s="3"/>
      <c r="EXG441" s="3"/>
      <c r="EXH441" s="3"/>
      <c r="EXI441" s="3"/>
      <c r="EXJ441" s="3"/>
      <c r="EXK441" s="3"/>
      <c r="EXL441" s="3"/>
      <c r="EXM441" s="3"/>
      <c r="EXN441" s="3"/>
      <c r="EXO441" s="3"/>
      <c r="EXP441" s="3"/>
      <c r="EXQ441" s="3"/>
      <c r="EXR441" s="3"/>
      <c r="EXS441" s="3"/>
      <c r="EXT441" s="3"/>
      <c r="EXU441" s="3"/>
      <c r="EXV441" s="3"/>
      <c r="EXW441" s="3"/>
      <c r="EXX441" s="3"/>
      <c r="EXY441" s="3"/>
      <c r="EXZ441" s="3"/>
      <c r="EYA441" s="3"/>
      <c r="EYB441" s="3"/>
      <c r="EYC441" s="3"/>
      <c r="EYD441" s="3"/>
      <c r="EYE441" s="3"/>
      <c r="EYF441" s="3"/>
      <c r="EYG441" s="3"/>
      <c r="EYH441" s="3"/>
      <c r="EYI441" s="3"/>
      <c r="EYJ441" s="3"/>
      <c r="EYK441" s="3"/>
      <c r="EYL441" s="3"/>
      <c r="EYM441" s="3"/>
      <c r="EYN441" s="3"/>
      <c r="EYO441" s="3"/>
      <c r="EYP441" s="3"/>
      <c r="EYQ441" s="3"/>
      <c r="EYR441" s="3"/>
      <c r="EYS441" s="3"/>
      <c r="EYT441" s="3"/>
      <c r="EYU441" s="3"/>
      <c r="EYV441" s="3"/>
      <c r="EYW441" s="3"/>
      <c r="EYX441" s="3"/>
      <c r="EYY441" s="3"/>
      <c r="EYZ441" s="3"/>
      <c r="EZA441" s="3"/>
      <c r="EZB441" s="3"/>
      <c r="EZC441" s="3"/>
      <c r="EZD441" s="3"/>
      <c r="EZE441" s="3"/>
      <c r="EZF441" s="3"/>
      <c r="EZG441" s="3"/>
      <c r="EZH441" s="3"/>
      <c r="EZI441" s="3"/>
      <c r="EZJ441" s="3"/>
      <c r="EZK441" s="3"/>
      <c r="EZL441" s="3"/>
      <c r="EZM441" s="3"/>
      <c r="EZN441" s="3"/>
      <c r="EZO441" s="3"/>
      <c r="EZP441" s="3"/>
      <c r="EZQ441" s="3"/>
      <c r="EZR441" s="3"/>
      <c r="EZS441" s="3"/>
      <c r="EZT441" s="3"/>
      <c r="EZU441" s="3"/>
      <c r="EZV441" s="3"/>
      <c r="EZW441" s="3"/>
      <c r="EZX441" s="3"/>
      <c r="EZY441" s="3"/>
      <c r="EZZ441" s="3"/>
      <c r="FAA441" s="3"/>
      <c r="FAB441" s="3"/>
      <c r="FAC441" s="3"/>
      <c r="FAD441" s="3"/>
      <c r="FAE441" s="3"/>
      <c r="FAF441" s="3"/>
      <c r="FAG441" s="3"/>
      <c r="FAH441" s="3"/>
      <c r="FAI441" s="3"/>
      <c r="FAJ441" s="3"/>
      <c r="FAK441" s="3"/>
      <c r="FAL441" s="3"/>
      <c r="FAM441" s="3"/>
      <c r="FAN441" s="3"/>
      <c r="FAO441" s="3"/>
      <c r="FAP441" s="3"/>
      <c r="FAQ441" s="3"/>
      <c r="FAR441" s="3"/>
      <c r="FAS441" s="3"/>
      <c r="FAT441" s="3"/>
      <c r="FAU441" s="3"/>
      <c r="FAV441" s="3"/>
      <c r="FAW441" s="3"/>
      <c r="FAX441" s="3"/>
      <c r="FAY441" s="3"/>
      <c r="FAZ441" s="3"/>
      <c r="FBA441" s="3"/>
      <c r="FBB441" s="3"/>
      <c r="FBC441" s="3"/>
      <c r="FBD441" s="3"/>
      <c r="FBE441" s="3"/>
      <c r="FBF441" s="3"/>
      <c r="FBG441" s="3"/>
      <c r="FBH441" s="3"/>
      <c r="FBI441" s="3"/>
      <c r="FBJ441" s="3"/>
      <c r="FBK441" s="3"/>
      <c r="FBL441" s="3"/>
      <c r="FBM441" s="3"/>
      <c r="FBN441" s="3"/>
      <c r="FBO441" s="3"/>
      <c r="FBP441" s="3"/>
      <c r="FBQ441" s="3"/>
      <c r="FBR441" s="3"/>
      <c r="FBS441" s="3"/>
      <c r="FBT441" s="3"/>
      <c r="FBU441" s="3"/>
      <c r="FBV441" s="3"/>
      <c r="FBW441" s="3"/>
      <c r="FBX441" s="3"/>
      <c r="FBY441" s="3"/>
      <c r="FBZ441" s="3"/>
      <c r="FCA441" s="3"/>
      <c r="FCB441" s="3"/>
      <c r="FCC441" s="3"/>
      <c r="FCD441" s="3"/>
      <c r="FCE441" s="3"/>
      <c r="FCF441" s="3"/>
      <c r="FCG441" s="3"/>
      <c r="FCH441" s="3"/>
      <c r="FCI441" s="3"/>
      <c r="FCJ441" s="3"/>
      <c r="FCK441" s="3"/>
      <c r="FCL441" s="3"/>
      <c r="FCM441" s="3"/>
      <c r="FCN441" s="3"/>
      <c r="FCO441" s="3"/>
      <c r="FCP441" s="3"/>
      <c r="FCQ441" s="3"/>
      <c r="FCR441" s="3"/>
      <c r="FCS441" s="3"/>
      <c r="FCT441" s="3"/>
      <c r="FCU441" s="3"/>
      <c r="FCV441" s="3"/>
      <c r="FCW441" s="3"/>
      <c r="FCX441" s="3"/>
      <c r="FCY441" s="3"/>
      <c r="FCZ441" s="3"/>
      <c r="FDA441" s="3"/>
      <c r="FDB441" s="3"/>
      <c r="FDC441" s="3"/>
      <c r="FDD441" s="3"/>
      <c r="FDE441" s="3"/>
      <c r="FDF441" s="3"/>
      <c r="FDG441" s="3"/>
      <c r="FDH441" s="3"/>
      <c r="FDI441" s="3"/>
      <c r="FDJ441" s="3"/>
      <c r="FDK441" s="3"/>
      <c r="FDL441" s="3"/>
      <c r="FDM441" s="3"/>
      <c r="FDN441" s="3"/>
      <c r="FDO441" s="3"/>
      <c r="FDP441" s="3"/>
      <c r="FDQ441" s="3"/>
      <c r="FDR441" s="3"/>
      <c r="FDS441" s="3"/>
      <c r="FDT441" s="3"/>
      <c r="FDU441" s="3"/>
      <c r="FDV441" s="3"/>
      <c r="FDW441" s="3"/>
      <c r="FDX441" s="3"/>
      <c r="FDY441" s="3"/>
      <c r="FDZ441" s="3"/>
      <c r="FEA441" s="3"/>
      <c r="FEB441" s="3"/>
      <c r="FEC441" s="3"/>
      <c r="FED441" s="3"/>
      <c r="FEE441" s="3"/>
      <c r="FEF441" s="3"/>
      <c r="FEG441" s="3"/>
      <c r="FEH441" s="3"/>
      <c r="FEI441" s="3"/>
      <c r="FEJ441" s="3"/>
      <c r="FEK441" s="3"/>
      <c r="FEL441" s="3"/>
      <c r="FEM441" s="3"/>
      <c r="FEN441" s="3"/>
      <c r="FEO441" s="3"/>
      <c r="FEP441" s="3"/>
      <c r="FEQ441" s="3"/>
      <c r="FER441" s="3"/>
      <c r="FES441" s="3"/>
      <c r="FET441" s="3"/>
      <c r="FEU441" s="3"/>
      <c r="FEV441" s="3"/>
      <c r="FEW441" s="3"/>
      <c r="FEX441" s="3"/>
      <c r="FEY441" s="3"/>
      <c r="FEZ441" s="3"/>
      <c r="FFA441" s="3"/>
      <c r="FFB441" s="3"/>
      <c r="FFC441" s="3"/>
      <c r="FFD441" s="3"/>
      <c r="FFE441" s="3"/>
      <c r="FFF441" s="3"/>
      <c r="FFG441" s="3"/>
      <c r="FFH441" s="3"/>
      <c r="FFI441" s="3"/>
      <c r="FFJ441" s="3"/>
      <c r="FFK441" s="3"/>
      <c r="FFL441" s="3"/>
      <c r="FFM441" s="3"/>
      <c r="FFN441" s="3"/>
      <c r="FFO441" s="3"/>
      <c r="FFP441" s="3"/>
      <c r="FFQ441" s="3"/>
      <c r="FFR441" s="3"/>
      <c r="FFS441" s="3"/>
      <c r="FFT441" s="3"/>
      <c r="FFU441" s="3"/>
      <c r="FFV441" s="3"/>
      <c r="FFW441" s="3"/>
      <c r="FFX441" s="3"/>
      <c r="FFY441" s="3"/>
      <c r="FFZ441" s="3"/>
      <c r="FGA441" s="3"/>
      <c r="FGB441" s="3"/>
      <c r="FGC441" s="3"/>
      <c r="FGD441" s="3"/>
      <c r="FGE441" s="3"/>
      <c r="FGF441" s="3"/>
      <c r="FGG441" s="3"/>
      <c r="FGH441" s="3"/>
      <c r="FGI441" s="3"/>
      <c r="FGJ441" s="3"/>
      <c r="FGK441" s="3"/>
      <c r="FGL441" s="3"/>
      <c r="FGM441" s="3"/>
      <c r="FGN441" s="3"/>
      <c r="FGO441" s="3"/>
      <c r="FGP441" s="3"/>
      <c r="FGQ441" s="3"/>
      <c r="FGR441" s="3"/>
      <c r="FGS441" s="3"/>
      <c r="FGT441" s="3"/>
      <c r="FGU441" s="3"/>
      <c r="FGV441" s="3"/>
      <c r="FGW441" s="3"/>
      <c r="FGX441" s="3"/>
      <c r="FGY441" s="3"/>
      <c r="FGZ441" s="3"/>
      <c r="FHA441" s="3"/>
      <c r="FHB441" s="3"/>
      <c r="FHC441" s="3"/>
      <c r="FHD441" s="3"/>
      <c r="FHE441" s="3"/>
      <c r="FHF441" s="3"/>
      <c r="FHG441" s="3"/>
      <c r="FHH441" s="3"/>
      <c r="FHI441" s="3"/>
      <c r="FHJ441" s="3"/>
      <c r="FHK441" s="3"/>
      <c r="FHL441" s="3"/>
      <c r="FHM441" s="3"/>
      <c r="FHN441" s="3"/>
      <c r="FHO441" s="3"/>
      <c r="FHP441" s="3"/>
      <c r="FHQ441" s="3"/>
      <c r="FHR441" s="3"/>
      <c r="FHS441" s="3"/>
      <c r="FHT441" s="3"/>
      <c r="FHU441" s="3"/>
      <c r="FHV441" s="3"/>
      <c r="FHW441" s="3"/>
      <c r="FHX441" s="3"/>
      <c r="FHY441" s="3"/>
      <c r="FHZ441" s="3"/>
      <c r="FIA441" s="3"/>
      <c r="FIB441" s="3"/>
      <c r="FIC441" s="3"/>
      <c r="FID441" s="3"/>
      <c r="FIE441" s="3"/>
      <c r="FIF441" s="3"/>
      <c r="FIG441" s="3"/>
      <c r="FIH441" s="3"/>
      <c r="FII441" s="3"/>
      <c r="FIJ441" s="3"/>
      <c r="FIK441" s="3"/>
      <c r="FIL441" s="3"/>
      <c r="FIM441" s="3"/>
      <c r="FIN441" s="3"/>
      <c r="FIO441" s="3"/>
      <c r="FIP441" s="3"/>
      <c r="FIQ441" s="3"/>
      <c r="FIR441" s="3"/>
      <c r="FIS441" s="3"/>
      <c r="FIT441" s="3"/>
      <c r="FIU441" s="3"/>
      <c r="FIV441" s="3"/>
      <c r="FIW441" s="3"/>
      <c r="FIX441" s="3"/>
      <c r="FIY441" s="3"/>
      <c r="FIZ441" s="3"/>
      <c r="FJA441" s="3"/>
      <c r="FJB441" s="3"/>
      <c r="FJC441" s="3"/>
      <c r="FJD441" s="3"/>
      <c r="FJE441" s="3"/>
      <c r="FJF441" s="3"/>
      <c r="FJG441" s="3"/>
      <c r="FJH441" s="3"/>
      <c r="FJI441" s="3"/>
      <c r="FJJ441" s="3"/>
      <c r="FJK441" s="3"/>
      <c r="FJL441" s="3"/>
      <c r="FJM441" s="3"/>
      <c r="FJN441" s="3"/>
      <c r="FJO441" s="3"/>
      <c r="FJP441" s="3"/>
      <c r="FJQ441" s="3"/>
      <c r="FJR441" s="3"/>
      <c r="FJS441" s="3"/>
      <c r="FJT441" s="3"/>
      <c r="FJU441" s="3"/>
      <c r="FJV441" s="3"/>
      <c r="FJW441" s="3"/>
      <c r="FJX441" s="3"/>
      <c r="FJY441" s="3"/>
      <c r="FJZ441" s="3"/>
      <c r="FKA441" s="3"/>
      <c r="FKB441" s="3"/>
      <c r="FKC441" s="3"/>
      <c r="FKD441" s="3"/>
      <c r="FKE441" s="3"/>
      <c r="FKF441" s="3"/>
      <c r="FKG441" s="3"/>
      <c r="FKH441" s="3"/>
      <c r="FKI441" s="3"/>
      <c r="FKJ441" s="3"/>
      <c r="FKK441" s="3"/>
      <c r="FKL441" s="3"/>
      <c r="FKM441" s="3"/>
      <c r="FKN441" s="3"/>
      <c r="FKO441" s="3"/>
      <c r="FKP441" s="3"/>
      <c r="FKQ441" s="3"/>
      <c r="FKR441" s="3"/>
      <c r="FKS441" s="3"/>
      <c r="FKT441" s="3"/>
      <c r="FKU441" s="3"/>
      <c r="FKV441" s="3"/>
      <c r="FKW441" s="3"/>
      <c r="FKX441" s="3"/>
      <c r="FKY441" s="3"/>
      <c r="FKZ441" s="3"/>
      <c r="FLA441" s="3"/>
      <c r="FLB441" s="3"/>
      <c r="FLC441" s="3"/>
      <c r="FLD441" s="3"/>
      <c r="FLE441" s="3"/>
      <c r="FLF441" s="3"/>
      <c r="FLG441" s="3"/>
      <c r="FLH441" s="3"/>
      <c r="FLI441" s="3"/>
      <c r="FLJ441" s="3"/>
      <c r="FLK441" s="3"/>
      <c r="FLL441" s="3"/>
      <c r="FLM441" s="3"/>
      <c r="FLN441" s="3"/>
      <c r="FLO441" s="3"/>
      <c r="FLP441" s="3"/>
      <c r="FLQ441" s="3"/>
      <c r="FLR441" s="3"/>
      <c r="FLS441" s="3"/>
      <c r="FLT441" s="3"/>
      <c r="FLU441" s="3"/>
      <c r="FLV441" s="3"/>
      <c r="FLW441" s="3"/>
      <c r="FLX441" s="3"/>
      <c r="FLY441" s="3"/>
      <c r="FLZ441" s="3"/>
      <c r="FMA441" s="3"/>
      <c r="FMB441" s="3"/>
      <c r="FMC441" s="3"/>
      <c r="FMD441" s="3"/>
      <c r="FME441" s="3"/>
      <c r="FMF441" s="3"/>
      <c r="FMG441" s="3"/>
      <c r="FMH441" s="3"/>
      <c r="FMI441" s="3"/>
      <c r="FMJ441" s="3"/>
      <c r="FMK441" s="3"/>
      <c r="FML441" s="3"/>
      <c r="FMM441" s="3"/>
      <c r="FMN441" s="3"/>
      <c r="FMO441" s="3"/>
      <c r="FMP441" s="3"/>
      <c r="FMQ441" s="3"/>
      <c r="FMR441" s="3"/>
      <c r="FMS441" s="3"/>
      <c r="FMT441" s="3"/>
      <c r="FMU441" s="3"/>
      <c r="FMV441" s="3"/>
      <c r="FMW441" s="3"/>
      <c r="FMX441" s="3"/>
      <c r="FMY441" s="3"/>
      <c r="FMZ441" s="3"/>
      <c r="FNA441" s="3"/>
      <c r="FNB441" s="3"/>
      <c r="FNC441" s="3"/>
      <c r="FND441" s="3"/>
      <c r="FNE441" s="3"/>
      <c r="FNF441" s="3"/>
      <c r="FNG441" s="3"/>
      <c r="FNH441" s="3"/>
      <c r="FNI441" s="3"/>
      <c r="FNJ441" s="3"/>
      <c r="FNK441" s="3"/>
      <c r="FNL441" s="3"/>
      <c r="FNM441" s="3"/>
      <c r="FNN441" s="3"/>
      <c r="FNO441" s="3"/>
      <c r="FNP441" s="3"/>
      <c r="FNQ441" s="3"/>
      <c r="FNR441" s="3"/>
      <c r="FNS441" s="3"/>
      <c r="FNT441" s="3"/>
      <c r="FNU441" s="3"/>
      <c r="FNV441" s="3"/>
      <c r="FNW441" s="3"/>
      <c r="FNX441" s="3"/>
      <c r="FNY441" s="3"/>
      <c r="FNZ441" s="3"/>
      <c r="FOA441" s="3"/>
      <c r="FOB441" s="3"/>
      <c r="FOC441" s="3"/>
      <c r="FOD441" s="3"/>
      <c r="FOE441" s="3"/>
      <c r="FOF441" s="3"/>
      <c r="FOG441" s="3"/>
      <c r="FOH441" s="3"/>
      <c r="FOI441" s="3"/>
      <c r="FOJ441" s="3"/>
      <c r="FOK441" s="3"/>
      <c r="FOL441" s="3"/>
      <c r="FOM441" s="3"/>
      <c r="FON441" s="3"/>
      <c r="FOO441" s="3"/>
      <c r="FOP441" s="3"/>
      <c r="FOQ441" s="3"/>
      <c r="FOR441" s="3"/>
      <c r="FOS441" s="3"/>
      <c r="FOT441" s="3"/>
      <c r="FOU441" s="3"/>
      <c r="FOV441" s="3"/>
      <c r="FOW441" s="3"/>
      <c r="FOX441" s="3"/>
      <c r="FOY441" s="3"/>
      <c r="FOZ441" s="3"/>
      <c r="FPA441" s="3"/>
      <c r="FPB441" s="3"/>
      <c r="FPC441" s="3"/>
      <c r="FPD441" s="3"/>
      <c r="FPE441" s="3"/>
      <c r="FPF441" s="3"/>
      <c r="FPG441" s="3"/>
      <c r="FPH441" s="3"/>
      <c r="FPI441" s="3"/>
      <c r="FPJ441" s="3"/>
      <c r="FPK441" s="3"/>
      <c r="FPL441" s="3"/>
      <c r="FPM441" s="3"/>
      <c r="FPN441" s="3"/>
      <c r="FPO441" s="3"/>
      <c r="FPP441" s="3"/>
      <c r="FPQ441" s="3"/>
      <c r="FPR441" s="3"/>
      <c r="FPS441" s="3"/>
      <c r="FPT441" s="3"/>
      <c r="FPU441" s="3"/>
      <c r="FPV441" s="3"/>
      <c r="FPW441" s="3"/>
      <c r="FPX441" s="3"/>
      <c r="FPY441" s="3"/>
      <c r="FPZ441" s="3"/>
      <c r="FQA441" s="3"/>
      <c r="FQB441" s="3"/>
      <c r="FQC441" s="3"/>
      <c r="FQD441" s="3"/>
      <c r="FQE441" s="3"/>
      <c r="FQF441" s="3"/>
      <c r="FQG441" s="3"/>
      <c r="FQH441" s="3"/>
      <c r="FQI441" s="3"/>
      <c r="FQJ441" s="3"/>
      <c r="FQK441" s="3"/>
      <c r="FQL441" s="3"/>
      <c r="FQM441" s="3"/>
      <c r="FQN441" s="3"/>
      <c r="FQO441" s="3"/>
      <c r="FQP441" s="3"/>
      <c r="FQQ441" s="3"/>
      <c r="FQR441" s="3"/>
      <c r="FQS441" s="3"/>
      <c r="FQT441" s="3"/>
      <c r="FQU441" s="3"/>
      <c r="FQV441" s="3"/>
      <c r="FQW441" s="3"/>
      <c r="FQX441" s="3"/>
      <c r="FQY441" s="3"/>
      <c r="FQZ441" s="3"/>
      <c r="FRA441" s="3"/>
      <c r="FRB441" s="3"/>
      <c r="FRC441" s="3"/>
      <c r="FRD441" s="3"/>
      <c r="FRE441" s="3"/>
      <c r="FRF441" s="3"/>
      <c r="FRG441" s="3"/>
      <c r="FRH441" s="3"/>
      <c r="FRI441" s="3"/>
      <c r="FRJ441" s="3"/>
      <c r="FRK441" s="3"/>
      <c r="FRL441" s="3"/>
      <c r="FRM441" s="3"/>
      <c r="FRN441" s="3"/>
      <c r="FRO441" s="3"/>
      <c r="FRP441" s="3"/>
      <c r="FRQ441" s="3"/>
      <c r="FRR441" s="3"/>
      <c r="FRS441" s="3"/>
      <c r="FRT441" s="3"/>
      <c r="FRU441" s="3"/>
      <c r="FRV441" s="3"/>
      <c r="FRW441" s="3"/>
      <c r="FRX441" s="3"/>
      <c r="FRY441" s="3"/>
      <c r="FRZ441" s="3"/>
      <c r="FSA441" s="3"/>
      <c r="FSB441" s="3"/>
      <c r="FSC441" s="3"/>
      <c r="FSD441" s="3"/>
      <c r="FSE441" s="3"/>
      <c r="FSF441" s="3"/>
      <c r="FSG441" s="3"/>
      <c r="FSH441" s="3"/>
      <c r="FSI441" s="3"/>
      <c r="FSJ441" s="3"/>
      <c r="FSK441" s="3"/>
      <c r="FSL441" s="3"/>
      <c r="FSM441" s="3"/>
      <c r="FSN441" s="3"/>
      <c r="FSO441" s="3"/>
      <c r="FSP441" s="3"/>
      <c r="FSQ441" s="3"/>
      <c r="FSR441" s="3"/>
      <c r="FSS441" s="3"/>
      <c r="FST441" s="3"/>
      <c r="FSU441" s="3"/>
      <c r="FSV441" s="3"/>
      <c r="FSW441" s="3"/>
      <c r="FSX441" s="3"/>
      <c r="FSY441" s="3"/>
      <c r="FSZ441" s="3"/>
      <c r="FTA441" s="3"/>
      <c r="FTB441" s="3"/>
      <c r="FTC441" s="3"/>
      <c r="FTD441" s="3"/>
      <c r="FTE441" s="3"/>
      <c r="FTF441" s="3"/>
      <c r="FTG441" s="3"/>
      <c r="FTH441" s="3"/>
      <c r="FTI441" s="3"/>
      <c r="FTJ441" s="3"/>
      <c r="FTK441" s="3"/>
      <c r="FTL441" s="3"/>
      <c r="FTM441" s="3"/>
      <c r="FTN441" s="3"/>
      <c r="FTO441" s="3"/>
      <c r="FTP441" s="3"/>
      <c r="FTQ441" s="3"/>
      <c r="FTR441" s="3"/>
      <c r="FTS441" s="3"/>
      <c r="FTT441" s="3"/>
      <c r="FTU441" s="3"/>
      <c r="FTV441" s="3"/>
      <c r="FTW441" s="3"/>
      <c r="FTX441" s="3"/>
      <c r="FTY441" s="3"/>
      <c r="FTZ441" s="3"/>
      <c r="FUA441" s="3"/>
      <c r="FUB441" s="3"/>
      <c r="FUC441" s="3"/>
      <c r="FUD441" s="3"/>
      <c r="FUE441" s="3"/>
      <c r="FUF441" s="3"/>
      <c r="FUG441" s="3"/>
      <c r="FUH441" s="3"/>
      <c r="FUI441" s="3"/>
      <c r="FUJ441" s="3"/>
      <c r="FUK441" s="3"/>
      <c r="FUL441" s="3"/>
      <c r="FUM441" s="3"/>
      <c r="FUN441" s="3"/>
      <c r="FUO441" s="3"/>
      <c r="FUP441" s="3"/>
      <c r="FUQ441" s="3"/>
      <c r="FUR441" s="3"/>
      <c r="FUS441" s="3"/>
      <c r="FUT441" s="3"/>
      <c r="FUU441" s="3"/>
      <c r="FUV441" s="3"/>
      <c r="FUW441" s="3"/>
      <c r="FUX441" s="3"/>
      <c r="FUY441" s="3"/>
      <c r="FUZ441" s="3"/>
      <c r="FVA441" s="3"/>
      <c r="FVB441" s="3"/>
      <c r="FVC441" s="3"/>
      <c r="FVD441" s="3"/>
      <c r="FVE441" s="3"/>
      <c r="FVF441" s="3"/>
      <c r="FVG441" s="3"/>
      <c r="FVH441" s="3"/>
      <c r="FVI441" s="3"/>
      <c r="FVJ441" s="3"/>
      <c r="FVK441" s="3"/>
      <c r="FVL441" s="3"/>
      <c r="FVM441" s="3"/>
      <c r="FVN441" s="3"/>
      <c r="FVO441" s="3"/>
      <c r="FVP441" s="3"/>
      <c r="FVQ441" s="3"/>
      <c r="FVR441" s="3"/>
      <c r="FVS441" s="3"/>
      <c r="FVT441" s="3"/>
      <c r="FVU441" s="3"/>
      <c r="FVV441" s="3"/>
      <c r="FVW441" s="3"/>
      <c r="FVX441" s="3"/>
      <c r="FVY441" s="3"/>
      <c r="FVZ441" s="3"/>
      <c r="FWA441" s="3"/>
      <c r="FWB441" s="3"/>
      <c r="FWC441" s="3"/>
      <c r="FWD441" s="3"/>
      <c r="FWE441" s="3"/>
      <c r="FWF441" s="3"/>
      <c r="FWG441" s="3"/>
      <c r="FWH441" s="3"/>
      <c r="FWI441" s="3"/>
      <c r="FWJ441" s="3"/>
      <c r="FWK441" s="3"/>
      <c r="FWL441" s="3"/>
      <c r="FWM441" s="3"/>
      <c r="FWN441" s="3"/>
      <c r="FWO441" s="3"/>
      <c r="FWP441" s="3"/>
      <c r="FWQ441" s="3"/>
      <c r="FWR441" s="3"/>
      <c r="FWS441" s="3"/>
      <c r="FWT441" s="3"/>
      <c r="FWU441" s="3"/>
      <c r="FWV441" s="3"/>
      <c r="FWW441" s="3"/>
      <c r="FWX441" s="3"/>
      <c r="FWY441" s="3"/>
      <c r="FWZ441" s="3"/>
      <c r="FXA441" s="3"/>
      <c r="FXB441" s="3"/>
      <c r="FXC441" s="3"/>
      <c r="FXD441" s="3"/>
      <c r="FXE441" s="3"/>
      <c r="FXF441" s="3"/>
      <c r="FXG441" s="3"/>
      <c r="FXH441" s="3"/>
      <c r="FXI441" s="3"/>
      <c r="FXJ441" s="3"/>
      <c r="FXK441" s="3"/>
      <c r="FXL441" s="3"/>
      <c r="FXM441" s="3"/>
      <c r="FXN441" s="3"/>
      <c r="FXO441" s="3"/>
      <c r="FXP441" s="3"/>
      <c r="FXQ441" s="3"/>
      <c r="FXR441" s="3"/>
      <c r="FXS441" s="3"/>
      <c r="FXT441" s="3"/>
      <c r="FXU441" s="3"/>
      <c r="FXV441" s="3"/>
      <c r="FXW441" s="3"/>
      <c r="FXX441" s="3"/>
      <c r="FXY441" s="3"/>
      <c r="FXZ441" s="3"/>
      <c r="FYA441" s="3"/>
      <c r="FYB441" s="3"/>
      <c r="FYC441" s="3"/>
      <c r="FYD441" s="3"/>
      <c r="FYE441" s="3"/>
      <c r="FYF441" s="3"/>
      <c r="FYG441" s="3"/>
      <c r="FYH441" s="3"/>
      <c r="FYI441" s="3"/>
      <c r="FYJ441" s="3"/>
      <c r="FYK441" s="3"/>
      <c r="FYL441" s="3"/>
      <c r="FYM441" s="3"/>
      <c r="FYN441" s="3"/>
      <c r="FYO441" s="3"/>
      <c r="FYP441" s="3"/>
      <c r="FYQ441" s="3"/>
      <c r="FYR441" s="3"/>
      <c r="FYS441" s="3"/>
      <c r="FYT441" s="3"/>
      <c r="FYU441" s="3"/>
      <c r="FYV441" s="3"/>
      <c r="FYW441" s="3"/>
      <c r="FYX441" s="3"/>
      <c r="FYY441" s="3"/>
      <c r="FYZ441" s="3"/>
      <c r="FZA441" s="3"/>
      <c r="FZB441" s="3"/>
      <c r="FZC441" s="3"/>
      <c r="FZD441" s="3"/>
      <c r="FZE441" s="3"/>
      <c r="FZF441" s="3"/>
      <c r="FZG441" s="3"/>
      <c r="FZH441" s="3"/>
      <c r="FZI441" s="3"/>
      <c r="FZJ441" s="3"/>
      <c r="FZK441" s="3"/>
      <c r="FZL441" s="3"/>
      <c r="FZM441" s="3"/>
      <c r="FZN441" s="3"/>
      <c r="FZO441" s="3"/>
      <c r="FZP441" s="3"/>
      <c r="FZQ441" s="3"/>
      <c r="FZR441" s="3"/>
      <c r="FZS441" s="3"/>
      <c r="FZT441" s="3"/>
      <c r="FZU441" s="3"/>
      <c r="FZV441" s="3"/>
      <c r="FZW441" s="3"/>
      <c r="FZX441" s="3"/>
      <c r="FZY441" s="3"/>
      <c r="FZZ441" s="3"/>
      <c r="GAA441" s="3"/>
      <c r="GAB441" s="3"/>
      <c r="GAC441" s="3"/>
      <c r="GAD441" s="3"/>
      <c r="GAE441" s="3"/>
      <c r="GAF441" s="3"/>
      <c r="GAG441" s="3"/>
      <c r="GAH441" s="3"/>
      <c r="GAI441" s="3"/>
      <c r="GAJ441" s="3"/>
      <c r="GAK441" s="3"/>
      <c r="GAL441" s="3"/>
      <c r="GAM441" s="3"/>
      <c r="GAN441" s="3"/>
      <c r="GAO441" s="3"/>
      <c r="GAP441" s="3"/>
      <c r="GAQ441" s="3"/>
      <c r="GAR441" s="3"/>
      <c r="GAS441" s="3"/>
      <c r="GAT441" s="3"/>
      <c r="GAU441" s="3"/>
      <c r="GAV441" s="3"/>
      <c r="GAW441" s="3"/>
      <c r="GAX441" s="3"/>
      <c r="GAY441" s="3"/>
      <c r="GAZ441" s="3"/>
      <c r="GBA441" s="3"/>
      <c r="GBB441" s="3"/>
      <c r="GBC441" s="3"/>
      <c r="GBD441" s="3"/>
      <c r="GBE441" s="3"/>
      <c r="GBF441" s="3"/>
      <c r="GBG441" s="3"/>
      <c r="GBH441" s="3"/>
      <c r="GBI441" s="3"/>
      <c r="GBJ441" s="3"/>
      <c r="GBK441" s="3"/>
      <c r="GBL441" s="3"/>
      <c r="GBM441" s="3"/>
      <c r="GBN441" s="3"/>
      <c r="GBO441" s="3"/>
      <c r="GBP441" s="3"/>
      <c r="GBQ441" s="3"/>
      <c r="GBR441" s="3"/>
      <c r="GBS441" s="3"/>
      <c r="GBT441" s="3"/>
      <c r="GBU441" s="3"/>
      <c r="GBV441" s="3"/>
      <c r="GBW441" s="3"/>
      <c r="GBX441" s="3"/>
      <c r="GBY441" s="3"/>
      <c r="GBZ441" s="3"/>
      <c r="GCA441" s="3"/>
      <c r="GCB441" s="3"/>
      <c r="GCC441" s="3"/>
      <c r="GCD441" s="3"/>
      <c r="GCE441" s="3"/>
      <c r="GCF441" s="3"/>
      <c r="GCG441" s="3"/>
      <c r="GCH441" s="3"/>
      <c r="GCI441" s="3"/>
      <c r="GCJ441" s="3"/>
      <c r="GCK441" s="3"/>
      <c r="GCL441" s="3"/>
      <c r="GCM441" s="3"/>
      <c r="GCN441" s="3"/>
      <c r="GCO441" s="3"/>
      <c r="GCP441" s="3"/>
      <c r="GCQ441" s="3"/>
      <c r="GCR441" s="3"/>
      <c r="GCS441" s="3"/>
      <c r="GCT441" s="3"/>
      <c r="GCU441" s="3"/>
      <c r="GCV441" s="3"/>
      <c r="GCW441" s="3"/>
      <c r="GCX441" s="3"/>
      <c r="GCY441" s="3"/>
      <c r="GCZ441" s="3"/>
      <c r="GDA441" s="3"/>
      <c r="GDB441" s="3"/>
      <c r="GDC441" s="3"/>
      <c r="GDD441" s="3"/>
      <c r="GDE441" s="3"/>
      <c r="GDF441" s="3"/>
      <c r="GDG441" s="3"/>
      <c r="GDH441" s="3"/>
      <c r="GDI441" s="3"/>
      <c r="GDJ441" s="3"/>
      <c r="GDK441" s="3"/>
      <c r="GDL441" s="3"/>
      <c r="GDM441" s="3"/>
      <c r="GDN441" s="3"/>
      <c r="GDO441" s="3"/>
      <c r="GDP441" s="3"/>
      <c r="GDQ441" s="3"/>
      <c r="GDR441" s="3"/>
      <c r="GDS441" s="3"/>
      <c r="GDT441" s="3"/>
      <c r="GDU441" s="3"/>
      <c r="GDV441" s="3"/>
      <c r="GDW441" s="3"/>
      <c r="GDX441" s="3"/>
      <c r="GDY441" s="3"/>
      <c r="GDZ441" s="3"/>
      <c r="GEA441" s="3"/>
      <c r="GEB441" s="3"/>
      <c r="GEC441" s="3"/>
      <c r="GED441" s="3"/>
      <c r="GEE441" s="3"/>
      <c r="GEF441" s="3"/>
      <c r="GEG441" s="3"/>
      <c r="GEH441" s="3"/>
      <c r="GEI441" s="3"/>
      <c r="GEJ441" s="3"/>
      <c r="GEK441" s="3"/>
      <c r="GEL441" s="3"/>
      <c r="GEM441" s="3"/>
      <c r="GEN441" s="3"/>
      <c r="GEO441" s="3"/>
      <c r="GEP441" s="3"/>
      <c r="GEQ441" s="3"/>
      <c r="GER441" s="3"/>
      <c r="GES441" s="3"/>
      <c r="GET441" s="3"/>
      <c r="GEU441" s="3"/>
      <c r="GEV441" s="3"/>
      <c r="GEW441" s="3"/>
      <c r="GEX441" s="3"/>
      <c r="GEY441" s="3"/>
      <c r="GEZ441" s="3"/>
      <c r="GFA441" s="3"/>
      <c r="GFB441" s="3"/>
      <c r="GFC441" s="3"/>
      <c r="GFD441" s="3"/>
      <c r="GFE441" s="3"/>
      <c r="GFF441" s="3"/>
      <c r="GFG441" s="3"/>
      <c r="GFH441" s="3"/>
      <c r="GFI441" s="3"/>
      <c r="GFJ441" s="3"/>
      <c r="GFK441" s="3"/>
      <c r="GFL441" s="3"/>
      <c r="GFM441" s="3"/>
      <c r="GFN441" s="3"/>
      <c r="GFO441" s="3"/>
      <c r="GFP441" s="3"/>
      <c r="GFQ441" s="3"/>
      <c r="GFR441" s="3"/>
      <c r="GFS441" s="3"/>
      <c r="GFT441" s="3"/>
      <c r="GFU441" s="3"/>
      <c r="GFV441" s="3"/>
      <c r="GFW441" s="3"/>
      <c r="GFX441" s="3"/>
      <c r="GFY441" s="3"/>
      <c r="GFZ441" s="3"/>
      <c r="GGA441" s="3"/>
      <c r="GGB441" s="3"/>
      <c r="GGC441" s="3"/>
      <c r="GGD441" s="3"/>
      <c r="GGE441" s="3"/>
      <c r="GGF441" s="3"/>
      <c r="GGG441" s="3"/>
      <c r="GGH441" s="3"/>
      <c r="GGI441" s="3"/>
      <c r="GGJ441" s="3"/>
      <c r="GGK441" s="3"/>
      <c r="GGL441" s="3"/>
      <c r="GGM441" s="3"/>
      <c r="GGN441" s="3"/>
      <c r="GGO441" s="3"/>
      <c r="GGP441" s="3"/>
      <c r="GGQ441" s="3"/>
      <c r="GGR441" s="3"/>
      <c r="GGS441" s="3"/>
      <c r="GGT441" s="3"/>
      <c r="GGU441" s="3"/>
      <c r="GGV441" s="3"/>
      <c r="GGW441" s="3"/>
      <c r="GGX441" s="3"/>
      <c r="GGY441" s="3"/>
      <c r="GGZ441" s="3"/>
      <c r="GHA441" s="3"/>
      <c r="GHB441" s="3"/>
      <c r="GHC441" s="3"/>
      <c r="GHD441" s="3"/>
      <c r="GHE441" s="3"/>
      <c r="GHF441" s="3"/>
      <c r="GHG441" s="3"/>
      <c r="GHH441" s="3"/>
      <c r="GHI441" s="3"/>
      <c r="GHJ441" s="3"/>
      <c r="GHK441" s="3"/>
      <c r="GHL441" s="3"/>
      <c r="GHM441" s="3"/>
      <c r="GHN441" s="3"/>
      <c r="GHO441" s="3"/>
      <c r="GHP441" s="3"/>
      <c r="GHQ441" s="3"/>
      <c r="GHR441" s="3"/>
      <c r="GHS441" s="3"/>
      <c r="GHT441" s="3"/>
      <c r="GHU441" s="3"/>
      <c r="GHV441" s="3"/>
      <c r="GHW441" s="3"/>
      <c r="GHX441" s="3"/>
      <c r="GHY441" s="3"/>
      <c r="GHZ441" s="3"/>
      <c r="GIA441" s="3"/>
      <c r="GIB441" s="3"/>
      <c r="GIC441" s="3"/>
      <c r="GID441" s="3"/>
      <c r="GIE441" s="3"/>
      <c r="GIF441" s="3"/>
      <c r="GIG441" s="3"/>
      <c r="GIH441" s="3"/>
      <c r="GII441" s="3"/>
      <c r="GIJ441" s="3"/>
      <c r="GIK441" s="3"/>
      <c r="GIL441" s="3"/>
      <c r="GIM441" s="3"/>
      <c r="GIN441" s="3"/>
      <c r="GIO441" s="3"/>
      <c r="GIP441" s="3"/>
      <c r="GIQ441" s="3"/>
      <c r="GIR441" s="3"/>
      <c r="GIS441" s="3"/>
      <c r="GIT441" s="3"/>
      <c r="GIU441" s="3"/>
      <c r="GIV441" s="3"/>
      <c r="GIW441" s="3"/>
      <c r="GIX441" s="3"/>
      <c r="GIY441" s="3"/>
      <c r="GIZ441" s="3"/>
      <c r="GJA441" s="3"/>
      <c r="GJB441" s="3"/>
      <c r="GJC441" s="3"/>
      <c r="GJD441" s="3"/>
      <c r="GJE441" s="3"/>
      <c r="GJF441" s="3"/>
      <c r="GJG441" s="3"/>
      <c r="GJH441" s="3"/>
      <c r="GJI441" s="3"/>
      <c r="GJJ441" s="3"/>
      <c r="GJK441" s="3"/>
      <c r="GJL441" s="3"/>
      <c r="GJM441" s="3"/>
      <c r="GJN441" s="3"/>
      <c r="GJO441" s="3"/>
      <c r="GJP441" s="3"/>
      <c r="GJQ441" s="3"/>
      <c r="GJR441" s="3"/>
      <c r="GJS441" s="3"/>
      <c r="GJT441" s="3"/>
      <c r="GJU441" s="3"/>
      <c r="GJV441" s="3"/>
      <c r="GJW441" s="3"/>
      <c r="GJX441" s="3"/>
      <c r="GJY441" s="3"/>
      <c r="GJZ441" s="3"/>
      <c r="GKA441" s="3"/>
      <c r="GKB441" s="3"/>
      <c r="GKC441" s="3"/>
      <c r="GKD441" s="3"/>
      <c r="GKE441" s="3"/>
      <c r="GKF441" s="3"/>
      <c r="GKG441" s="3"/>
      <c r="GKH441" s="3"/>
      <c r="GKI441" s="3"/>
      <c r="GKJ441" s="3"/>
      <c r="GKK441" s="3"/>
      <c r="GKL441" s="3"/>
      <c r="GKM441" s="3"/>
      <c r="GKN441" s="3"/>
      <c r="GKO441" s="3"/>
      <c r="GKP441" s="3"/>
      <c r="GKQ441" s="3"/>
      <c r="GKR441" s="3"/>
      <c r="GKS441" s="3"/>
      <c r="GKT441" s="3"/>
      <c r="GKU441" s="3"/>
      <c r="GKV441" s="3"/>
      <c r="GKW441" s="3"/>
      <c r="GKX441" s="3"/>
      <c r="GKY441" s="3"/>
      <c r="GKZ441" s="3"/>
      <c r="GLA441" s="3"/>
      <c r="GLB441" s="3"/>
      <c r="GLC441" s="3"/>
      <c r="GLD441" s="3"/>
      <c r="GLE441" s="3"/>
      <c r="GLF441" s="3"/>
      <c r="GLG441" s="3"/>
      <c r="GLH441" s="3"/>
      <c r="GLI441" s="3"/>
      <c r="GLJ441" s="3"/>
      <c r="GLK441" s="3"/>
      <c r="GLL441" s="3"/>
      <c r="GLM441" s="3"/>
      <c r="GLN441" s="3"/>
      <c r="GLO441" s="3"/>
      <c r="GLP441" s="3"/>
      <c r="GLQ441" s="3"/>
      <c r="GLR441" s="3"/>
      <c r="GLS441" s="3"/>
      <c r="GLT441" s="3"/>
      <c r="GLU441" s="3"/>
      <c r="GLV441" s="3"/>
      <c r="GLW441" s="3"/>
      <c r="GLX441" s="3"/>
      <c r="GLY441" s="3"/>
      <c r="GLZ441" s="3"/>
      <c r="GMA441" s="3"/>
      <c r="GMB441" s="3"/>
      <c r="GMC441" s="3"/>
      <c r="GMD441" s="3"/>
      <c r="GME441" s="3"/>
      <c r="GMF441" s="3"/>
      <c r="GMG441" s="3"/>
      <c r="GMH441" s="3"/>
      <c r="GMI441" s="3"/>
      <c r="GMJ441" s="3"/>
      <c r="GMK441" s="3"/>
      <c r="GML441" s="3"/>
      <c r="GMM441" s="3"/>
      <c r="GMN441" s="3"/>
      <c r="GMO441" s="3"/>
      <c r="GMP441" s="3"/>
      <c r="GMQ441" s="3"/>
      <c r="GMR441" s="3"/>
      <c r="GMS441" s="3"/>
      <c r="GMT441" s="3"/>
      <c r="GMU441" s="3"/>
      <c r="GMV441" s="3"/>
      <c r="GMW441" s="3"/>
      <c r="GMX441" s="3"/>
      <c r="GMY441" s="3"/>
      <c r="GMZ441" s="3"/>
      <c r="GNA441" s="3"/>
      <c r="GNB441" s="3"/>
      <c r="GNC441" s="3"/>
      <c r="GND441" s="3"/>
      <c r="GNE441" s="3"/>
      <c r="GNF441" s="3"/>
      <c r="GNG441" s="3"/>
      <c r="GNH441" s="3"/>
      <c r="GNI441" s="3"/>
      <c r="GNJ441" s="3"/>
      <c r="GNK441" s="3"/>
      <c r="GNL441" s="3"/>
      <c r="GNM441" s="3"/>
      <c r="GNN441" s="3"/>
      <c r="GNO441" s="3"/>
      <c r="GNP441" s="3"/>
      <c r="GNQ441" s="3"/>
      <c r="GNR441" s="3"/>
      <c r="GNS441" s="3"/>
      <c r="GNT441" s="3"/>
      <c r="GNU441" s="3"/>
      <c r="GNV441" s="3"/>
      <c r="GNW441" s="3"/>
      <c r="GNX441" s="3"/>
      <c r="GNY441" s="3"/>
      <c r="GNZ441" s="3"/>
      <c r="GOA441" s="3"/>
      <c r="GOB441" s="3"/>
      <c r="GOC441" s="3"/>
      <c r="GOD441" s="3"/>
      <c r="GOE441" s="3"/>
      <c r="GOF441" s="3"/>
      <c r="GOG441" s="3"/>
      <c r="GOH441" s="3"/>
      <c r="GOI441" s="3"/>
      <c r="GOJ441" s="3"/>
      <c r="GOK441" s="3"/>
      <c r="GOL441" s="3"/>
      <c r="GOM441" s="3"/>
      <c r="GON441" s="3"/>
      <c r="GOO441" s="3"/>
      <c r="GOP441" s="3"/>
      <c r="GOQ441" s="3"/>
      <c r="GOR441" s="3"/>
      <c r="GOS441" s="3"/>
      <c r="GOT441" s="3"/>
      <c r="GOU441" s="3"/>
      <c r="GOV441" s="3"/>
      <c r="GOW441" s="3"/>
      <c r="GOX441" s="3"/>
      <c r="GOY441" s="3"/>
      <c r="GOZ441" s="3"/>
      <c r="GPA441" s="3"/>
      <c r="GPB441" s="3"/>
      <c r="GPC441" s="3"/>
      <c r="GPD441" s="3"/>
      <c r="GPE441" s="3"/>
      <c r="GPF441" s="3"/>
      <c r="GPG441" s="3"/>
      <c r="GPH441" s="3"/>
      <c r="GPI441" s="3"/>
      <c r="GPJ441" s="3"/>
      <c r="GPK441" s="3"/>
      <c r="GPL441" s="3"/>
      <c r="GPM441" s="3"/>
      <c r="GPN441" s="3"/>
      <c r="GPO441" s="3"/>
      <c r="GPP441" s="3"/>
      <c r="GPQ441" s="3"/>
      <c r="GPR441" s="3"/>
      <c r="GPS441" s="3"/>
      <c r="GPT441" s="3"/>
      <c r="GPU441" s="3"/>
      <c r="GPV441" s="3"/>
      <c r="GPW441" s="3"/>
      <c r="GPX441" s="3"/>
      <c r="GPY441" s="3"/>
      <c r="GPZ441" s="3"/>
      <c r="GQA441" s="3"/>
      <c r="GQB441" s="3"/>
      <c r="GQC441" s="3"/>
      <c r="GQD441" s="3"/>
      <c r="GQE441" s="3"/>
      <c r="GQF441" s="3"/>
      <c r="GQG441" s="3"/>
      <c r="GQH441" s="3"/>
      <c r="GQI441" s="3"/>
      <c r="GQJ441" s="3"/>
      <c r="GQK441" s="3"/>
      <c r="GQL441" s="3"/>
      <c r="GQM441" s="3"/>
      <c r="GQN441" s="3"/>
      <c r="GQO441" s="3"/>
      <c r="GQP441" s="3"/>
      <c r="GQQ441" s="3"/>
      <c r="GQR441" s="3"/>
      <c r="GQS441" s="3"/>
      <c r="GQT441" s="3"/>
      <c r="GQU441" s="3"/>
      <c r="GQV441" s="3"/>
      <c r="GQW441" s="3"/>
      <c r="GQX441" s="3"/>
      <c r="GQY441" s="3"/>
      <c r="GQZ441" s="3"/>
      <c r="GRA441" s="3"/>
      <c r="GRB441" s="3"/>
      <c r="GRC441" s="3"/>
      <c r="GRD441" s="3"/>
      <c r="GRE441" s="3"/>
      <c r="GRF441" s="3"/>
      <c r="GRG441" s="3"/>
      <c r="GRH441" s="3"/>
      <c r="GRI441" s="3"/>
      <c r="GRJ441" s="3"/>
      <c r="GRK441" s="3"/>
      <c r="GRL441" s="3"/>
      <c r="GRM441" s="3"/>
      <c r="GRN441" s="3"/>
      <c r="GRO441" s="3"/>
      <c r="GRP441" s="3"/>
      <c r="GRQ441" s="3"/>
      <c r="GRR441" s="3"/>
      <c r="GRS441" s="3"/>
      <c r="GRT441" s="3"/>
      <c r="GRU441" s="3"/>
      <c r="GRV441" s="3"/>
      <c r="GRW441" s="3"/>
      <c r="GRX441" s="3"/>
      <c r="GRY441" s="3"/>
      <c r="GRZ441" s="3"/>
      <c r="GSA441" s="3"/>
      <c r="GSB441" s="3"/>
      <c r="GSC441" s="3"/>
      <c r="GSD441" s="3"/>
      <c r="GSE441" s="3"/>
      <c r="GSF441" s="3"/>
      <c r="GSG441" s="3"/>
      <c r="GSH441" s="3"/>
      <c r="GSI441" s="3"/>
      <c r="GSJ441" s="3"/>
      <c r="GSK441" s="3"/>
      <c r="GSL441" s="3"/>
      <c r="GSM441" s="3"/>
      <c r="GSN441" s="3"/>
      <c r="GSO441" s="3"/>
      <c r="GSP441" s="3"/>
      <c r="GSQ441" s="3"/>
      <c r="GSR441" s="3"/>
      <c r="GSS441" s="3"/>
      <c r="GST441" s="3"/>
      <c r="GSU441" s="3"/>
      <c r="GSV441" s="3"/>
      <c r="GSW441" s="3"/>
      <c r="GSX441" s="3"/>
      <c r="GSY441" s="3"/>
      <c r="GSZ441" s="3"/>
      <c r="GTA441" s="3"/>
      <c r="GTB441" s="3"/>
      <c r="GTC441" s="3"/>
      <c r="GTD441" s="3"/>
      <c r="GTE441" s="3"/>
      <c r="GTF441" s="3"/>
      <c r="GTG441" s="3"/>
      <c r="GTH441" s="3"/>
      <c r="GTI441" s="3"/>
      <c r="GTJ441" s="3"/>
      <c r="GTK441" s="3"/>
      <c r="GTL441" s="3"/>
      <c r="GTM441" s="3"/>
      <c r="GTN441" s="3"/>
      <c r="GTO441" s="3"/>
      <c r="GTP441" s="3"/>
      <c r="GTQ441" s="3"/>
      <c r="GTR441" s="3"/>
      <c r="GTS441" s="3"/>
      <c r="GTT441" s="3"/>
      <c r="GTU441" s="3"/>
      <c r="GTV441" s="3"/>
      <c r="GTW441" s="3"/>
      <c r="GTX441" s="3"/>
      <c r="GTY441" s="3"/>
      <c r="GTZ441" s="3"/>
      <c r="GUA441" s="3"/>
      <c r="GUB441" s="3"/>
      <c r="GUC441" s="3"/>
      <c r="GUD441" s="3"/>
      <c r="GUE441" s="3"/>
      <c r="GUF441" s="3"/>
      <c r="GUG441" s="3"/>
      <c r="GUH441" s="3"/>
      <c r="GUI441" s="3"/>
      <c r="GUJ441" s="3"/>
      <c r="GUK441" s="3"/>
      <c r="GUL441" s="3"/>
      <c r="GUM441" s="3"/>
      <c r="GUN441" s="3"/>
      <c r="GUO441" s="3"/>
      <c r="GUP441" s="3"/>
      <c r="GUQ441" s="3"/>
      <c r="GUR441" s="3"/>
      <c r="GUS441" s="3"/>
      <c r="GUT441" s="3"/>
      <c r="GUU441" s="3"/>
      <c r="GUV441" s="3"/>
      <c r="GUW441" s="3"/>
      <c r="GUX441" s="3"/>
      <c r="GUY441" s="3"/>
      <c r="GUZ441" s="3"/>
      <c r="GVA441" s="3"/>
      <c r="GVB441" s="3"/>
      <c r="GVC441" s="3"/>
      <c r="GVD441" s="3"/>
      <c r="GVE441" s="3"/>
      <c r="GVF441" s="3"/>
      <c r="GVG441" s="3"/>
      <c r="GVH441" s="3"/>
      <c r="GVI441" s="3"/>
      <c r="GVJ441" s="3"/>
      <c r="GVK441" s="3"/>
      <c r="GVL441" s="3"/>
      <c r="GVM441" s="3"/>
      <c r="GVN441" s="3"/>
      <c r="GVO441" s="3"/>
      <c r="GVP441" s="3"/>
      <c r="GVQ441" s="3"/>
      <c r="GVR441" s="3"/>
      <c r="GVS441" s="3"/>
      <c r="GVT441" s="3"/>
      <c r="GVU441" s="3"/>
      <c r="GVV441" s="3"/>
      <c r="GVW441" s="3"/>
      <c r="GVX441" s="3"/>
      <c r="GVY441" s="3"/>
      <c r="GVZ441" s="3"/>
      <c r="GWA441" s="3"/>
      <c r="GWB441" s="3"/>
      <c r="GWC441" s="3"/>
      <c r="GWD441" s="3"/>
      <c r="GWE441" s="3"/>
      <c r="GWF441" s="3"/>
      <c r="GWG441" s="3"/>
      <c r="GWH441" s="3"/>
      <c r="GWI441" s="3"/>
      <c r="GWJ441" s="3"/>
      <c r="GWK441" s="3"/>
      <c r="GWL441" s="3"/>
      <c r="GWM441" s="3"/>
      <c r="GWN441" s="3"/>
      <c r="GWO441" s="3"/>
      <c r="GWP441" s="3"/>
      <c r="GWQ441" s="3"/>
      <c r="GWR441" s="3"/>
      <c r="GWS441" s="3"/>
      <c r="GWT441" s="3"/>
      <c r="GWU441" s="3"/>
      <c r="GWV441" s="3"/>
      <c r="GWW441" s="3"/>
      <c r="GWX441" s="3"/>
      <c r="GWY441" s="3"/>
      <c r="GWZ441" s="3"/>
      <c r="GXA441" s="3"/>
      <c r="GXB441" s="3"/>
      <c r="GXC441" s="3"/>
      <c r="GXD441" s="3"/>
      <c r="GXE441" s="3"/>
      <c r="GXF441" s="3"/>
      <c r="GXG441" s="3"/>
      <c r="GXH441" s="3"/>
      <c r="GXI441" s="3"/>
      <c r="GXJ441" s="3"/>
      <c r="GXK441" s="3"/>
      <c r="GXL441" s="3"/>
      <c r="GXM441" s="3"/>
      <c r="GXN441" s="3"/>
      <c r="GXO441" s="3"/>
      <c r="GXP441" s="3"/>
      <c r="GXQ441" s="3"/>
      <c r="GXR441" s="3"/>
      <c r="GXS441" s="3"/>
      <c r="GXT441" s="3"/>
      <c r="GXU441" s="3"/>
      <c r="GXV441" s="3"/>
      <c r="GXW441" s="3"/>
      <c r="GXX441" s="3"/>
      <c r="GXY441" s="3"/>
      <c r="GXZ441" s="3"/>
      <c r="GYA441" s="3"/>
      <c r="GYB441" s="3"/>
      <c r="GYC441" s="3"/>
      <c r="GYD441" s="3"/>
      <c r="GYE441" s="3"/>
      <c r="GYF441" s="3"/>
      <c r="GYG441" s="3"/>
      <c r="GYH441" s="3"/>
      <c r="GYI441" s="3"/>
      <c r="GYJ441" s="3"/>
      <c r="GYK441" s="3"/>
      <c r="GYL441" s="3"/>
      <c r="GYM441" s="3"/>
      <c r="GYN441" s="3"/>
      <c r="GYO441" s="3"/>
      <c r="GYP441" s="3"/>
      <c r="GYQ441" s="3"/>
      <c r="GYR441" s="3"/>
      <c r="GYS441" s="3"/>
      <c r="GYT441" s="3"/>
      <c r="GYU441" s="3"/>
      <c r="GYV441" s="3"/>
      <c r="GYW441" s="3"/>
      <c r="GYX441" s="3"/>
      <c r="GYY441" s="3"/>
      <c r="GYZ441" s="3"/>
      <c r="GZA441" s="3"/>
      <c r="GZB441" s="3"/>
      <c r="GZC441" s="3"/>
      <c r="GZD441" s="3"/>
      <c r="GZE441" s="3"/>
      <c r="GZF441" s="3"/>
      <c r="GZG441" s="3"/>
      <c r="GZH441" s="3"/>
      <c r="GZI441" s="3"/>
      <c r="GZJ441" s="3"/>
      <c r="GZK441" s="3"/>
      <c r="GZL441" s="3"/>
      <c r="GZM441" s="3"/>
      <c r="GZN441" s="3"/>
      <c r="GZO441" s="3"/>
      <c r="GZP441" s="3"/>
      <c r="GZQ441" s="3"/>
      <c r="GZR441" s="3"/>
      <c r="GZS441" s="3"/>
      <c r="GZT441" s="3"/>
      <c r="GZU441" s="3"/>
      <c r="GZV441" s="3"/>
      <c r="GZW441" s="3"/>
      <c r="GZX441" s="3"/>
      <c r="GZY441" s="3"/>
      <c r="GZZ441" s="3"/>
      <c r="HAA441" s="3"/>
      <c r="HAB441" s="3"/>
      <c r="HAC441" s="3"/>
      <c r="HAD441" s="3"/>
      <c r="HAE441" s="3"/>
      <c r="HAF441" s="3"/>
      <c r="HAG441" s="3"/>
      <c r="HAH441" s="3"/>
      <c r="HAI441" s="3"/>
      <c r="HAJ441" s="3"/>
      <c r="HAK441" s="3"/>
      <c r="HAL441" s="3"/>
      <c r="HAM441" s="3"/>
      <c r="HAN441" s="3"/>
      <c r="HAO441" s="3"/>
      <c r="HAP441" s="3"/>
      <c r="HAQ441" s="3"/>
      <c r="HAR441" s="3"/>
      <c r="HAS441" s="3"/>
      <c r="HAT441" s="3"/>
      <c r="HAU441" s="3"/>
      <c r="HAV441" s="3"/>
      <c r="HAW441" s="3"/>
      <c r="HAX441" s="3"/>
      <c r="HAY441" s="3"/>
      <c r="HAZ441" s="3"/>
      <c r="HBA441" s="3"/>
      <c r="HBB441" s="3"/>
      <c r="HBC441" s="3"/>
      <c r="HBD441" s="3"/>
      <c r="HBE441" s="3"/>
      <c r="HBF441" s="3"/>
      <c r="HBG441" s="3"/>
      <c r="HBH441" s="3"/>
      <c r="HBI441" s="3"/>
      <c r="HBJ441" s="3"/>
      <c r="HBK441" s="3"/>
      <c r="HBL441" s="3"/>
      <c r="HBM441" s="3"/>
      <c r="HBN441" s="3"/>
      <c r="HBO441" s="3"/>
      <c r="HBP441" s="3"/>
      <c r="HBQ441" s="3"/>
      <c r="HBR441" s="3"/>
      <c r="HBS441" s="3"/>
      <c r="HBT441" s="3"/>
      <c r="HBU441" s="3"/>
      <c r="HBV441" s="3"/>
      <c r="HBW441" s="3"/>
      <c r="HBX441" s="3"/>
      <c r="HBY441" s="3"/>
      <c r="HBZ441" s="3"/>
      <c r="HCA441" s="3"/>
      <c r="HCB441" s="3"/>
      <c r="HCC441" s="3"/>
      <c r="HCD441" s="3"/>
      <c r="HCE441" s="3"/>
      <c r="HCF441" s="3"/>
      <c r="HCG441" s="3"/>
      <c r="HCH441" s="3"/>
      <c r="HCI441" s="3"/>
      <c r="HCJ441" s="3"/>
      <c r="HCK441" s="3"/>
      <c r="HCL441" s="3"/>
      <c r="HCM441" s="3"/>
      <c r="HCN441" s="3"/>
      <c r="HCO441" s="3"/>
      <c r="HCP441" s="3"/>
      <c r="HCQ441" s="3"/>
      <c r="HCR441" s="3"/>
      <c r="HCS441" s="3"/>
      <c r="HCT441" s="3"/>
      <c r="HCU441" s="3"/>
      <c r="HCV441" s="3"/>
      <c r="HCW441" s="3"/>
      <c r="HCX441" s="3"/>
      <c r="HCY441" s="3"/>
      <c r="HCZ441" s="3"/>
      <c r="HDA441" s="3"/>
      <c r="HDB441" s="3"/>
      <c r="HDC441" s="3"/>
      <c r="HDD441" s="3"/>
      <c r="HDE441" s="3"/>
      <c r="HDF441" s="3"/>
      <c r="HDG441" s="3"/>
      <c r="HDH441" s="3"/>
      <c r="HDI441" s="3"/>
      <c r="HDJ441" s="3"/>
      <c r="HDK441" s="3"/>
      <c r="HDL441" s="3"/>
      <c r="HDM441" s="3"/>
      <c r="HDN441" s="3"/>
      <c r="HDO441" s="3"/>
      <c r="HDP441" s="3"/>
      <c r="HDQ441" s="3"/>
      <c r="HDR441" s="3"/>
      <c r="HDS441" s="3"/>
      <c r="HDT441" s="3"/>
      <c r="HDU441" s="3"/>
      <c r="HDV441" s="3"/>
      <c r="HDW441" s="3"/>
      <c r="HDX441" s="3"/>
      <c r="HDY441" s="3"/>
      <c r="HDZ441" s="3"/>
      <c r="HEA441" s="3"/>
      <c r="HEB441" s="3"/>
      <c r="HEC441" s="3"/>
      <c r="HED441" s="3"/>
      <c r="HEE441" s="3"/>
      <c r="HEF441" s="3"/>
      <c r="HEG441" s="3"/>
      <c r="HEH441" s="3"/>
      <c r="HEI441" s="3"/>
      <c r="HEJ441" s="3"/>
      <c r="HEK441" s="3"/>
      <c r="HEL441" s="3"/>
      <c r="HEM441" s="3"/>
      <c r="HEN441" s="3"/>
      <c r="HEO441" s="3"/>
      <c r="HEP441" s="3"/>
      <c r="HEQ441" s="3"/>
      <c r="HER441" s="3"/>
      <c r="HES441" s="3"/>
      <c r="HET441" s="3"/>
      <c r="HEU441" s="3"/>
      <c r="HEV441" s="3"/>
      <c r="HEW441" s="3"/>
      <c r="HEX441" s="3"/>
      <c r="HEY441" s="3"/>
      <c r="HEZ441" s="3"/>
      <c r="HFA441" s="3"/>
      <c r="HFB441" s="3"/>
      <c r="HFC441" s="3"/>
      <c r="HFD441" s="3"/>
      <c r="HFE441" s="3"/>
      <c r="HFF441" s="3"/>
      <c r="HFG441" s="3"/>
      <c r="HFH441" s="3"/>
      <c r="HFI441" s="3"/>
      <c r="HFJ441" s="3"/>
      <c r="HFK441" s="3"/>
      <c r="HFL441" s="3"/>
      <c r="HFM441" s="3"/>
      <c r="HFN441" s="3"/>
      <c r="HFO441" s="3"/>
      <c r="HFP441" s="3"/>
      <c r="HFQ441" s="3"/>
      <c r="HFR441" s="3"/>
      <c r="HFS441" s="3"/>
      <c r="HFT441" s="3"/>
      <c r="HFU441" s="3"/>
      <c r="HFV441" s="3"/>
      <c r="HFW441" s="3"/>
      <c r="HFX441" s="3"/>
      <c r="HFY441" s="3"/>
      <c r="HFZ441" s="3"/>
      <c r="HGA441" s="3"/>
      <c r="HGB441" s="3"/>
      <c r="HGC441" s="3"/>
      <c r="HGD441" s="3"/>
      <c r="HGE441" s="3"/>
      <c r="HGF441" s="3"/>
      <c r="HGG441" s="3"/>
      <c r="HGH441" s="3"/>
      <c r="HGI441" s="3"/>
      <c r="HGJ441" s="3"/>
      <c r="HGK441" s="3"/>
      <c r="HGL441" s="3"/>
      <c r="HGM441" s="3"/>
      <c r="HGN441" s="3"/>
      <c r="HGO441" s="3"/>
      <c r="HGP441" s="3"/>
      <c r="HGQ441" s="3"/>
      <c r="HGR441" s="3"/>
      <c r="HGS441" s="3"/>
      <c r="HGT441" s="3"/>
      <c r="HGU441" s="3"/>
      <c r="HGV441" s="3"/>
      <c r="HGW441" s="3"/>
      <c r="HGX441" s="3"/>
      <c r="HGY441" s="3"/>
      <c r="HGZ441" s="3"/>
      <c r="HHA441" s="3"/>
      <c r="HHB441" s="3"/>
      <c r="HHC441" s="3"/>
      <c r="HHD441" s="3"/>
      <c r="HHE441" s="3"/>
      <c r="HHF441" s="3"/>
      <c r="HHG441" s="3"/>
      <c r="HHH441" s="3"/>
      <c r="HHI441" s="3"/>
      <c r="HHJ441" s="3"/>
      <c r="HHK441" s="3"/>
      <c r="HHL441" s="3"/>
      <c r="HHM441" s="3"/>
      <c r="HHN441" s="3"/>
      <c r="HHO441" s="3"/>
      <c r="HHP441" s="3"/>
      <c r="HHQ441" s="3"/>
      <c r="HHR441" s="3"/>
      <c r="HHS441" s="3"/>
      <c r="HHT441" s="3"/>
      <c r="HHU441" s="3"/>
      <c r="HHV441" s="3"/>
      <c r="HHW441" s="3"/>
      <c r="HHX441" s="3"/>
      <c r="HHY441" s="3"/>
      <c r="HHZ441" s="3"/>
      <c r="HIA441" s="3"/>
      <c r="HIB441" s="3"/>
      <c r="HIC441" s="3"/>
      <c r="HID441" s="3"/>
      <c r="HIE441" s="3"/>
      <c r="HIF441" s="3"/>
      <c r="HIG441" s="3"/>
      <c r="HIH441" s="3"/>
      <c r="HII441" s="3"/>
      <c r="HIJ441" s="3"/>
      <c r="HIK441" s="3"/>
      <c r="HIL441" s="3"/>
      <c r="HIM441" s="3"/>
      <c r="HIN441" s="3"/>
      <c r="HIO441" s="3"/>
      <c r="HIP441" s="3"/>
      <c r="HIQ441" s="3"/>
      <c r="HIR441" s="3"/>
      <c r="HIS441" s="3"/>
      <c r="HIT441" s="3"/>
      <c r="HIU441" s="3"/>
      <c r="HIV441" s="3"/>
      <c r="HIW441" s="3"/>
      <c r="HIX441" s="3"/>
      <c r="HIY441" s="3"/>
      <c r="HIZ441" s="3"/>
      <c r="HJA441" s="3"/>
      <c r="HJB441" s="3"/>
      <c r="HJC441" s="3"/>
      <c r="HJD441" s="3"/>
      <c r="HJE441" s="3"/>
      <c r="HJF441" s="3"/>
      <c r="HJG441" s="3"/>
      <c r="HJH441" s="3"/>
      <c r="HJI441" s="3"/>
      <c r="HJJ441" s="3"/>
      <c r="HJK441" s="3"/>
      <c r="HJL441" s="3"/>
      <c r="HJM441" s="3"/>
      <c r="HJN441" s="3"/>
      <c r="HJO441" s="3"/>
      <c r="HJP441" s="3"/>
      <c r="HJQ441" s="3"/>
      <c r="HJR441" s="3"/>
      <c r="HJS441" s="3"/>
      <c r="HJT441" s="3"/>
      <c r="HJU441" s="3"/>
      <c r="HJV441" s="3"/>
      <c r="HJW441" s="3"/>
      <c r="HJX441" s="3"/>
      <c r="HJY441" s="3"/>
      <c r="HJZ441" s="3"/>
      <c r="HKA441" s="3"/>
      <c r="HKB441" s="3"/>
      <c r="HKC441" s="3"/>
      <c r="HKD441" s="3"/>
      <c r="HKE441" s="3"/>
      <c r="HKF441" s="3"/>
      <c r="HKG441" s="3"/>
      <c r="HKH441" s="3"/>
      <c r="HKI441" s="3"/>
      <c r="HKJ441" s="3"/>
      <c r="HKK441" s="3"/>
      <c r="HKL441" s="3"/>
      <c r="HKM441" s="3"/>
      <c r="HKN441" s="3"/>
      <c r="HKO441" s="3"/>
      <c r="HKP441" s="3"/>
      <c r="HKQ441" s="3"/>
      <c r="HKR441" s="3"/>
      <c r="HKS441" s="3"/>
      <c r="HKT441" s="3"/>
      <c r="HKU441" s="3"/>
      <c r="HKV441" s="3"/>
      <c r="HKW441" s="3"/>
      <c r="HKX441" s="3"/>
      <c r="HKY441" s="3"/>
      <c r="HKZ441" s="3"/>
      <c r="HLA441" s="3"/>
      <c r="HLB441" s="3"/>
      <c r="HLC441" s="3"/>
      <c r="HLD441" s="3"/>
      <c r="HLE441" s="3"/>
      <c r="HLF441" s="3"/>
      <c r="HLG441" s="3"/>
      <c r="HLH441" s="3"/>
      <c r="HLI441" s="3"/>
      <c r="HLJ441" s="3"/>
      <c r="HLK441" s="3"/>
      <c r="HLL441" s="3"/>
      <c r="HLM441" s="3"/>
      <c r="HLN441" s="3"/>
      <c r="HLO441" s="3"/>
      <c r="HLP441" s="3"/>
      <c r="HLQ441" s="3"/>
      <c r="HLR441" s="3"/>
      <c r="HLS441" s="3"/>
      <c r="HLT441" s="3"/>
      <c r="HLU441" s="3"/>
      <c r="HLV441" s="3"/>
      <c r="HLW441" s="3"/>
      <c r="HLX441" s="3"/>
      <c r="HLY441" s="3"/>
      <c r="HLZ441" s="3"/>
      <c r="HMA441" s="3"/>
      <c r="HMB441" s="3"/>
      <c r="HMC441" s="3"/>
      <c r="HMD441" s="3"/>
      <c r="HME441" s="3"/>
      <c r="HMF441" s="3"/>
      <c r="HMG441" s="3"/>
      <c r="HMH441" s="3"/>
      <c r="HMI441" s="3"/>
      <c r="HMJ441" s="3"/>
      <c r="HMK441" s="3"/>
      <c r="HML441" s="3"/>
      <c r="HMM441" s="3"/>
      <c r="HMN441" s="3"/>
      <c r="HMO441" s="3"/>
      <c r="HMP441" s="3"/>
      <c r="HMQ441" s="3"/>
      <c r="HMR441" s="3"/>
      <c r="HMS441" s="3"/>
      <c r="HMT441" s="3"/>
      <c r="HMU441" s="3"/>
      <c r="HMV441" s="3"/>
      <c r="HMW441" s="3"/>
      <c r="HMX441" s="3"/>
      <c r="HMY441" s="3"/>
      <c r="HMZ441" s="3"/>
      <c r="HNA441" s="3"/>
      <c r="HNB441" s="3"/>
      <c r="HNC441" s="3"/>
      <c r="HND441" s="3"/>
      <c r="HNE441" s="3"/>
      <c r="HNF441" s="3"/>
      <c r="HNG441" s="3"/>
      <c r="HNH441" s="3"/>
      <c r="HNI441" s="3"/>
      <c r="HNJ441" s="3"/>
      <c r="HNK441" s="3"/>
      <c r="HNL441" s="3"/>
      <c r="HNM441" s="3"/>
      <c r="HNN441" s="3"/>
      <c r="HNO441" s="3"/>
      <c r="HNP441" s="3"/>
      <c r="HNQ441" s="3"/>
      <c r="HNR441" s="3"/>
      <c r="HNS441" s="3"/>
      <c r="HNT441" s="3"/>
      <c r="HNU441" s="3"/>
      <c r="HNV441" s="3"/>
      <c r="HNW441" s="3"/>
      <c r="HNX441" s="3"/>
      <c r="HNY441" s="3"/>
      <c r="HNZ441" s="3"/>
      <c r="HOA441" s="3"/>
      <c r="HOB441" s="3"/>
      <c r="HOC441" s="3"/>
      <c r="HOD441" s="3"/>
      <c r="HOE441" s="3"/>
      <c r="HOF441" s="3"/>
      <c r="HOG441" s="3"/>
      <c r="HOH441" s="3"/>
      <c r="HOI441" s="3"/>
      <c r="HOJ441" s="3"/>
      <c r="HOK441" s="3"/>
      <c r="HOL441" s="3"/>
      <c r="HOM441" s="3"/>
      <c r="HON441" s="3"/>
      <c r="HOO441" s="3"/>
      <c r="HOP441" s="3"/>
      <c r="HOQ441" s="3"/>
      <c r="HOR441" s="3"/>
      <c r="HOS441" s="3"/>
      <c r="HOT441" s="3"/>
      <c r="HOU441" s="3"/>
      <c r="HOV441" s="3"/>
      <c r="HOW441" s="3"/>
      <c r="HOX441" s="3"/>
      <c r="HOY441" s="3"/>
      <c r="HOZ441" s="3"/>
      <c r="HPA441" s="3"/>
      <c r="HPB441" s="3"/>
      <c r="HPC441" s="3"/>
      <c r="HPD441" s="3"/>
      <c r="HPE441" s="3"/>
      <c r="HPF441" s="3"/>
      <c r="HPG441" s="3"/>
      <c r="HPH441" s="3"/>
      <c r="HPI441" s="3"/>
      <c r="HPJ441" s="3"/>
      <c r="HPK441" s="3"/>
      <c r="HPL441" s="3"/>
      <c r="HPM441" s="3"/>
      <c r="HPN441" s="3"/>
      <c r="HPO441" s="3"/>
      <c r="HPP441" s="3"/>
      <c r="HPQ441" s="3"/>
      <c r="HPR441" s="3"/>
      <c r="HPS441" s="3"/>
      <c r="HPT441" s="3"/>
      <c r="HPU441" s="3"/>
      <c r="HPV441" s="3"/>
      <c r="HPW441" s="3"/>
      <c r="HPX441" s="3"/>
      <c r="HPY441" s="3"/>
      <c r="HPZ441" s="3"/>
      <c r="HQA441" s="3"/>
      <c r="HQB441" s="3"/>
      <c r="HQC441" s="3"/>
      <c r="HQD441" s="3"/>
      <c r="HQE441" s="3"/>
      <c r="HQF441" s="3"/>
      <c r="HQG441" s="3"/>
      <c r="HQH441" s="3"/>
      <c r="HQI441" s="3"/>
      <c r="HQJ441" s="3"/>
      <c r="HQK441" s="3"/>
      <c r="HQL441" s="3"/>
      <c r="HQM441" s="3"/>
      <c r="HQN441" s="3"/>
      <c r="HQO441" s="3"/>
      <c r="HQP441" s="3"/>
      <c r="HQQ441" s="3"/>
      <c r="HQR441" s="3"/>
      <c r="HQS441" s="3"/>
      <c r="HQT441" s="3"/>
      <c r="HQU441" s="3"/>
      <c r="HQV441" s="3"/>
      <c r="HQW441" s="3"/>
      <c r="HQX441" s="3"/>
      <c r="HQY441" s="3"/>
      <c r="HQZ441" s="3"/>
      <c r="HRA441" s="3"/>
      <c r="HRB441" s="3"/>
      <c r="HRC441" s="3"/>
      <c r="HRD441" s="3"/>
      <c r="HRE441" s="3"/>
      <c r="HRF441" s="3"/>
      <c r="HRG441" s="3"/>
      <c r="HRH441" s="3"/>
      <c r="HRI441" s="3"/>
      <c r="HRJ441" s="3"/>
      <c r="HRK441" s="3"/>
      <c r="HRL441" s="3"/>
      <c r="HRM441" s="3"/>
      <c r="HRN441" s="3"/>
      <c r="HRO441" s="3"/>
      <c r="HRP441" s="3"/>
      <c r="HRQ441" s="3"/>
      <c r="HRR441" s="3"/>
      <c r="HRS441" s="3"/>
      <c r="HRT441" s="3"/>
      <c r="HRU441" s="3"/>
      <c r="HRV441" s="3"/>
      <c r="HRW441" s="3"/>
      <c r="HRX441" s="3"/>
      <c r="HRY441" s="3"/>
      <c r="HRZ441" s="3"/>
      <c r="HSA441" s="3"/>
      <c r="HSB441" s="3"/>
      <c r="HSC441" s="3"/>
      <c r="HSD441" s="3"/>
      <c r="HSE441" s="3"/>
      <c r="HSF441" s="3"/>
      <c r="HSG441" s="3"/>
      <c r="HSH441" s="3"/>
      <c r="HSI441" s="3"/>
      <c r="HSJ441" s="3"/>
      <c r="HSK441" s="3"/>
      <c r="HSL441" s="3"/>
      <c r="HSM441" s="3"/>
      <c r="HSN441" s="3"/>
      <c r="HSO441" s="3"/>
      <c r="HSP441" s="3"/>
      <c r="HSQ441" s="3"/>
      <c r="HSR441" s="3"/>
      <c r="HSS441" s="3"/>
      <c r="HST441" s="3"/>
      <c r="HSU441" s="3"/>
      <c r="HSV441" s="3"/>
      <c r="HSW441" s="3"/>
      <c r="HSX441" s="3"/>
      <c r="HSY441" s="3"/>
      <c r="HSZ441" s="3"/>
      <c r="HTA441" s="3"/>
      <c r="HTB441" s="3"/>
      <c r="HTC441" s="3"/>
      <c r="HTD441" s="3"/>
      <c r="HTE441" s="3"/>
      <c r="HTF441" s="3"/>
      <c r="HTG441" s="3"/>
      <c r="HTH441" s="3"/>
      <c r="HTI441" s="3"/>
      <c r="HTJ441" s="3"/>
      <c r="HTK441" s="3"/>
      <c r="HTL441" s="3"/>
      <c r="HTM441" s="3"/>
      <c r="HTN441" s="3"/>
      <c r="HTO441" s="3"/>
      <c r="HTP441" s="3"/>
      <c r="HTQ441" s="3"/>
      <c r="HTR441" s="3"/>
      <c r="HTS441" s="3"/>
      <c r="HTT441" s="3"/>
      <c r="HTU441" s="3"/>
      <c r="HTV441" s="3"/>
      <c r="HTW441" s="3"/>
      <c r="HTX441" s="3"/>
      <c r="HTY441" s="3"/>
      <c r="HTZ441" s="3"/>
      <c r="HUA441" s="3"/>
      <c r="HUB441" s="3"/>
      <c r="HUC441" s="3"/>
      <c r="HUD441" s="3"/>
      <c r="HUE441" s="3"/>
      <c r="HUF441" s="3"/>
      <c r="HUG441" s="3"/>
      <c r="HUH441" s="3"/>
      <c r="HUI441" s="3"/>
      <c r="HUJ441" s="3"/>
      <c r="HUK441" s="3"/>
      <c r="HUL441" s="3"/>
      <c r="HUM441" s="3"/>
      <c r="HUN441" s="3"/>
      <c r="HUO441" s="3"/>
      <c r="HUP441" s="3"/>
      <c r="HUQ441" s="3"/>
      <c r="HUR441" s="3"/>
      <c r="HUS441" s="3"/>
      <c r="HUT441" s="3"/>
      <c r="HUU441" s="3"/>
      <c r="HUV441" s="3"/>
      <c r="HUW441" s="3"/>
      <c r="HUX441" s="3"/>
      <c r="HUY441" s="3"/>
      <c r="HUZ441" s="3"/>
      <c r="HVA441" s="3"/>
      <c r="HVB441" s="3"/>
      <c r="HVC441" s="3"/>
      <c r="HVD441" s="3"/>
      <c r="HVE441" s="3"/>
      <c r="HVF441" s="3"/>
      <c r="HVG441" s="3"/>
      <c r="HVH441" s="3"/>
      <c r="HVI441" s="3"/>
      <c r="HVJ441" s="3"/>
      <c r="HVK441" s="3"/>
      <c r="HVL441" s="3"/>
      <c r="HVM441" s="3"/>
      <c r="HVN441" s="3"/>
      <c r="HVO441" s="3"/>
      <c r="HVP441" s="3"/>
      <c r="HVQ441" s="3"/>
      <c r="HVR441" s="3"/>
      <c r="HVS441" s="3"/>
      <c r="HVT441" s="3"/>
      <c r="HVU441" s="3"/>
      <c r="HVV441" s="3"/>
      <c r="HVW441" s="3"/>
      <c r="HVX441" s="3"/>
      <c r="HVY441" s="3"/>
      <c r="HVZ441" s="3"/>
      <c r="HWA441" s="3"/>
      <c r="HWB441" s="3"/>
      <c r="HWC441" s="3"/>
      <c r="HWD441" s="3"/>
      <c r="HWE441" s="3"/>
      <c r="HWF441" s="3"/>
      <c r="HWG441" s="3"/>
      <c r="HWH441" s="3"/>
      <c r="HWI441" s="3"/>
      <c r="HWJ441" s="3"/>
      <c r="HWK441" s="3"/>
      <c r="HWL441" s="3"/>
      <c r="HWM441" s="3"/>
      <c r="HWN441" s="3"/>
      <c r="HWO441" s="3"/>
      <c r="HWP441" s="3"/>
      <c r="HWQ441" s="3"/>
      <c r="HWR441" s="3"/>
      <c r="HWS441" s="3"/>
      <c r="HWT441" s="3"/>
      <c r="HWU441" s="3"/>
      <c r="HWV441" s="3"/>
      <c r="HWW441" s="3"/>
      <c r="HWX441" s="3"/>
      <c r="HWY441" s="3"/>
      <c r="HWZ441" s="3"/>
      <c r="HXA441" s="3"/>
      <c r="HXB441" s="3"/>
      <c r="HXC441" s="3"/>
      <c r="HXD441" s="3"/>
      <c r="HXE441" s="3"/>
      <c r="HXF441" s="3"/>
      <c r="HXG441" s="3"/>
      <c r="HXH441" s="3"/>
      <c r="HXI441" s="3"/>
      <c r="HXJ441" s="3"/>
      <c r="HXK441" s="3"/>
      <c r="HXL441" s="3"/>
      <c r="HXM441" s="3"/>
      <c r="HXN441" s="3"/>
      <c r="HXO441" s="3"/>
      <c r="HXP441" s="3"/>
      <c r="HXQ441" s="3"/>
      <c r="HXR441" s="3"/>
      <c r="HXS441" s="3"/>
      <c r="HXT441" s="3"/>
      <c r="HXU441" s="3"/>
      <c r="HXV441" s="3"/>
      <c r="HXW441" s="3"/>
      <c r="HXX441" s="3"/>
      <c r="HXY441" s="3"/>
      <c r="HXZ441" s="3"/>
      <c r="HYA441" s="3"/>
      <c r="HYB441" s="3"/>
      <c r="HYC441" s="3"/>
      <c r="HYD441" s="3"/>
      <c r="HYE441" s="3"/>
      <c r="HYF441" s="3"/>
      <c r="HYG441" s="3"/>
      <c r="HYH441" s="3"/>
      <c r="HYI441" s="3"/>
      <c r="HYJ441" s="3"/>
      <c r="HYK441" s="3"/>
      <c r="HYL441" s="3"/>
      <c r="HYM441" s="3"/>
      <c r="HYN441" s="3"/>
      <c r="HYO441" s="3"/>
      <c r="HYP441" s="3"/>
      <c r="HYQ441" s="3"/>
      <c r="HYR441" s="3"/>
      <c r="HYS441" s="3"/>
      <c r="HYT441" s="3"/>
      <c r="HYU441" s="3"/>
      <c r="HYV441" s="3"/>
      <c r="HYW441" s="3"/>
      <c r="HYX441" s="3"/>
      <c r="HYY441" s="3"/>
      <c r="HYZ441" s="3"/>
      <c r="HZA441" s="3"/>
      <c r="HZB441" s="3"/>
      <c r="HZC441" s="3"/>
      <c r="HZD441" s="3"/>
      <c r="HZE441" s="3"/>
      <c r="HZF441" s="3"/>
      <c r="HZG441" s="3"/>
      <c r="HZH441" s="3"/>
      <c r="HZI441" s="3"/>
      <c r="HZJ441" s="3"/>
      <c r="HZK441" s="3"/>
      <c r="HZL441" s="3"/>
      <c r="HZM441" s="3"/>
      <c r="HZN441" s="3"/>
      <c r="HZO441" s="3"/>
      <c r="HZP441" s="3"/>
      <c r="HZQ441" s="3"/>
      <c r="HZR441" s="3"/>
      <c r="HZS441" s="3"/>
      <c r="HZT441" s="3"/>
      <c r="HZU441" s="3"/>
      <c r="HZV441" s="3"/>
      <c r="HZW441" s="3"/>
      <c r="HZX441" s="3"/>
      <c r="HZY441" s="3"/>
      <c r="HZZ441" s="3"/>
      <c r="IAA441" s="3"/>
      <c r="IAB441" s="3"/>
      <c r="IAC441" s="3"/>
      <c r="IAD441" s="3"/>
      <c r="IAE441" s="3"/>
      <c r="IAF441" s="3"/>
      <c r="IAG441" s="3"/>
      <c r="IAH441" s="3"/>
      <c r="IAI441" s="3"/>
      <c r="IAJ441" s="3"/>
      <c r="IAK441" s="3"/>
      <c r="IAL441" s="3"/>
      <c r="IAM441" s="3"/>
      <c r="IAN441" s="3"/>
      <c r="IAO441" s="3"/>
      <c r="IAP441" s="3"/>
      <c r="IAQ441" s="3"/>
      <c r="IAR441" s="3"/>
      <c r="IAS441" s="3"/>
      <c r="IAT441" s="3"/>
      <c r="IAU441" s="3"/>
      <c r="IAV441" s="3"/>
      <c r="IAW441" s="3"/>
      <c r="IAX441" s="3"/>
      <c r="IAY441" s="3"/>
      <c r="IAZ441" s="3"/>
      <c r="IBA441" s="3"/>
      <c r="IBB441" s="3"/>
      <c r="IBC441" s="3"/>
      <c r="IBD441" s="3"/>
      <c r="IBE441" s="3"/>
      <c r="IBF441" s="3"/>
      <c r="IBG441" s="3"/>
      <c r="IBH441" s="3"/>
      <c r="IBI441" s="3"/>
      <c r="IBJ441" s="3"/>
      <c r="IBK441" s="3"/>
      <c r="IBL441" s="3"/>
      <c r="IBM441" s="3"/>
      <c r="IBN441" s="3"/>
      <c r="IBO441" s="3"/>
      <c r="IBP441" s="3"/>
      <c r="IBQ441" s="3"/>
      <c r="IBR441" s="3"/>
      <c r="IBS441" s="3"/>
      <c r="IBT441" s="3"/>
      <c r="IBU441" s="3"/>
      <c r="IBV441" s="3"/>
      <c r="IBW441" s="3"/>
      <c r="IBX441" s="3"/>
      <c r="IBY441" s="3"/>
      <c r="IBZ441" s="3"/>
      <c r="ICA441" s="3"/>
      <c r="ICB441" s="3"/>
      <c r="ICC441" s="3"/>
      <c r="ICD441" s="3"/>
      <c r="ICE441" s="3"/>
      <c r="ICF441" s="3"/>
      <c r="ICG441" s="3"/>
      <c r="ICH441" s="3"/>
      <c r="ICI441" s="3"/>
      <c r="ICJ441" s="3"/>
      <c r="ICK441" s="3"/>
      <c r="ICL441" s="3"/>
      <c r="ICM441" s="3"/>
      <c r="ICN441" s="3"/>
      <c r="ICO441" s="3"/>
      <c r="ICP441" s="3"/>
      <c r="ICQ441" s="3"/>
      <c r="ICR441" s="3"/>
      <c r="ICS441" s="3"/>
      <c r="ICT441" s="3"/>
      <c r="ICU441" s="3"/>
      <c r="ICV441" s="3"/>
      <c r="ICW441" s="3"/>
      <c r="ICX441" s="3"/>
      <c r="ICY441" s="3"/>
      <c r="ICZ441" s="3"/>
      <c r="IDA441" s="3"/>
      <c r="IDB441" s="3"/>
      <c r="IDC441" s="3"/>
      <c r="IDD441" s="3"/>
      <c r="IDE441" s="3"/>
      <c r="IDF441" s="3"/>
      <c r="IDG441" s="3"/>
      <c r="IDH441" s="3"/>
      <c r="IDI441" s="3"/>
      <c r="IDJ441" s="3"/>
      <c r="IDK441" s="3"/>
      <c r="IDL441" s="3"/>
      <c r="IDM441" s="3"/>
      <c r="IDN441" s="3"/>
      <c r="IDO441" s="3"/>
      <c r="IDP441" s="3"/>
      <c r="IDQ441" s="3"/>
      <c r="IDR441" s="3"/>
      <c r="IDS441" s="3"/>
      <c r="IDT441" s="3"/>
      <c r="IDU441" s="3"/>
      <c r="IDV441" s="3"/>
      <c r="IDW441" s="3"/>
      <c r="IDX441" s="3"/>
      <c r="IDY441" s="3"/>
      <c r="IDZ441" s="3"/>
      <c r="IEA441" s="3"/>
      <c r="IEB441" s="3"/>
      <c r="IEC441" s="3"/>
      <c r="IED441" s="3"/>
      <c r="IEE441" s="3"/>
      <c r="IEF441" s="3"/>
      <c r="IEG441" s="3"/>
      <c r="IEH441" s="3"/>
      <c r="IEI441" s="3"/>
      <c r="IEJ441" s="3"/>
      <c r="IEK441" s="3"/>
      <c r="IEL441" s="3"/>
      <c r="IEM441" s="3"/>
      <c r="IEN441" s="3"/>
      <c r="IEO441" s="3"/>
      <c r="IEP441" s="3"/>
      <c r="IEQ441" s="3"/>
      <c r="IER441" s="3"/>
      <c r="IES441" s="3"/>
      <c r="IET441" s="3"/>
      <c r="IEU441" s="3"/>
      <c r="IEV441" s="3"/>
      <c r="IEW441" s="3"/>
      <c r="IEX441" s="3"/>
      <c r="IEY441" s="3"/>
      <c r="IEZ441" s="3"/>
      <c r="IFA441" s="3"/>
      <c r="IFB441" s="3"/>
      <c r="IFC441" s="3"/>
      <c r="IFD441" s="3"/>
      <c r="IFE441" s="3"/>
      <c r="IFF441" s="3"/>
      <c r="IFG441" s="3"/>
      <c r="IFH441" s="3"/>
      <c r="IFI441" s="3"/>
      <c r="IFJ441" s="3"/>
      <c r="IFK441" s="3"/>
      <c r="IFL441" s="3"/>
      <c r="IFM441" s="3"/>
      <c r="IFN441" s="3"/>
      <c r="IFO441" s="3"/>
      <c r="IFP441" s="3"/>
      <c r="IFQ441" s="3"/>
      <c r="IFR441" s="3"/>
      <c r="IFS441" s="3"/>
      <c r="IFT441" s="3"/>
      <c r="IFU441" s="3"/>
      <c r="IFV441" s="3"/>
      <c r="IFW441" s="3"/>
      <c r="IFX441" s="3"/>
      <c r="IFY441" s="3"/>
      <c r="IFZ441" s="3"/>
      <c r="IGA441" s="3"/>
      <c r="IGB441" s="3"/>
      <c r="IGC441" s="3"/>
      <c r="IGD441" s="3"/>
      <c r="IGE441" s="3"/>
      <c r="IGF441" s="3"/>
      <c r="IGG441" s="3"/>
      <c r="IGH441" s="3"/>
      <c r="IGI441" s="3"/>
      <c r="IGJ441" s="3"/>
      <c r="IGK441" s="3"/>
      <c r="IGL441" s="3"/>
      <c r="IGM441" s="3"/>
      <c r="IGN441" s="3"/>
      <c r="IGO441" s="3"/>
      <c r="IGP441" s="3"/>
      <c r="IGQ441" s="3"/>
      <c r="IGR441" s="3"/>
      <c r="IGS441" s="3"/>
      <c r="IGT441" s="3"/>
      <c r="IGU441" s="3"/>
      <c r="IGV441" s="3"/>
      <c r="IGW441" s="3"/>
      <c r="IGX441" s="3"/>
      <c r="IGY441" s="3"/>
      <c r="IGZ441" s="3"/>
      <c r="IHA441" s="3"/>
      <c r="IHB441" s="3"/>
      <c r="IHC441" s="3"/>
      <c r="IHD441" s="3"/>
      <c r="IHE441" s="3"/>
      <c r="IHF441" s="3"/>
      <c r="IHG441" s="3"/>
      <c r="IHH441" s="3"/>
      <c r="IHI441" s="3"/>
      <c r="IHJ441" s="3"/>
      <c r="IHK441" s="3"/>
      <c r="IHL441" s="3"/>
      <c r="IHM441" s="3"/>
      <c r="IHN441" s="3"/>
      <c r="IHO441" s="3"/>
      <c r="IHP441" s="3"/>
      <c r="IHQ441" s="3"/>
      <c r="IHR441" s="3"/>
      <c r="IHS441" s="3"/>
      <c r="IHT441" s="3"/>
      <c r="IHU441" s="3"/>
      <c r="IHV441" s="3"/>
      <c r="IHW441" s="3"/>
      <c r="IHX441" s="3"/>
      <c r="IHY441" s="3"/>
      <c r="IHZ441" s="3"/>
      <c r="IIA441" s="3"/>
      <c r="IIB441" s="3"/>
      <c r="IIC441" s="3"/>
      <c r="IID441" s="3"/>
      <c r="IIE441" s="3"/>
      <c r="IIF441" s="3"/>
      <c r="IIG441" s="3"/>
      <c r="IIH441" s="3"/>
      <c r="III441" s="3"/>
      <c r="IIJ441" s="3"/>
      <c r="IIK441" s="3"/>
      <c r="IIL441" s="3"/>
      <c r="IIM441" s="3"/>
      <c r="IIN441" s="3"/>
      <c r="IIO441" s="3"/>
      <c r="IIP441" s="3"/>
      <c r="IIQ441" s="3"/>
      <c r="IIR441" s="3"/>
      <c r="IIS441" s="3"/>
      <c r="IIT441" s="3"/>
      <c r="IIU441" s="3"/>
      <c r="IIV441" s="3"/>
      <c r="IIW441" s="3"/>
      <c r="IIX441" s="3"/>
      <c r="IIY441" s="3"/>
      <c r="IIZ441" s="3"/>
      <c r="IJA441" s="3"/>
      <c r="IJB441" s="3"/>
      <c r="IJC441" s="3"/>
      <c r="IJD441" s="3"/>
      <c r="IJE441" s="3"/>
      <c r="IJF441" s="3"/>
      <c r="IJG441" s="3"/>
      <c r="IJH441" s="3"/>
      <c r="IJI441" s="3"/>
      <c r="IJJ441" s="3"/>
      <c r="IJK441" s="3"/>
      <c r="IJL441" s="3"/>
      <c r="IJM441" s="3"/>
      <c r="IJN441" s="3"/>
      <c r="IJO441" s="3"/>
      <c r="IJP441" s="3"/>
      <c r="IJQ441" s="3"/>
      <c r="IJR441" s="3"/>
      <c r="IJS441" s="3"/>
      <c r="IJT441" s="3"/>
      <c r="IJU441" s="3"/>
      <c r="IJV441" s="3"/>
      <c r="IJW441" s="3"/>
      <c r="IJX441" s="3"/>
      <c r="IJY441" s="3"/>
      <c r="IJZ441" s="3"/>
      <c r="IKA441" s="3"/>
      <c r="IKB441" s="3"/>
      <c r="IKC441" s="3"/>
      <c r="IKD441" s="3"/>
      <c r="IKE441" s="3"/>
      <c r="IKF441" s="3"/>
      <c r="IKG441" s="3"/>
      <c r="IKH441" s="3"/>
      <c r="IKI441" s="3"/>
      <c r="IKJ441" s="3"/>
      <c r="IKK441" s="3"/>
      <c r="IKL441" s="3"/>
      <c r="IKM441" s="3"/>
      <c r="IKN441" s="3"/>
      <c r="IKO441" s="3"/>
      <c r="IKP441" s="3"/>
      <c r="IKQ441" s="3"/>
      <c r="IKR441" s="3"/>
      <c r="IKS441" s="3"/>
      <c r="IKT441" s="3"/>
      <c r="IKU441" s="3"/>
      <c r="IKV441" s="3"/>
      <c r="IKW441" s="3"/>
      <c r="IKX441" s="3"/>
      <c r="IKY441" s="3"/>
      <c r="IKZ441" s="3"/>
      <c r="ILA441" s="3"/>
      <c r="ILB441" s="3"/>
      <c r="ILC441" s="3"/>
      <c r="ILD441" s="3"/>
      <c r="ILE441" s="3"/>
      <c r="ILF441" s="3"/>
      <c r="ILG441" s="3"/>
      <c r="ILH441" s="3"/>
      <c r="ILI441" s="3"/>
      <c r="ILJ441" s="3"/>
      <c r="ILK441" s="3"/>
      <c r="ILL441" s="3"/>
      <c r="ILM441" s="3"/>
      <c r="ILN441" s="3"/>
      <c r="ILO441" s="3"/>
      <c r="ILP441" s="3"/>
      <c r="ILQ441" s="3"/>
      <c r="ILR441" s="3"/>
      <c r="ILS441" s="3"/>
      <c r="ILT441" s="3"/>
      <c r="ILU441" s="3"/>
      <c r="ILV441" s="3"/>
      <c r="ILW441" s="3"/>
      <c r="ILX441" s="3"/>
      <c r="ILY441" s="3"/>
      <c r="ILZ441" s="3"/>
      <c r="IMA441" s="3"/>
      <c r="IMB441" s="3"/>
      <c r="IMC441" s="3"/>
      <c r="IMD441" s="3"/>
      <c r="IME441" s="3"/>
      <c r="IMF441" s="3"/>
      <c r="IMG441" s="3"/>
      <c r="IMH441" s="3"/>
      <c r="IMI441" s="3"/>
      <c r="IMJ441" s="3"/>
      <c r="IMK441" s="3"/>
      <c r="IML441" s="3"/>
      <c r="IMM441" s="3"/>
      <c r="IMN441" s="3"/>
      <c r="IMO441" s="3"/>
      <c r="IMP441" s="3"/>
      <c r="IMQ441" s="3"/>
      <c r="IMR441" s="3"/>
      <c r="IMS441" s="3"/>
      <c r="IMT441" s="3"/>
      <c r="IMU441" s="3"/>
      <c r="IMV441" s="3"/>
      <c r="IMW441" s="3"/>
      <c r="IMX441" s="3"/>
      <c r="IMY441" s="3"/>
      <c r="IMZ441" s="3"/>
      <c r="INA441" s="3"/>
      <c r="INB441" s="3"/>
      <c r="INC441" s="3"/>
      <c r="IND441" s="3"/>
      <c r="INE441" s="3"/>
      <c r="INF441" s="3"/>
      <c r="ING441" s="3"/>
      <c r="INH441" s="3"/>
      <c r="INI441" s="3"/>
      <c r="INJ441" s="3"/>
      <c r="INK441" s="3"/>
      <c r="INL441" s="3"/>
      <c r="INM441" s="3"/>
      <c r="INN441" s="3"/>
      <c r="INO441" s="3"/>
      <c r="INP441" s="3"/>
      <c r="INQ441" s="3"/>
      <c r="INR441" s="3"/>
      <c r="INS441" s="3"/>
      <c r="INT441" s="3"/>
      <c r="INU441" s="3"/>
      <c r="INV441" s="3"/>
      <c r="INW441" s="3"/>
      <c r="INX441" s="3"/>
      <c r="INY441" s="3"/>
      <c r="INZ441" s="3"/>
      <c r="IOA441" s="3"/>
      <c r="IOB441" s="3"/>
      <c r="IOC441" s="3"/>
      <c r="IOD441" s="3"/>
      <c r="IOE441" s="3"/>
      <c r="IOF441" s="3"/>
      <c r="IOG441" s="3"/>
      <c r="IOH441" s="3"/>
      <c r="IOI441" s="3"/>
      <c r="IOJ441" s="3"/>
      <c r="IOK441" s="3"/>
      <c r="IOL441" s="3"/>
      <c r="IOM441" s="3"/>
      <c r="ION441" s="3"/>
      <c r="IOO441" s="3"/>
      <c r="IOP441" s="3"/>
      <c r="IOQ441" s="3"/>
      <c r="IOR441" s="3"/>
      <c r="IOS441" s="3"/>
      <c r="IOT441" s="3"/>
      <c r="IOU441" s="3"/>
      <c r="IOV441" s="3"/>
      <c r="IOW441" s="3"/>
      <c r="IOX441" s="3"/>
      <c r="IOY441" s="3"/>
      <c r="IOZ441" s="3"/>
      <c r="IPA441" s="3"/>
      <c r="IPB441" s="3"/>
      <c r="IPC441" s="3"/>
      <c r="IPD441" s="3"/>
      <c r="IPE441" s="3"/>
      <c r="IPF441" s="3"/>
      <c r="IPG441" s="3"/>
      <c r="IPH441" s="3"/>
      <c r="IPI441" s="3"/>
      <c r="IPJ441" s="3"/>
      <c r="IPK441" s="3"/>
      <c r="IPL441" s="3"/>
      <c r="IPM441" s="3"/>
      <c r="IPN441" s="3"/>
      <c r="IPO441" s="3"/>
      <c r="IPP441" s="3"/>
      <c r="IPQ441" s="3"/>
      <c r="IPR441" s="3"/>
      <c r="IPS441" s="3"/>
      <c r="IPT441" s="3"/>
      <c r="IPU441" s="3"/>
      <c r="IPV441" s="3"/>
      <c r="IPW441" s="3"/>
      <c r="IPX441" s="3"/>
      <c r="IPY441" s="3"/>
      <c r="IPZ441" s="3"/>
      <c r="IQA441" s="3"/>
      <c r="IQB441" s="3"/>
      <c r="IQC441" s="3"/>
      <c r="IQD441" s="3"/>
      <c r="IQE441" s="3"/>
      <c r="IQF441" s="3"/>
      <c r="IQG441" s="3"/>
      <c r="IQH441" s="3"/>
      <c r="IQI441" s="3"/>
      <c r="IQJ441" s="3"/>
      <c r="IQK441" s="3"/>
      <c r="IQL441" s="3"/>
      <c r="IQM441" s="3"/>
      <c r="IQN441" s="3"/>
      <c r="IQO441" s="3"/>
      <c r="IQP441" s="3"/>
      <c r="IQQ441" s="3"/>
      <c r="IQR441" s="3"/>
      <c r="IQS441" s="3"/>
      <c r="IQT441" s="3"/>
      <c r="IQU441" s="3"/>
      <c r="IQV441" s="3"/>
      <c r="IQW441" s="3"/>
      <c r="IQX441" s="3"/>
      <c r="IQY441" s="3"/>
      <c r="IQZ441" s="3"/>
      <c r="IRA441" s="3"/>
      <c r="IRB441" s="3"/>
      <c r="IRC441" s="3"/>
      <c r="IRD441" s="3"/>
      <c r="IRE441" s="3"/>
      <c r="IRF441" s="3"/>
      <c r="IRG441" s="3"/>
      <c r="IRH441" s="3"/>
      <c r="IRI441" s="3"/>
      <c r="IRJ441" s="3"/>
      <c r="IRK441" s="3"/>
      <c r="IRL441" s="3"/>
      <c r="IRM441" s="3"/>
      <c r="IRN441" s="3"/>
      <c r="IRO441" s="3"/>
      <c r="IRP441" s="3"/>
      <c r="IRQ441" s="3"/>
      <c r="IRR441" s="3"/>
      <c r="IRS441" s="3"/>
      <c r="IRT441" s="3"/>
      <c r="IRU441" s="3"/>
      <c r="IRV441" s="3"/>
      <c r="IRW441" s="3"/>
      <c r="IRX441" s="3"/>
      <c r="IRY441" s="3"/>
      <c r="IRZ441" s="3"/>
      <c r="ISA441" s="3"/>
      <c r="ISB441" s="3"/>
      <c r="ISC441" s="3"/>
      <c r="ISD441" s="3"/>
      <c r="ISE441" s="3"/>
      <c r="ISF441" s="3"/>
      <c r="ISG441" s="3"/>
      <c r="ISH441" s="3"/>
      <c r="ISI441" s="3"/>
      <c r="ISJ441" s="3"/>
      <c r="ISK441" s="3"/>
      <c r="ISL441" s="3"/>
      <c r="ISM441" s="3"/>
      <c r="ISN441" s="3"/>
      <c r="ISO441" s="3"/>
      <c r="ISP441" s="3"/>
      <c r="ISQ441" s="3"/>
      <c r="ISR441" s="3"/>
      <c r="ISS441" s="3"/>
      <c r="IST441" s="3"/>
      <c r="ISU441" s="3"/>
      <c r="ISV441" s="3"/>
      <c r="ISW441" s="3"/>
      <c r="ISX441" s="3"/>
      <c r="ISY441" s="3"/>
      <c r="ISZ441" s="3"/>
      <c r="ITA441" s="3"/>
      <c r="ITB441" s="3"/>
      <c r="ITC441" s="3"/>
      <c r="ITD441" s="3"/>
      <c r="ITE441" s="3"/>
      <c r="ITF441" s="3"/>
      <c r="ITG441" s="3"/>
      <c r="ITH441" s="3"/>
      <c r="ITI441" s="3"/>
      <c r="ITJ441" s="3"/>
      <c r="ITK441" s="3"/>
      <c r="ITL441" s="3"/>
      <c r="ITM441" s="3"/>
      <c r="ITN441" s="3"/>
      <c r="ITO441" s="3"/>
      <c r="ITP441" s="3"/>
      <c r="ITQ441" s="3"/>
      <c r="ITR441" s="3"/>
      <c r="ITS441" s="3"/>
      <c r="ITT441" s="3"/>
      <c r="ITU441" s="3"/>
      <c r="ITV441" s="3"/>
      <c r="ITW441" s="3"/>
      <c r="ITX441" s="3"/>
      <c r="ITY441" s="3"/>
      <c r="ITZ441" s="3"/>
      <c r="IUA441" s="3"/>
      <c r="IUB441" s="3"/>
      <c r="IUC441" s="3"/>
      <c r="IUD441" s="3"/>
      <c r="IUE441" s="3"/>
      <c r="IUF441" s="3"/>
      <c r="IUG441" s="3"/>
      <c r="IUH441" s="3"/>
      <c r="IUI441" s="3"/>
      <c r="IUJ441" s="3"/>
      <c r="IUK441" s="3"/>
      <c r="IUL441" s="3"/>
      <c r="IUM441" s="3"/>
      <c r="IUN441" s="3"/>
      <c r="IUO441" s="3"/>
      <c r="IUP441" s="3"/>
      <c r="IUQ441" s="3"/>
      <c r="IUR441" s="3"/>
      <c r="IUS441" s="3"/>
      <c r="IUT441" s="3"/>
      <c r="IUU441" s="3"/>
      <c r="IUV441" s="3"/>
      <c r="IUW441" s="3"/>
      <c r="IUX441" s="3"/>
      <c r="IUY441" s="3"/>
      <c r="IUZ441" s="3"/>
      <c r="IVA441" s="3"/>
      <c r="IVB441" s="3"/>
      <c r="IVC441" s="3"/>
      <c r="IVD441" s="3"/>
      <c r="IVE441" s="3"/>
      <c r="IVF441" s="3"/>
      <c r="IVG441" s="3"/>
      <c r="IVH441" s="3"/>
      <c r="IVI441" s="3"/>
      <c r="IVJ441" s="3"/>
      <c r="IVK441" s="3"/>
      <c r="IVL441" s="3"/>
      <c r="IVM441" s="3"/>
      <c r="IVN441" s="3"/>
      <c r="IVO441" s="3"/>
      <c r="IVP441" s="3"/>
      <c r="IVQ441" s="3"/>
      <c r="IVR441" s="3"/>
      <c r="IVS441" s="3"/>
      <c r="IVT441" s="3"/>
      <c r="IVU441" s="3"/>
      <c r="IVV441" s="3"/>
      <c r="IVW441" s="3"/>
      <c r="IVX441" s="3"/>
      <c r="IVY441" s="3"/>
      <c r="IVZ441" s="3"/>
      <c r="IWA441" s="3"/>
      <c r="IWB441" s="3"/>
      <c r="IWC441" s="3"/>
      <c r="IWD441" s="3"/>
      <c r="IWE441" s="3"/>
      <c r="IWF441" s="3"/>
      <c r="IWG441" s="3"/>
      <c r="IWH441" s="3"/>
      <c r="IWI441" s="3"/>
      <c r="IWJ441" s="3"/>
      <c r="IWK441" s="3"/>
      <c r="IWL441" s="3"/>
      <c r="IWM441" s="3"/>
      <c r="IWN441" s="3"/>
      <c r="IWO441" s="3"/>
      <c r="IWP441" s="3"/>
      <c r="IWQ441" s="3"/>
      <c r="IWR441" s="3"/>
      <c r="IWS441" s="3"/>
      <c r="IWT441" s="3"/>
      <c r="IWU441" s="3"/>
      <c r="IWV441" s="3"/>
      <c r="IWW441" s="3"/>
      <c r="IWX441" s="3"/>
      <c r="IWY441" s="3"/>
      <c r="IWZ441" s="3"/>
      <c r="IXA441" s="3"/>
      <c r="IXB441" s="3"/>
      <c r="IXC441" s="3"/>
      <c r="IXD441" s="3"/>
      <c r="IXE441" s="3"/>
      <c r="IXF441" s="3"/>
      <c r="IXG441" s="3"/>
      <c r="IXH441" s="3"/>
      <c r="IXI441" s="3"/>
      <c r="IXJ441" s="3"/>
      <c r="IXK441" s="3"/>
      <c r="IXL441" s="3"/>
      <c r="IXM441" s="3"/>
      <c r="IXN441" s="3"/>
      <c r="IXO441" s="3"/>
      <c r="IXP441" s="3"/>
      <c r="IXQ441" s="3"/>
      <c r="IXR441" s="3"/>
      <c r="IXS441" s="3"/>
      <c r="IXT441" s="3"/>
      <c r="IXU441" s="3"/>
      <c r="IXV441" s="3"/>
      <c r="IXW441" s="3"/>
      <c r="IXX441" s="3"/>
      <c r="IXY441" s="3"/>
      <c r="IXZ441" s="3"/>
      <c r="IYA441" s="3"/>
      <c r="IYB441" s="3"/>
      <c r="IYC441" s="3"/>
      <c r="IYD441" s="3"/>
      <c r="IYE441" s="3"/>
      <c r="IYF441" s="3"/>
      <c r="IYG441" s="3"/>
      <c r="IYH441" s="3"/>
      <c r="IYI441" s="3"/>
      <c r="IYJ441" s="3"/>
      <c r="IYK441" s="3"/>
      <c r="IYL441" s="3"/>
      <c r="IYM441" s="3"/>
      <c r="IYN441" s="3"/>
      <c r="IYO441" s="3"/>
      <c r="IYP441" s="3"/>
      <c r="IYQ441" s="3"/>
      <c r="IYR441" s="3"/>
      <c r="IYS441" s="3"/>
      <c r="IYT441" s="3"/>
      <c r="IYU441" s="3"/>
      <c r="IYV441" s="3"/>
      <c r="IYW441" s="3"/>
      <c r="IYX441" s="3"/>
      <c r="IYY441" s="3"/>
      <c r="IYZ441" s="3"/>
      <c r="IZA441" s="3"/>
      <c r="IZB441" s="3"/>
      <c r="IZC441" s="3"/>
      <c r="IZD441" s="3"/>
      <c r="IZE441" s="3"/>
      <c r="IZF441" s="3"/>
      <c r="IZG441" s="3"/>
      <c r="IZH441" s="3"/>
      <c r="IZI441" s="3"/>
      <c r="IZJ441" s="3"/>
      <c r="IZK441" s="3"/>
      <c r="IZL441" s="3"/>
      <c r="IZM441" s="3"/>
      <c r="IZN441" s="3"/>
      <c r="IZO441" s="3"/>
      <c r="IZP441" s="3"/>
      <c r="IZQ441" s="3"/>
      <c r="IZR441" s="3"/>
      <c r="IZS441" s="3"/>
      <c r="IZT441" s="3"/>
      <c r="IZU441" s="3"/>
      <c r="IZV441" s="3"/>
      <c r="IZW441" s="3"/>
      <c r="IZX441" s="3"/>
      <c r="IZY441" s="3"/>
      <c r="IZZ441" s="3"/>
      <c r="JAA441" s="3"/>
      <c r="JAB441" s="3"/>
      <c r="JAC441" s="3"/>
      <c r="JAD441" s="3"/>
      <c r="JAE441" s="3"/>
      <c r="JAF441" s="3"/>
      <c r="JAG441" s="3"/>
      <c r="JAH441" s="3"/>
      <c r="JAI441" s="3"/>
      <c r="JAJ441" s="3"/>
      <c r="JAK441" s="3"/>
      <c r="JAL441" s="3"/>
      <c r="JAM441" s="3"/>
      <c r="JAN441" s="3"/>
      <c r="JAO441" s="3"/>
      <c r="JAP441" s="3"/>
      <c r="JAQ441" s="3"/>
      <c r="JAR441" s="3"/>
      <c r="JAS441" s="3"/>
      <c r="JAT441" s="3"/>
      <c r="JAU441" s="3"/>
      <c r="JAV441" s="3"/>
      <c r="JAW441" s="3"/>
      <c r="JAX441" s="3"/>
      <c r="JAY441" s="3"/>
      <c r="JAZ441" s="3"/>
      <c r="JBA441" s="3"/>
      <c r="JBB441" s="3"/>
      <c r="JBC441" s="3"/>
      <c r="JBD441" s="3"/>
      <c r="JBE441" s="3"/>
      <c r="JBF441" s="3"/>
      <c r="JBG441" s="3"/>
      <c r="JBH441" s="3"/>
      <c r="JBI441" s="3"/>
      <c r="JBJ441" s="3"/>
      <c r="JBK441" s="3"/>
      <c r="JBL441" s="3"/>
      <c r="JBM441" s="3"/>
      <c r="JBN441" s="3"/>
      <c r="JBO441" s="3"/>
      <c r="JBP441" s="3"/>
      <c r="JBQ441" s="3"/>
      <c r="JBR441" s="3"/>
      <c r="JBS441" s="3"/>
      <c r="JBT441" s="3"/>
      <c r="JBU441" s="3"/>
      <c r="JBV441" s="3"/>
      <c r="JBW441" s="3"/>
      <c r="JBX441" s="3"/>
      <c r="JBY441" s="3"/>
      <c r="JBZ441" s="3"/>
      <c r="JCA441" s="3"/>
      <c r="JCB441" s="3"/>
      <c r="JCC441" s="3"/>
      <c r="JCD441" s="3"/>
      <c r="JCE441" s="3"/>
      <c r="JCF441" s="3"/>
      <c r="JCG441" s="3"/>
      <c r="JCH441" s="3"/>
      <c r="JCI441" s="3"/>
      <c r="JCJ441" s="3"/>
      <c r="JCK441" s="3"/>
      <c r="JCL441" s="3"/>
      <c r="JCM441" s="3"/>
      <c r="JCN441" s="3"/>
      <c r="JCO441" s="3"/>
      <c r="JCP441" s="3"/>
      <c r="JCQ441" s="3"/>
      <c r="JCR441" s="3"/>
      <c r="JCS441" s="3"/>
      <c r="JCT441" s="3"/>
      <c r="JCU441" s="3"/>
      <c r="JCV441" s="3"/>
      <c r="JCW441" s="3"/>
      <c r="JCX441" s="3"/>
      <c r="JCY441" s="3"/>
      <c r="JCZ441" s="3"/>
      <c r="JDA441" s="3"/>
      <c r="JDB441" s="3"/>
      <c r="JDC441" s="3"/>
      <c r="JDD441" s="3"/>
      <c r="JDE441" s="3"/>
      <c r="JDF441" s="3"/>
      <c r="JDG441" s="3"/>
      <c r="JDH441" s="3"/>
      <c r="JDI441" s="3"/>
      <c r="JDJ441" s="3"/>
      <c r="JDK441" s="3"/>
      <c r="JDL441" s="3"/>
      <c r="JDM441" s="3"/>
      <c r="JDN441" s="3"/>
      <c r="JDO441" s="3"/>
      <c r="JDP441" s="3"/>
      <c r="JDQ441" s="3"/>
      <c r="JDR441" s="3"/>
      <c r="JDS441" s="3"/>
      <c r="JDT441" s="3"/>
      <c r="JDU441" s="3"/>
      <c r="JDV441" s="3"/>
      <c r="JDW441" s="3"/>
      <c r="JDX441" s="3"/>
      <c r="JDY441" s="3"/>
      <c r="JDZ441" s="3"/>
      <c r="JEA441" s="3"/>
      <c r="JEB441" s="3"/>
      <c r="JEC441" s="3"/>
      <c r="JED441" s="3"/>
      <c r="JEE441" s="3"/>
      <c r="JEF441" s="3"/>
      <c r="JEG441" s="3"/>
      <c r="JEH441" s="3"/>
      <c r="JEI441" s="3"/>
      <c r="JEJ441" s="3"/>
      <c r="JEK441" s="3"/>
      <c r="JEL441" s="3"/>
      <c r="JEM441" s="3"/>
      <c r="JEN441" s="3"/>
      <c r="JEO441" s="3"/>
      <c r="JEP441" s="3"/>
      <c r="JEQ441" s="3"/>
      <c r="JER441" s="3"/>
      <c r="JES441" s="3"/>
      <c r="JET441" s="3"/>
      <c r="JEU441" s="3"/>
      <c r="JEV441" s="3"/>
      <c r="JEW441" s="3"/>
      <c r="JEX441" s="3"/>
      <c r="JEY441" s="3"/>
      <c r="JEZ441" s="3"/>
      <c r="JFA441" s="3"/>
      <c r="JFB441" s="3"/>
      <c r="JFC441" s="3"/>
      <c r="JFD441" s="3"/>
      <c r="JFE441" s="3"/>
      <c r="JFF441" s="3"/>
      <c r="JFG441" s="3"/>
      <c r="JFH441" s="3"/>
      <c r="JFI441" s="3"/>
      <c r="JFJ441" s="3"/>
      <c r="JFK441" s="3"/>
      <c r="JFL441" s="3"/>
      <c r="JFM441" s="3"/>
      <c r="JFN441" s="3"/>
      <c r="JFO441" s="3"/>
      <c r="JFP441" s="3"/>
      <c r="JFQ441" s="3"/>
      <c r="JFR441" s="3"/>
      <c r="JFS441" s="3"/>
      <c r="JFT441" s="3"/>
      <c r="JFU441" s="3"/>
      <c r="JFV441" s="3"/>
      <c r="JFW441" s="3"/>
      <c r="JFX441" s="3"/>
      <c r="JFY441" s="3"/>
      <c r="JFZ441" s="3"/>
      <c r="JGA441" s="3"/>
      <c r="JGB441" s="3"/>
      <c r="JGC441" s="3"/>
      <c r="JGD441" s="3"/>
      <c r="JGE441" s="3"/>
      <c r="JGF441" s="3"/>
      <c r="JGG441" s="3"/>
      <c r="JGH441" s="3"/>
      <c r="JGI441" s="3"/>
      <c r="JGJ441" s="3"/>
      <c r="JGK441" s="3"/>
      <c r="JGL441" s="3"/>
      <c r="JGM441" s="3"/>
      <c r="JGN441" s="3"/>
      <c r="JGO441" s="3"/>
      <c r="JGP441" s="3"/>
      <c r="JGQ441" s="3"/>
      <c r="JGR441" s="3"/>
      <c r="JGS441" s="3"/>
      <c r="JGT441" s="3"/>
      <c r="JGU441" s="3"/>
      <c r="JGV441" s="3"/>
      <c r="JGW441" s="3"/>
      <c r="JGX441" s="3"/>
      <c r="JGY441" s="3"/>
      <c r="JGZ441" s="3"/>
      <c r="JHA441" s="3"/>
      <c r="JHB441" s="3"/>
      <c r="JHC441" s="3"/>
      <c r="JHD441" s="3"/>
      <c r="JHE441" s="3"/>
      <c r="JHF441" s="3"/>
      <c r="JHG441" s="3"/>
      <c r="JHH441" s="3"/>
      <c r="JHI441" s="3"/>
      <c r="JHJ441" s="3"/>
      <c r="JHK441" s="3"/>
      <c r="JHL441" s="3"/>
      <c r="JHM441" s="3"/>
      <c r="JHN441" s="3"/>
      <c r="JHO441" s="3"/>
      <c r="JHP441" s="3"/>
      <c r="JHQ441" s="3"/>
      <c r="JHR441" s="3"/>
      <c r="JHS441" s="3"/>
      <c r="JHT441" s="3"/>
      <c r="JHU441" s="3"/>
      <c r="JHV441" s="3"/>
      <c r="JHW441" s="3"/>
      <c r="JHX441" s="3"/>
      <c r="JHY441" s="3"/>
      <c r="JHZ441" s="3"/>
      <c r="JIA441" s="3"/>
      <c r="JIB441" s="3"/>
      <c r="JIC441" s="3"/>
      <c r="JID441" s="3"/>
      <c r="JIE441" s="3"/>
      <c r="JIF441" s="3"/>
      <c r="JIG441" s="3"/>
      <c r="JIH441" s="3"/>
      <c r="JII441" s="3"/>
      <c r="JIJ441" s="3"/>
      <c r="JIK441" s="3"/>
      <c r="JIL441" s="3"/>
      <c r="JIM441" s="3"/>
      <c r="JIN441" s="3"/>
      <c r="JIO441" s="3"/>
      <c r="JIP441" s="3"/>
      <c r="JIQ441" s="3"/>
      <c r="JIR441" s="3"/>
      <c r="JIS441" s="3"/>
      <c r="JIT441" s="3"/>
      <c r="JIU441" s="3"/>
      <c r="JIV441" s="3"/>
      <c r="JIW441" s="3"/>
      <c r="JIX441" s="3"/>
      <c r="JIY441" s="3"/>
      <c r="JIZ441" s="3"/>
      <c r="JJA441" s="3"/>
      <c r="JJB441" s="3"/>
      <c r="JJC441" s="3"/>
      <c r="JJD441" s="3"/>
      <c r="JJE441" s="3"/>
      <c r="JJF441" s="3"/>
      <c r="JJG441" s="3"/>
      <c r="JJH441" s="3"/>
      <c r="JJI441" s="3"/>
      <c r="JJJ441" s="3"/>
      <c r="JJK441" s="3"/>
      <c r="JJL441" s="3"/>
      <c r="JJM441" s="3"/>
      <c r="JJN441" s="3"/>
      <c r="JJO441" s="3"/>
      <c r="JJP441" s="3"/>
      <c r="JJQ441" s="3"/>
      <c r="JJR441" s="3"/>
      <c r="JJS441" s="3"/>
      <c r="JJT441" s="3"/>
      <c r="JJU441" s="3"/>
      <c r="JJV441" s="3"/>
      <c r="JJW441" s="3"/>
      <c r="JJX441" s="3"/>
      <c r="JJY441" s="3"/>
      <c r="JJZ441" s="3"/>
      <c r="JKA441" s="3"/>
      <c r="JKB441" s="3"/>
      <c r="JKC441" s="3"/>
      <c r="JKD441" s="3"/>
      <c r="JKE441" s="3"/>
      <c r="JKF441" s="3"/>
      <c r="JKG441" s="3"/>
      <c r="JKH441" s="3"/>
      <c r="JKI441" s="3"/>
      <c r="JKJ441" s="3"/>
      <c r="JKK441" s="3"/>
      <c r="JKL441" s="3"/>
      <c r="JKM441" s="3"/>
      <c r="JKN441" s="3"/>
      <c r="JKO441" s="3"/>
      <c r="JKP441" s="3"/>
      <c r="JKQ441" s="3"/>
      <c r="JKR441" s="3"/>
      <c r="JKS441" s="3"/>
      <c r="JKT441" s="3"/>
      <c r="JKU441" s="3"/>
      <c r="JKV441" s="3"/>
      <c r="JKW441" s="3"/>
      <c r="JKX441" s="3"/>
      <c r="JKY441" s="3"/>
      <c r="JKZ441" s="3"/>
      <c r="JLA441" s="3"/>
      <c r="JLB441" s="3"/>
      <c r="JLC441" s="3"/>
      <c r="JLD441" s="3"/>
      <c r="JLE441" s="3"/>
      <c r="JLF441" s="3"/>
      <c r="JLG441" s="3"/>
      <c r="JLH441" s="3"/>
      <c r="JLI441" s="3"/>
      <c r="JLJ441" s="3"/>
      <c r="JLK441" s="3"/>
      <c r="JLL441" s="3"/>
      <c r="JLM441" s="3"/>
      <c r="JLN441" s="3"/>
      <c r="JLO441" s="3"/>
      <c r="JLP441" s="3"/>
      <c r="JLQ441" s="3"/>
      <c r="JLR441" s="3"/>
      <c r="JLS441" s="3"/>
      <c r="JLT441" s="3"/>
      <c r="JLU441" s="3"/>
      <c r="JLV441" s="3"/>
      <c r="JLW441" s="3"/>
      <c r="JLX441" s="3"/>
      <c r="JLY441" s="3"/>
      <c r="JLZ441" s="3"/>
      <c r="JMA441" s="3"/>
      <c r="JMB441" s="3"/>
      <c r="JMC441" s="3"/>
      <c r="JMD441" s="3"/>
      <c r="JME441" s="3"/>
      <c r="JMF441" s="3"/>
      <c r="JMG441" s="3"/>
      <c r="JMH441" s="3"/>
      <c r="JMI441" s="3"/>
      <c r="JMJ441" s="3"/>
      <c r="JMK441" s="3"/>
      <c r="JML441" s="3"/>
      <c r="JMM441" s="3"/>
      <c r="JMN441" s="3"/>
      <c r="JMO441" s="3"/>
      <c r="JMP441" s="3"/>
      <c r="JMQ441" s="3"/>
      <c r="JMR441" s="3"/>
      <c r="JMS441" s="3"/>
      <c r="JMT441" s="3"/>
      <c r="JMU441" s="3"/>
      <c r="JMV441" s="3"/>
      <c r="JMW441" s="3"/>
      <c r="JMX441" s="3"/>
      <c r="JMY441" s="3"/>
      <c r="JMZ441" s="3"/>
      <c r="JNA441" s="3"/>
      <c r="JNB441" s="3"/>
      <c r="JNC441" s="3"/>
      <c r="JND441" s="3"/>
      <c r="JNE441" s="3"/>
      <c r="JNF441" s="3"/>
      <c r="JNG441" s="3"/>
      <c r="JNH441" s="3"/>
      <c r="JNI441" s="3"/>
      <c r="JNJ441" s="3"/>
      <c r="JNK441" s="3"/>
      <c r="JNL441" s="3"/>
      <c r="JNM441" s="3"/>
      <c r="JNN441" s="3"/>
      <c r="JNO441" s="3"/>
      <c r="JNP441" s="3"/>
      <c r="JNQ441" s="3"/>
      <c r="JNR441" s="3"/>
      <c r="JNS441" s="3"/>
      <c r="JNT441" s="3"/>
      <c r="JNU441" s="3"/>
      <c r="JNV441" s="3"/>
      <c r="JNW441" s="3"/>
      <c r="JNX441" s="3"/>
      <c r="JNY441" s="3"/>
      <c r="JNZ441" s="3"/>
      <c r="JOA441" s="3"/>
      <c r="JOB441" s="3"/>
      <c r="JOC441" s="3"/>
      <c r="JOD441" s="3"/>
      <c r="JOE441" s="3"/>
      <c r="JOF441" s="3"/>
      <c r="JOG441" s="3"/>
      <c r="JOH441" s="3"/>
      <c r="JOI441" s="3"/>
      <c r="JOJ441" s="3"/>
      <c r="JOK441" s="3"/>
      <c r="JOL441" s="3"/>
      <c r="JOM441" s="3"/>
      <c r="JON441" s="3"/>
      <c r="JOO441" s="3"/>
      <c r="JOP441" s="3"/>
      <c r="JOQ441" s="3"/>
      <c r="JOR441" s="3"/>
      <c r="JOS441" s="3"/>
      <c r="JOT441" s="3"/>
      <c r="JOU441" s="3"/>
      <c r="JOV441" s="3"/>
      <c r="JOW441" s="3"/>
      <c r="JOX441" s="3"/>
      <c r="JOY441" s="3"/>
      <c r="JOZ441" s="3"/>
      <c r="JPA441" s="3"/>
      <c r="JPB441" s="3"/>
      <c r="JPC441" s="3"/>
      <c r="JPD441" s="3"/>
      <c r="JPE441" s="3"/>
      <c r="JPF441" s="3"/>
      <c r="JPG441" s="3"/>
      <c r="JPH441" s="3"/>
      <c r="JPI441" s="3"/>
      <c r="JPJ441" s="3"/>
      <c r="JPK441" s="3"/>
      <c r="JPL441" s="3"/>
      <c r="JPM441" s="3"/>
      <c r="JPN441" s="3"/>
      <c r="JPO441" s="3"/>
      <c r="JPP441" s="3"/>
      <c r="JPQ441" s="3"/>
      <c r="JPR441" s="3"/>
      <c r="JPS441" s="3"/>
      <c r="JPT441" s="3"/>
      <c r="JPU441" s="3"/>
      <c r="JPV441" s="3"/>
      <c r="JPW441" s="3"/>
      <c r="JPX441" s="3"/>
      <c r="JPY441" s="3"/>
      <c r="JPZ441" s="3"/>
      <c r="JQA441" s="3"/>
      <c r="JQB441" s="3"/>
      <c r="JQC441" s="3"/>
      <c r="JQD441" s="3"/>
      <c r="JQE441" s="3"/>
      <c r="JQF441" s="3"/>
      <c r="JQG441" s="3"/>
      <c r="JQH441" s="3"/>
      <c r="JQI441" s="3"/>
      <c r="JQJ441" s="3"/>
      <c r="JQK441" s="3"/>
      <c r="JQL441" s="3"/>
      <c r="JQM441" s="3"/>
      <c r="JQN441" s="3"/>
      <c r="JQO441" s="3"/>
      <c r="JQP441" s="3"/>
      <c r="JQQ441" s="3"/>
      <c r="JQR441" s="3"/>
      <c r="JQS441" s="3"/>
      <c r="JQT441" s="3"/>
      <c r="JQU441" s="3"/>
      <c r="JQV441" s="3"/>
      <c r="JQW441" s="3"/>
      <c r="JQX441" s="3"/>
      <c r="JQY441" s="3"/>
      <c r="JQZ441" s="3"/>
      <c r="JRA441" s="3"/>
      <c r="JRB441" s="3"/>
      <c r="JRC441" s="3"/>
      <c r="JRD441" s="3"/>
      <c r="JRE441" s="3"/>
      <c r="JRF441" s="3"/>
      <c r="JRG441" s="3"/>
      <c r="JRH441" s="3"/>
      <c r="JRI441" s="3"/>
      <c r="JRJ441" s="3"/>
      <c r="JRK441" s="3"/>
      <c r="JRL441" s="3"/>
      <c r="JRM441" s="3"/>
      <c r="JRN441" s="3"/>
      <c r="JRO441" s="3"/>
      <c r="JRP441" s="3"/>
      <c r="JRQ441" s="3"/>
      <c r="JRR441" s="3"/>
      <c r="JRS441" s="3"/>
      <c r="JRT441" s="3"/>
      <c r="JRU441" s="3"/>
      <c r="JRV441" s="3"/>
      <c r="JRW441" s="3"/>
      <c r="JRX441" s="3"/>
      <c r="JRY441" s="3"/>
      <c r="JRZ441" s="3"/>
      <c r="JSA441" s="3"/>
      <c r="JSB441" s="3"/>
      <c r="JSC441" s="3"/>
      <c r="JSD441" s="3"/>
      <c r="JSE441" s="3"/>
      <c r="JSF441" s="3"/>
      <c r="JSG441" s="3"/>
      <c r="JSH441" s="3"/>
      <c r="JSI441" s="3"/>
      <c r="JSJ441" s="3"/>
      <c r="JSK441" s="3"/>
      <c r="JSL441" s="3"/>
      <c r="JSM441" s="3"/>
      <c r="JSN441" s="3"/>
      <c r="JSO441" s="3"/>
      <c r="JSP441" s="3"/>
      <c r="JSQ441" s="3"/>
      <c r="JSR441" s="3"/>
      <c r="JSS441" s="3"/>
      <c r="JST441" s="3"/>
      <c r="JSU441" s="3"/>
      <c r="JSV441" s="3"/>
      <c r="JSW441" s="3"/>
      <c r="JSX441" s="3"/>
      <c r="JSY441" s="3"/>
      <c r="JSZ441" s="3"/>
      <c r="JTA441" s="3"/>
      <c r="JTB441" s="3"/>
      <c r="JTC441" s="3"/>
      <c r="JTD441" s="3"/>
      <c r="JTE441" s="3"/>
      <c r="JTF441" s="3"/>
      <c r="JTG441" s="3"/>
      <c r="JTH441" s="3"/>
      <c r="JTI441" s="3"/>
      <c r="JTJ441" s="3"/>
      <c r="JTK441" s="3"/>
      <c r="JTL441" s="3"/>
      <c r="JTM441" s="3"/>
      <c r="JTN441" s="3"/>
      <c r="JTO441" s="3"/>
      <c r="JTP441" s="3"/>
      <c r="JTQ441" s="3"/>
      <c r="JTR441" s="3"/>
      <c r="JTS441" s="3"/>
      <c r="JTT441" s="3"/>
      <c r="JTU441" s="3"/>
      <c r="JTV441" s="3"/>
      <c r="JTW441" s="3"/>
      <c r="JTX441" s="3"/>
      <c r="JTY441" s="3"/>
      <c r="JTZ441" s="3"/>
      <c r="JUA441" s="3"/>
      <c r="JUB441" s="3"/>
      <c r="JUC441" s="3"/>
      <c r="JUD441" s="3"/>
      <c r="JUE441" s="3"/>
      <c r="JUF441" s="3"/>
      <c r="JUG441" s="3"/>
      <c r="JUH441" s="3"/>
      <c r="JUI441" s="3"/>
      <c r="JUJ441" s="3"/>
      <c r="JUK441" s="3"/>
      <c r="JUL441" s="3"/>
      <c r="JUM441" s="3"/>
      <c r="JUN441" s="3"/>
      <c r="JUO441" s="3"/>
      <c r="JUP441" s="3"/>
      <c r="JUQ441" s="3"/>
      <c r="JUR441" s="3"/>
      <c r="JUS441" s="3"/>
      <c r="JUT441" s="3"/>
      <c r="JUU441" s="3"/>
      <c r="JUV441" s="3"/>
      <c r="JUW441" s="3"/>
      <c r="JUX441" s="3"/>
      <c r="JUY441" s="3"/>
      <c r="JUZ441" s="3"/>
      <c r="JVA441" s="3"/>
      <c r="JVB441" s="3"/>
      <c r="JVC441" s="3"/>
      <c r="JVD441" s="3"/>
      <c r="JVE441" s="3"/>
      <c r="JVF441" s="3"/>
      <c r="JVG441" s="3"/>
      <c r="JVH441" s="3"/>
      <c r="JVI441" s="3"/>
      <c r="JVJ441" s="3"/>
      <c r="JVK441" s="3"/>
      <c r="JVL441" s="3"/>
      <c r="JVM441" s="3"/>
      <c r="JVN441" s="3"/>
      <c r="JVO441" s="3"/>
      <c r="JVP441" s="3"/>
      <c r="JVQ441" s="3"/>
      <c r="JVR441" s="3"/>
      <c r="JVS441" s="3"/>
      <c r="JVT441" s="3"/>
      <c r="JVU441" s="3"/>
      <c r="JVV441" s="3"/>
      <c r="JVW441" s="3"/>
      <c r="JVX441" s="3"/>
      <c r="JVY441" s="3"/>
      <c r="JVZ441" s="3"/>
      <c r="JWA441" s="3"/>
      <c r="JWB441" s="3"/>
      <c r="JWC441" s="3"/>
      <c r="JWD441" s="3"/>
      <c r="JWE441" s="3"/>
      <c r="JWF441" s="3"/>
      <c r="JWG441" s="3"/>
      <c r="JWH441" s="3"/>
      <c r="JWI441" s="3"/>
      <c r="JWJ441" s="3"/>
      <c r="JWK441" s="3"/>
      <c r="JWL441" s="3"/>
      <c r="JWM441" s="3"/>
      <c r="JWN441" s="3"/>
      <c r="JWO441" s="3"/>
      <c r="JWP441" s="3"/>
      <c r="JWQ441" s="3"/>
      <c r="JWR441" s="3"/>
      <c r="JWS441" s="3"/>
      <c r="JWT441" s="3"/>
      <c r="JWU441" s="3"/>
      <c r="JWV441" s="3"/>
      <c r="JWW441" s="3"/>
      <c r="JWX441" s="3"/>
      <c r="JWY441" s="3"/>
      <c r="JWZ441" s="3"/>
      <c r="JXA441" s="3"/>
      <c r="JXB441" s="3"/>
      <c r="JXC441" s="3"/>
      <c r="JXD441" s="3"/>
      <c r="JXE441" s="3"/>
      <c r="JXF441" s="3"/>
      <c r="JXG441" s="3"/>
      <c r="JXH441" s="3"/>
      <c r="JXI441" s="3"/>
      <c r="JXJ441" s="3"/>
      <c r="JXK441" s="3"/>
      <c r="JXL441" s="3"/>
      <c r="JXM441" s="3"/>
      <c r="JXN441" s="3"/>
      <c r="JXO441" s="3"/>
      <c r="JXP441" s="3"/>
      <c r="JXQ441" s="3"/>
      <c r="JXR441" s="3"/>
      <c r="JXS441" s="3"/>
      <c r="JXT441" s="3"/>
      <c r="JXU441" s="3"/>
      <c r="JXV441" s="3"/>
      <c r="JXW441" s="3"/>
      <c r="JXX441" s="3"/>
      <c r="JXY441" s="3"/>
      <c r="JXZ441" s="3"/>
      <c r="JYA441" s="3"/>
      <c r="JYB441" s="3"/>
      <c r="JYC441" s="3"/>
      <c r="JYD441" s="3"/>
      <c r="JYE441" s="3"/>
      <c r="JYF441" s="3"/>
      <c r="JYG441" s="3"/>
      <c r="JYH441" s="3"/>
      <c r="JYI441" s="3"/>
      <c r="JYJ441" s="3"/>
      <c r="JYK441" s="3"/>
      <c r="JYL441" s="3"/>
      <c r="JYM441" s="3"/>
      <c r="JYN441" s="3"/>
      <c r="JYO441" s="3"/>
      <c r="JYP441" s="3"/>
      <c r="JYQ441" s="3"/>
      <c r="JYR441" s="3"/>
      <c r="JYS441" s="3"/>
      <c r="JYT441" s="3"/>
      <c r="JYU441" s="3"/>
      <c r="JYV441" s="3"/>
      <c r="JYW441" s="3"/>
      <c r="JYX441" s="3"/>
      <c r="JYY441" s="3"/>
      <c r="JYZ441" s="3"/>
      <c r="JZA441" s="3"/>
      <c r="JZB441" s="3"/>
      <c r="JZC441" s="3"/>
      <c r="JZD441" s="3"/>
      <c r="JZE441" s="3"/>
      <c r="JZF441" s="3"/>
      <c r="JZG441" s="3"/>
      <c r="JZH441" s="3"/>
      <c r="JZI441" s="3"/>
      <c r="JZJ441" s="3"/>
      <c r="JZK441" s="3"/>
      <c r="JZL441" s="3"/>
      <c r="JZM441" s="3"/>
      <c r="JZN441" s="3"/>
      <c r="JZO441" s="3"/>
      <c r="JZP441" s="3"/>
      <c r="JZQ441" s="3"/>
      <c r="JZR441" s="3"/>
      <c r="JZS441" s="3"/>
      <c r="JZT441" s="3"/>
      <c r="JZU441" s="3"/>
      <c r="JZV441" s="3"/>
      <c r="JZW441" s="3"/>
      <c r="JZX441" s="3"/>
      <c r="JZY441" s="3"/>
      <c r="JZZ441" s="3"/>
      <c r="KAA441" s="3"/>
      <c r="KAB441" s="3"/>
      <c r="KAC441" s="3"/>
      <c r="KAD441" s="3"/>
      <c r="KAE441" s="3"/>
      <c r="KAF441" s="3"/>
      <c r="KAG441" s="3"/>
      <c r="KAH441" s="3"/>
      <c r="KAI441" s="3"/>
      <c r="KAJ441" s="3"/>
      <c r="KAK441" s="3"/>
      <c r="KAL441" s="3"/>
      <c r="KAM441" s="3"/>
      <c r="KAN441" s="3"/>
      <c r="KAO441" s="3"/>
      <c r="KAP441" s="3"/>
      <c r="KAQ441" s="3"/>
      <c r="KAR441" s="3"/>
      <c r="KAS441" s="3"/>
      <c r="KAT441" s="3"/>
      <c r="KAU441" s="3"/>
      <c r="KAV441" s="3"/>
      <c r="KAW441" s="3"/>
      <c r="KAX441" s="3"/>
      <c r="KAY441" s="3"/>
      <c r="KAZ441" s="3"/>
      <c r="KBA441" s="3"/>
      <c r="KBB441" s="3"/>
      <c r="KBC441" s="3"/>
      <c r="KBD441" s="3"/>
      <c r="KBE441" s="3"/>
      <c r="KBF441" s="3"/>
      <c r="KBG441" s="3"/>
      <c r="KBH441" s="3"/>
      <c r="KBI441" s="3"/>
      <c r="KBJ441" s="3"/>
      <c r="KBK441" s="3"/>
      <c r="KBL441" s="3"/>
      <c r="KBM441" s="3"/>
      <c r="KBN441" s="3"/>
      <c r="KBO441" s="3"/>
      <c r="KBP441" s="3"/>
      <c r="KBQ441" s="3"/>
      <c r="KBR441" s="3"/>
      <c r="KBS441" s="3"/>
      <c r="KBT441" s="3"/>
      <c r="KBU441" s="3"/>
      <c r="KBV441" s="3"/>
      <c r="KBW441" s="3"/>
      <c r="KBX441" s="3"/>
      <c r="KBY441" s="3"/>
      <c r="KBZ441" s="3"/>
      <c r="KCA441" s="3"/>
      <c r="KCB441" s="3"/>
      <c r="KCC441" s="3"/>
      <c r="KCD441" s="3"/>
      <c r="KCE441" s="3"/>
      <c r="KCF441" s="3"/>
      <c r="KCG441" s="3"/>
      <c r="KCH441" s="3"/>
      <c r="KCI441" s="3"/>
      <c r="KCJ441" s="3"/>
      <c r="KCK441" s="3"/>
      <c r="KCL441" s="3"/>
      <c r="KCM441" s="3"/>
      <c r="KCN441" s="3"/>
      <c r="KCO441" s="3"/>
      <c r="KCP441" s="3"/>
      <c r="KCQ441" s="3"/>
      <c r="KCR441" s="3"/>
      <c r="KCS441" s="3"/>
      <c r="KCT441" s="3"/>
      <c r="KCU441" s="3"/>
      <c r="KCV441" s="3"/>
      <c r="KCW441" s="3"/>
      <c r="KCX441" s="3"/>
      <c r="KCY441" s="3"/>
      <c r="KCZ441" s="3"/>
      <c r="KDA441" s="3"/>
      <c r="KDB441" s="3"/>
      <c r="KDC441" s="3"/>
      <c r="KDD441" s="3"/>
      <c r="KDE441" s="3"/>
      <c r="KDF441" s="3"/>
      <c r="KDG441" s="3"/>
      <c r="KDH441" s="3"/>
      <c r="KDI441" s="3"/>
      <c r="KDJ441" s="3"/>
      <c r="KDK441" s="3"/>
      <c r="KDL441" s="3"/>
      <c r="KDM441" s="3"/>
      <c r="KDN441" s="3"/>
      <c r="KDO441" s="3"/>
      <c r="KDP441" s="3"/>
      <c r="KDQ441" s="3"/>
      <c r="KDR441" s="3"/>
      <c r="KDS441" s="3"/>
      <c r="KDT441" s="3"/>
      <c r="KDU441" s="3"/>
      <c r="KDV441" s="3"/>
      <c r="KDW441" s="3"/>
      <c r="KDX441" s="3"/>
      <c r="KDY441" s="3"/>
      <c r="KDZ441" s="3"/>
      <c r="KEA441" s="3"/>
      <c r="KEB441" s="3"/>
      <c r="KEC441" s="3"/>
      <c r="KED441" s="3"/>
      <c r="KEE441" s="3"/>
      <c r="KEF441" s="3"/>
      <c r="KEG441" s="3"/>
      <c r="KEH441" s="3"/>
      <c r="KEI441" s="3"/>
      <c r="KEJ441" s="3"/>
      <c r="KEK441" s="3"/>
      <c r="KEL441" s="3"/>
      <c r="KEM441" s="3"/>
      <c r="KEN441" s="3"/>
      <c r="KEO441" s="3"/>
      <c r="KEP441" s="3"/>
      <c r="KEQ441" s="3"/>
      <c r="KER441" s="3"/>
      <c r="KES441" s="3"/>
      <c r="KET441" s="3"/>
      <c r="KEU441" s="3"/>
      <c r="KEV441" s="3"/>
      <c r="KEW441" s="3"/>
      <c r="KEX441" s="3"/>
      <c r="KEY441" s="3"/>
      <c r="KEZ441" s="3"/>
      <c r="KFA441" s="3"/>
      <c r="KFB441" s="3"/>
      <c r="KFC441" s="3"/>
      <c r="KFD441" s="3"/>
      <c r="KFE441" s="3"/>
      <c r="KFF441" s="3"/>
      <c r="KFG441" s="3"/>
      <c r="KFH441" s="3"/>
      <c r="KFI441" s="3"/>
      <c r="KFJ441" s="3"/>
      <c r="KFK441" s="3"/>
      <c r="KFL441" s="3"/>
      <c r="KFM441" s="3"/>
      <c r="KFN441" s="3"/>
      <c r="KFO441" s="3"/>
      <c r="KFP441" s="3"/>
      <c r="KFQ441" s="3"/>
      <c r="KFR441" s="3"/>
      <c r="KFS441" s="3"/>
      <c r="KFT441" s="3"/>
      <c r="KFU441" s="3"/>
      <c r="KFV441" s="3"/>
      <c r="KFW441" s="3"/>
      <c r="KFX441" s="3"/>
      <c r="KFY441" s="3"/>
      <c r="KFZ441" s="3"/>
      <c r="KGA441" s="3"/>
      <c r="KGB441" s="3"/>
      <c r="KGC441" s="3"/>
      <c r="KGD441" s="3"/>
      <c r="KGE441" s="3"/>
      <c r="KGF441" s="3"/>
      <c r="KGG441" s="3"/>
      <c r="KGH441" s="3"/>
      <c r="KGI441" s="3"/>
      <c r="KGJ441" s="3"/>
      <c r="KGK441" s="3"/>
      <c r="KGL441" s="3"/>
      <c r="KGM441" s="3"/>
      <c r="KGN441" s="3"/>
      <c r="KGO441" s="3"/>
      <c r="KGP441" s="3"/>
      <c r="KGQ441" s="3"/>
      <c r="KGR441" s="3"/>
      <c r="KGS441" s="3"/>
      <c r="KGT441" s="3"/>
      <c r="KGU441" s="3"/>
      <c r="KGV441" s="3"/>
      <c r="KGW441" s="3"/>
      <c r="KGX441" s="3"/>
      <c r="KGY441" s="3"/>
      <c r="KGZ441" s="3"/>
      <c r="KHA441" s="3"/>
      <c r="KHB441" s="3"/>
      <c r="KHC441" s="3"/>
      <c r="KHD441" s="3"/>
      <c r="KHE441" s="3"/>
      <c r="KHF441" s="3"/>
      <c r="KHG441" s="3"/>
      <c r="KHH441" s="3"/>
      <c r="KHI441" s="3"/>
      <c r="KHJ441" s="3"/>
      <c r="KHK441" s="3"/>
      <c r="KHL441" s="3"/>
      <c r="KHM441" s="3"/>
      <c r="KHN441" s="3"/>
      <c r="KHO441" s="3"/>
      <c r="KHP441" s="3"/>
      <c r="KHQ441" s="3"/>
      <c r="KHR441" s="3"/>
      <c r="KHS441" s="3"/>
      <c r="KHT441" s="3"/>
      <c r="KHU441" s="3"/>
      <c r="KHV441" s="3"/>
      <c r="KHW441" s="3"/>
      <c r="KHX441" s="3"/>
      <c r="KHY441" s="3"/>
      <c r="KHZ441" s="3"/>
      <c r="KIA441" s="3"/>
      <c r="KIB441" s="3"/>
      <c r="KIC441" s="3"/>
      <c r="KID441" s="3"/>
      <c r="KIE441" s="3"/>
      <c r="KIF441" s="3"/>
      <c r="KIG441" s="3"/>
      <c r="KIH441" s="3"/>
      <c r="KII441" s="3"/>
      <c r="KIJ441" s="3"/>
      <c r="KIK441" s="3"/>
      <c r="KIL441" s="3"/>
      <c r="KIM441" s="3"/>
      <c r="KIN441" s="3"/>
      <c r="KIO441" s="3"/>
      <c r="KIP441" s="3"/>
      <c r="KIQ441" s="3"/>
      <c r="KIR441" s="3"/>
      <c r="KIS441" s="3"/>
      <c r="KIT441" s="3"/>
      <c r="KIU441" s="3"/>
      <c r="KIV441" s="3"/>
      <c r="KIW441" s="3"/>
      <c r="KIX441" s="3"/>
      <c r="KIY441" s="3"/>
      <c r="KIZ441" s="3"/>
      <c r="KJA441" s="3"/>
      <c r="KJB441" s="3"/>
      <c r="KJC441" s="3"/>
      <c r="KJD441" s="3"/>
      <c r="KJE441" s="3"/>
      <c r="KJF441" s="3"/>
      <c r="KJG441" s="3"/>
      <c r="KJH441" s="3"/>
      <c r="KJI441" s="3"/>
      <c r="KJJ441" s="3"/>
      <c r="KJK441" s="3"/>
      <c r="KJL441" s="3"/>
      <c r="KJM441" s="3"/>
      <c r="KJN441" s="3"/>
      <c r="KJO441" s="3"/>
      <c r="KJP441" s="3"/>
      <c r="KJQ441" s="3"/>
      <c r="KJR441" s="3"/>
      <c r="KJS441" s="3"/>
      <c r="KJT441" s="3"/>
      <c r="KJU441" s="3"/>
      <c r="KJV441" s="3"/>
      <c r="KJW441" s="3"/>
      <c r="KJX441" s="3"/>
      <c r="KJY441" s="3"/>
      <c r="KJZ441" s="3"/>
      <c r="KKA441" s="3"/>
      <c r="KKB441" s="3"/>
      <c r="KKC441" s="3"/>
      <c r="KKD441" s="3"/>
      <c r="KKE441" s="3"/>
      <c r="KKF441" s="3"/>
      <c r="KKG441" s="3"/>
      <c r="KKH441" s="3"/>
      <c r="KKI441" s="3"/>
      <c r="KKJ441" s="3"/>
      <c r="KKK441" s="3"/>
      <c r="KKL441" s="3"/>
      <c r="KKM441" s="3"/>
      <c r="KKN441" s="3"/>
      <c r="KKO441" s="3"/>
      <c r="KKP441" s="3"/>
      <c r="KKQ441" s="3"/>
      <c r="KKR441" s="3"/>
      <c r="KKS441" s="3"/>
      <c r="KKT441" s="3"/>
      <c r="KKU441" s="3"/>
      <c r="KKV441" s="3"/>
      <c r="KKW441" s="3"/>
      <c r="KKX441" s="3"/>
      <c r="KKY441" s="3"/>
      <c r="KKZ441" s="3"/>
      <c r="KLA441" s="3"/>
      <c r="KLB441" s="3"/>
      <c r="KLC441" s="3"/>
      <c r="KLD441" s="3"/>
      <c r="KLE441" s="3"/>
      <c r="KLF441" s="3"/>
      <c r="KLG441" s="3"/>
      <c r="KLH441" s="3"/>
      <c r="KLI441" s="3"/>
      <c r="KLJ441" s="3"/>
      <c r="KLK441" s="3"/>
      <c r="KLL441" s="3"/>
      <c r="KLM441" s="3"/>
      <c r="KLN441" s="3"/>
      <c r="KLO441" s="3"/>
      <c r="KLP441" s="3"/>
      <c r="KLQ441" s="3"/>
      <c r="KLR441" s="3"/>
      <c r="KLS441" s="3"/>
      <c r="KLT441" s="3"/>
      <c r="KLU441" s="3"/>
      <c r="KLV441" s="3"/>
      <c r="KLW441" s="3"/>
      <c r="KLX441" s="3"/>
      <c r="KLY441" s="3"/>
      <c r="KLZ441" s="3"/>
      <c r="KMA441" s="3"/>
      <c r="KMB441" s="3"/>
      <c r="KMC441" s="3"/>
      <c r="KMD441" s="3"/>
      <c r="KME441" s="3"/>
      <c r="KMF441" s="3"/>
      <c r="KMG441" s="3"/>
      <c r="KMH441" s="3"/>
      <c r="KMI441" s="3"/>
      <c r="KMJ441" s="3"/>
      <c r="KMK441" s="3"/>
      <c r="KML441" s="3"/>
      <c r="KMM441" s="3"/>
      <c r="KMN441" s="3"/>
      <c r="KMO441" s="3"/>
      <c r="KMP441" s="3"/>
      <c r="KMQ441" s="3"/>
      <c r="KMR441" s="3"/>
      <c r="KMS441" s="3"/>
      <c r="KMT441" s="3"/>
      <c r="KMU441" s="3"/>
      <c r="KMV441" s="3"/>
      <c r="KMW441" s="3"/>
      <c r="KMX441" s="3"/>
      <c r="KMY441" s="3"/>
      <c r="KMZ441" s="3"/>
      <c r="KNA441" s="3"/>
      <c r="KNB441" s="3"/>
      <c r="KNC441" s="3"/>
      <c r="KND441" s="3"/>
      <c r="KNE441" s="3"/>
      <c r="KNF441" s="3"/>
      <c r="KNG441" s="3"/>
      <c r="KNH441" s="3"/>
      <c r="KNI441" s="3"/>
      <c r="KNJ441" s="3"/>
      <c r="KNK441" s="3"/>
      <c r="KNL441" s="3"/>
      <c r="KNM441" s="3"/>
      <c r="KNN441" s="3"/>
      <c r="KNO441" s="3"/>
      <c r="KNP441" s="3"/>
      <c r="KNQ441" s="3"/>
      <c r="KNR441" s="3"/>
      <c r="KNS441" s="3"/>
      <c r="KNT441" s="3"/>
      <c r="KNU441" s="3"/>
      <c r="KNV441" s="3"/>
      <c r="KNW441" s="3"/>
      <c r="KNX441" s="3"/>
      <c r="KNY441" s="3"/>
      <c r="KNZ441" s="3"/>
      <c r="KOA441" s="3"/>
      <c r="KOB441" s="3"/>
      <c r="KOC441" s="3"/>
      <c r="KOD441" s="3"/>
      <c r="KOE441" s="3"/>
      <c r="KOF441" s="3"/>
      <c r="KOG441" s="3"/>
      <c r="KOH441" s="3"/>
      <c r="KOI441" s="3"/>
      <c r="KOJ441" s="3"/>
      <c r="KOK441" s="3"/>
      <c r="KOL441" s="3"/>
      <c r="KOM441" s="3"/>
      <c r="KON441" s="3"/>
      <c r="KOO441" s="3"/>
      <c r="KOP441" s="3"/>
      <c r="KOQ441" s="3"/>
      <c r="KOR441" s="3"/>
      <c r="KOS441" s="3"/>
      <c r="KOT441" s="3"/>
      <c r="KOU441" s="3"/>
      <c r="KOV441" s="3"/>
      <c r="KOW441" s="3"/>
      <c r="KOX441" s="3"/>
      <c r="KOY441" s="3"/>
      <c r="KOZ441" s="3"/>
      <c r="KPA441" s="3"/>
      <c r="KPB441" s="3"/>
      <c r="KPC441" s="3"/>
      <c r="KPD441" s="3"/>
      <c r="KPE441" s="3"/>
      <c r="KPF441" s="3"/>
      <c r="KPG441" s="3"/>
      <c r="KPH441" s="3"/>
      <c r="KPI441" s="3"/>
      <c r="KPJ441" s="3"/>
      <c r="KPK441" s="3"/>
      <c r="KPL441" s="3"/>
      <c r="KPM441" s="3"/>
      <c r="KPN441" s="3"/>
      <c r="KPO441" s="3"/>
      <c r="KPP441" s="3"/>
      <c r="KPQ441" s="3"/>
      <c r="KPR441" s="3"/>
      <c r="KPS441" s="3"/>
      <c r="KPT441" s="3"/>
      <c r="KPU441" s="3"/>
      <c r="KPV441" s="3"/>
      <c r="KPW441" s="3"/>
      <c r="KPX441" s="3"/>
      <c r="KPY441" s="3"/>
      <c r="KPZ441" s="3"/>
      <c r="KQA441" s="3"/>
      <c r="KQB441" s="3"/>
      <c r="KQC441" s="3"/>
      <c r="KQD441" s="3"/>
      <c r="KQE441" s="3"/>
      <c r="KQF441" s="3"/>
      <c r="KQG441" s="3"/>
      <c r="KQH441" s="3"/>
      <c r="KQI441" s="3"/>
      <c r="KQJ441" s="3"/>
      <c r="KQK441" s="3"/>
      <c r="KQL441" s="3"/>
      <c r="KQM441" s="3"/>
      <c r="KQN441" s="3"/>
      <c r="KQO441" s="3"/>
      <c r="KQP441" s="3"/>
      <c r="KQQ441" s="3"/>
      <c r="KQR441" s="3"/>
      <c r="KQS441" s="3"/>
      <c r="KQT441" s="3"/>
      <c r="KQU441" s="3"/>
      <c r="KQV441" s="3"/>
      <c r="KQW441" s="3"/>
      <c r="KQX441" s="3"/>
      <c r="KQY441" s="3"/>
      <c r="KQZ441" s="3"/>
      <c r="KRA441" s="3"/>
      <c r="KRB441" s="3"/>
      <c r="KRC441" s="3"/>
      <c r="KRD441" s="3"/>
      <c r="KRE441" s="3"/>
      <c r="KRF441" s="3"/>
      <c r="KRG441" s="3"/>
      <c r="KRH441" s="3"/>
      <c r="KRI441" s="3"/>
      <c r="KRJ441" s="3"/>
      <c r="KRK441" s="3"/>
      <c r="KRL441" s="3"/>
      <c r="KRM441" s="3"/>
      <c r="KRN441" s="3"/>
      <c r="KRO441" s="3"/>
      <c r="KRP441" s="3"/>
      <c r="KRQ441" s="3"/>
      <c r="KRR441" s="3"/>
      <c r="KRS441" s="3"/>
      <c r="KRT441" s="3"/>
      <c r="KRU441" s="3"/>
      <c r="KRV441" s="3"/>
      <c r="KRW441" s="3"/>
      <c r="KRX441" s="3"/>
      <c r="KRY441" s="3"/>
      <c r="KRZ441" s="3"/>
      <c r="KSA441" s="3"/>
      <c r="KSB441" s="3"/>
      <c r="KSC441" s="3"/>
      <c r="KSD441" s="3"/>
      <c r="KSE441" s="3"/>
      <c r="KSF441" s="3"/>
      <c r="KSG441" s="3"/>
      <c r="KSH441" s="3"/>
      <c r="KSI441" s="3"/>
      <c r="KSJ441" s="3"/>
      <c r="KSK441" s="3"/>
      <c r="KSL441" s="3"/>
      <c r="KSM441" s="3"/>
      <c r="KSN441" s="3"/>
      <c r="KSO441" s="3"/>
      <c r="KSP441" s="3"/>
      <c r="KSQ441" s="3"/>
      <c r="KSR441" s="3"/>
      <c r="KSS441" s="3"/>
      <c r="KST441" s="3"/>
      <c r="KSU441" s="3"/>
      <c r="KSV441" s="3"/>
      <c r="KSW441" s="3"/>
      <c r="KSX441" s="3"/>
      <c r="KSY441" s="3"/>
      <c r="KSZ441" s="3"/>
      <c r="KTA441" s="3"/>
      <c r="KTB441" s="3"/>
      <c r="KTC441" s="3"/>
      <c r="KTD441" s="3"/>
      <c r="KTE441" s="3"/>
      <c r="KTF441" s="3"/>
      <c r="KTG441" s="3"/>
      <c r="KTH441" s="3"/>
      <c r="KTI441" s="3"/>
      <c r="KTJ441" s="3"/>
      <c r="KTK441" s="3"/>
      <c r="KTL441" s="3"/>
      <c r="KTM441" s="3"/>
      <c r="KTN441" s="3"/>
      <c r="KTO441" s="3"/>
      <c r="KTP441" s="3"/>
      <c r="KTQ441" s="3"/>
      <c r="KTR441" s="3"/>
      <c r="KTS441" s="3"/>
      <c r="KTT441" s="3"/>
      <c r="KTU441" s="3"/>
      <c r="KTV441" s="3"/>
      <c r="KTW441" s="3"/>
      <c r="KTX441" s="3"/>
      <c r="KTY441" s="3"/>
      <c r="KTZ441" s="3"/>
      <c r="KUA441" s="3"/>
      <c r="KUB441" s="3"/>
      <c r="KUC441" s="3"/>
      <c r="KUD441" s="3"/>
      <c r="KUE441" s="3"/>
      <c r="KUF441" s="3"/>
      <c r="KUG441" s="3"/>
      <c r="KUH441" s="3"/>
      <c r="KUI441" s="3"/>
      <c r="KUJ441" s="3"/>
      <c r="KUK441" s="3"/>
      <c r="KUL441" s="3"/>
      <c r="KUM441" s="3"/>
      <c r="KUN441" s="3"/>
      <c r="KUO441" s="3"/>
      <c r="KUP441" s="3"/>
      <c r="KUQ441" s="3"/>
      <c r="KUR441" s="3"/>
      <c r="KUS441" s="3"/>
      <c r="KUT441" s="3"/>
      <c r="KUU441" s="3"/>
      <c r="KUV441" s="3"/>
      <c r="KUW441" s="3"/>
      <c r="KUX441" s="3"/>
      <c r="KUY441" s="3"/>
      <c r="KUZ441" s="3"/>
      <c r="KVA441" s="3"/>
      <c r="KVB441" s="3"/>
      <c r="KVC441" s="3"/>
      <c r="KVD441" s="3"/>
      <c r="KVE441" s="3"/>
      <c r="KVF441" s="3"/>
      <c r="KVG441" s="3"/>
      <c r="KVH441" s="3"/>
      <c r="KVI441" s="3"/>
      <c r="KVJ441" s="3"/>
      <c r="KVK441" s="3"/>
      <c r="KVL441" s="3"/>
      <c r="KVM441" s="3"/>
      <c r="KVN441" s="3"/>
      <c r="KVO441" s="3"/>
      <c r="KVP441" s="3"/>
      <c r="KVQ441" s="3"/>
      <c r="KVR441" s="3"/>
      <c r="KVS441" s="3"/>
      <c r="KVT441" s="3"/>
      <c r="KVU441" s="3"/>
      <c r="KVV441" s="3"/>
      <c r="KVW441" s="3"/>
      <c r="KVX441" s="3"/>
      <c r="KVY441" s="3"/>
      <c r="KVZ441" s="3"/>
      <c r="KWA441" s="3"/>
      <c r="KWB441" s="3"/>
      <c r="KWC441" s="3"/>
      <c r="KWD441" s="3"/>
      <c r="KWE441" s="3"/>
      <c r="KWF441" s="3"/>
      <c r="KWG441" s="3"/>
      <c r="KWH441" s="3"/>
      <c r="KWI441" s="3"/>
      <c r="KWJ441" s="3"/>
      <c r="KWK441" s="3"/>
      <c r="KWL441" s="3"/>
      <c r="KWM441" s="3"/>
      <c r="KWN441" s="3"/>
      <c r="KWO441" s="3"/>
      <c r="KWP441" s="3"/>
      <c r="KWQ441" s="3"/>
      <c r="KWR441" s="3"/>
      <c r="KWS441" s="3"/>
      <c r="KWT441" s="3"/>
      <c r="KWU441" s="3"/>
      <c r="KWV441" s="3"/>
      <c r="KWW441" s="3"/>
      <c r="KWX441" s="3"/>
      <c r="KWY441" s="3"/>
      <c r="KWZ441" s="3"/>
      <c r="KXA441" s="3"/>
      <c r="KXB441" s="3"/>
      <c r="KXC441" s="3"/>
      <c r="KXD441" s="3"/>
      <c r="KXE441" s="3"/>
      <c r="KXF441" s="3"/>
      <c r="KXG441" s="3"/>
      <c r="KXH441" s="3"/>
      <c r="KXI441" s="3"/>
      <c r="KXJ441" s="3"/>
      <c r="KXK441" s="3"/>
      <c r="KXL441" s="3"/>
      <c r="KXM441" s="3"/>
      <c r="KXN441" s="3"/>
      <c r="KXO441" s="3"/>
      <c r="KXP441" s="3"/>
      <c r="KXQ441" s="3"/>
      <c r="KXR441" s="3"/>
      <c r="KXS441" s="3"/>
      <c r="KXT441" s="3"/>
      <c r="KXU441" s="3"/>
      <c r="KXV441" s="3"/>
      <c r="KXW441" s="3"/>
      <c r="KXX441" s="3"/>
      <c r="KXY441" s="3"/>
      <c r="KXZ441" s="3"/>
      <c r="KYA441" s="3"/>
      <c r="KYB441" s="3"/>
      <c r="KYC441" s="3"/>
      <c r="KYD441" s="3"/>
      <c r="KYE441" s="3"/>
      <c r="KYF441" s="3"/>
      <c r="KYG441" s="3"/>
      <c r="KYH441" s="3"/>
      <c r="KYI441" s="3"/>
      <c r="KYJ441" s="3"/>
      <c r="KYK441" s="3"/>
      <c r="KYL441" s="3"/>
      <c r="KYM441" s="3"/>
      <c r="KYN441" s="3"/>
      <c r="KYO441" s="3"/>
      <c r="KYP441" s="3"/>
      <c r="KYQ441" s="3"/>
      <c r="KYR441" s="3"/>
      <c r="KYS441" s="3"/>
      <c r="KYT441" s="3"/>
      <c r="KYU441" s="3"/>
      <c r="KYV441" s="3"/>
      <c r="KYW441" s="3"/>
      <c r="KYX441" s="3"/>
      <c r="KYY441" s="3"/>
      <c r="KYZ441" s="3"/>
      <c r="KZA441" s="3"/>
      <c r="KZB441" s="3"/>
      <c r="KZC441" s="3"/>
      <c r="KZD441" s="3"/>
      <c r="KZE441" s="3"/>
      <c r="KZF441" s="3"/>
      <c r="KZG441" s="3"/>
      <c r="KZH441" s="3"/>
      <c r="KZI441" s="3"/>
      <c r="KZJ441" s="3"/>
      <c r="KZK441" s="3"/>
      <c r="KZL441" s="3"/>
      <c r="KZM441" s="3"/>
      <c r="KZN441" s="3"/>
      <c r="KZO441" s="3"/>
      <c r="KZP441" s="3"/>
      <c r="KZQ441" s="3"/>
      <c r="KZR441" s="3"/>
      <c r="KZS441" s="3"/>
      <c r="KZT441" s="3"/>
      <c r="KZU441" s="3"/>
      <c r="KZV441" s="3"/>
      <c r="KZW441" s="3"/>
      <c r="KZX441" s="3"/>
      <c r="KZY441" s="3"/>
      <c r="KZZ441" s="3"/>
      <c r="LAA441" s="3"/>
      <c r="LAB441" s="3"/>
      <c r="LAC441" s="3"/>
      <c r="LAD441" s="3"/>
      <c r="LAE441" s="3"/>
      <c r="LAF441" s="3"/>
      <c r="LAG441" s="3"/>
      <c r="LAH441" s="3"/>
      <c r="LAI441" s="3"/>
      <c r="LAJ441" s="3"/>
      <c r="LAK441" s="3"/>
      <c r="LAL441" s="3"/>
      <c r="LAM441" s="3"/>
      <c r="LAN441" s="3"/>
      <c r="LAO441" s="3"/>
      <c r="LAP441" s="3"/>
      <c r="LAQ441" s="3"/>
      <c r="LAR441" s="3"/>
      <c r="LAS441" s="3"/>
      <c r="LAT441" s="3"/>
      <c r="LAU441" s="3"/>
      <c r="LAV441" s="3"/>
      <c r="LAW441" s="3"/>
      <c r="LAX441" s="3"/>
      <c r="LAY441" s="3"/>
      <c r="LAZ441" s="3"/>
      <c r="LBA441" s="3"/>
      <c r="LBB441" s="3"/>
      <c r="LBC441" s="3"/>
      <c r="LBD441" s="3"/>
      <c r="LBE441" s="3"/>
      <c r="LBF441" s="3"/>
      <c r="LBG441" s="3"/>
      <c r="LBH441" s="3"/>
      <c r="LBI441" s="3"/>
      <c r="LBJ441" s="3"/>
      <c r="LBK441" s="3"/>
      <c r="LBL441" s="3"/>
      <c r="LBM441" s="3"/>
      <c r="LBN441" s="3"/>
      <c r="LBO441" s="3"/>
      <c r="LBP441" s="3"/>
      <c r="LBQ441" s="3"/>
      <c r="LBR441" s="3"/>
      <c r="LBS441" s="3"/>
      <c r="LBT441" s="3"/>
      <c r="LBU441" s="3"/>
      <c r="LBV441" s="3"/>
      <c r="LBW441" s="3"/>
      <c r="LBX441" s="3"/>
      <c r="LBY441" s="3"/>
      <c r="LBZ441" s="3"/>
      <c r="LCA441" s="3"/>
      <c r="LCB441" s="3"/>
      <c r="LCC441" s="3"/>
      <c r="LCD441" s="3"/>
      <c r="LCE441" s="3"/>
      <c r="LCF441" s="3"/>
      <c r="LCG441" s="3"/>
      <c r="LCH441" s="3"/>
      <c r="LCI441" s="3"/>
      <c r="LCJ441" s="3"/>
      <c r="LCK441" s="3"/>
      <c r="LCL441" s="3"/>
      <c r="LCM441" s="3"/>
      <c r="LCN441" s="3"/>
      <c r="LCO441" s="3"/>
      <c r="LCP441" s="3"/>
      <c r="LCQ441" s="3"/>
      <c r="LCR441" s="3"/>
      <c r="LCS441" s="3"/>
      <c r="LCT441" s="3"/>
      <c r="LCU441" s="3"/>
      <c r="LCV441" s="3"/>
      <c r="LCW441" s="3"/>
      <c r="LCX441" s="3"/>
      <c r="LCY441" s="3"/>
      <c r="LCZ441" s="3"/>
      <c r="LDA441" s="3"/>
      <c r="LDB441" s="3"/>
      <c r="LDC441" s="3"/>
      <c r="LDD441" s="3"/>
      <c r="LDE441" s="3"/>
      <c r="LDF441" s="3"/>
      <c r="LDG441" s="3"/>
      <c r="LDH441" s="3"/>
      <c r="LDI441" s="3"/>
      <c r="LDJ441" s="3"/>
      <c r="LDK441" s="3"/>
      <c r="LDL441" s="3"/>
      <c r="LDM441" s="3"/>
      <c r="LDN441" s="3"/>
      <c r="LDO441" s="3"/>
      <c r="LDP441" s="3"/>
      <c r="LDQ441" s="3"/>
      <c r="LDR441" s="3"/>
      <c r="LDS441" s="3"/>
      <c r="LDT441" s="3"/>
      <c r="LDU441" s="3"/>
      <c r="LDV441" s="3"/>
      <c r="LDW441" s="3"/>
      <c r="LDX441" s="3"/>
      <c r="LDY441" s="3"/>
      <c r="LDZ441" s="3"/>
      <c r="LEA441" s="3"/>
      <c r="LEB441" s="3"/>
      <c r="LEC441" s="3"/>
      <c r="LED441" s="3"/>
      <c r="LEE441" s="3"/>
      <c r="LEF441" s="3"/>
      <c r="LEG441" s="3"/>
      <c r="LEH441" s="3"/>
      <c r="LEI441" s="3"/>
      <c r="LEJ441" s="3"/>
      <c r="LEK441" s="3"/>
      <c r="LEL441" s="3"/>
      <c r="LEM441" s="3"/>
      <c r="LEN441" s="3"/>
      <c r="LEO441" s="3"/>
      <c r="LEP441" s="3"/>
      <c r="LEQ441" s="3"/>
      <c r="LER441" s="3"/>
      <c r="LES441" s="3"/>
      <c r="LET441" s="3"/>
      <c r="LEU441" s="3"/>
      <c r="LEV441" s="3"/>
      <c r="LEW441" s="3"/>
      <c r="LEX441" s="3"/>
      <c r="LEY441" s="3"/>
      <c r="LEZ441" s="3"/>
      <c r="LFA441" s="3"/>
      <c r="LFB441" s="3"/>
      <c r="LFC441" s="3"/>
      <c r="LFD441" s="3"/>
      <c r="LFE441" s="3"/>
      <c r="LFF441" s="3"/>
      <c r="LFG441" s="3"/>
      <c r="LFH441" s="3"/>
      <c r="LFI441" s="3"/>
      <c r="LFJ441" s="3"/>
      <c r="LFK441" s="3"/>
      <c r="LFL441" s="3"/>
      <c r="LFM441" s="3"/>
      <c r="LFN441" s="3"/>
      <c r="LFO441" s="3"/>
      <c r="LFP441" s="3"/>
      <c r="LFQ441" s="3"/>
      <c r="LFR441" s="3"/>
      <c r="LFS441" s="3"/>
      <c r="LFT441" s="3"/>
      <c r="LFU441" s="3"/>
      <c r="LFV441" s="3"/>
      <c r="LFW441" s="3"/>
      <c r="LFX441" s="3"/>
      <c r="LFY441" s="3"/>
      <c r="LFZ441" s="3"/>
      <c r="LGA441" s="3"/>
      <c r="LGB441" s="3"/>
      <c r="LGC441" s="3"/>
      <c r="LGD441" s="3"/>
      <c r="LGE441" s="3"/>
      <c r="LGF441" s="3"/>
      <c r="LGG441" s="3"/>
      <c r="LGH441" s="3"/>
      <c r="LGI441" s="3"/>
      <c r="LGJ441" s="3"/>
      <c r="LGK441" s="3"/>
      <c r="LGL441" s="3"/>
      <c r="LGM441" s="3"/>
      <c r="LGN441" s="3"/>
      <c r="LGO441" s="3"/>
      <c r="LGP441" s="3"/>
      <c r="LGQ441" s="3"/>
      <c r="LGR441" s="3"/>
      <c r="LGS441" s="3"/>
      <c r="LGT441" s="3"/>
      <c r="LGU441" s="3"/>
      <c r="LGV441" s="3"/>
      <c r="LGW441" s="3"/>
      <c r="LGX441" s="3"/>
      <c r="LGY441" s="3"/>
      <c r="LGZ441" s="3"/>
      <c r="LHA441" s="3"/>
      <c r="LHB441" s="3"/>
      <c r="LHC441" s="3"/>
      <c r="LHD441" s="3"/>
      <c r="LHE441" s="3"/>
      <c r="LHF441" s="3"/>
      <c r="LHG441" s="3"/>
      <c r="LHH441" s="3"/>
      <c r="LHI441" s="3"/>
      <c r="LHJ441" s="3"/>
      <c r="LHK441" s="3"/>
      <c r="LHL441" s="3"/>
      <c r="LHM441" s="3"/>
      <c r="LHN441" s="3"/>
      <c r="LHO441" s="3"/>
      <c r="LHP441" s="3"/>
      <c r="LHQ441" s="3"/>
      <c r="LHR441" s="3"/>
      <c r="LHS441" s="3"/>
      <c r="LHT441" s="3"/>
      <c r="LHU441" s="3"/>
      <c r="LHV441" s="3"/>
      <c r="LHW441" s="3"/>
      <c r="LHX441" s="3"/>
      <c r="LHY441" s="3"/>
      <c r="LHZ441" s="3"/>
      <c r="LIA441" s="3"/>
      <c r="LIB441" s="3"/>
      <c r="LIC441" s="3"/>
      <c r="LID441" s="3"/>
      <c r="LIE441" s="3"/>
      <c r="LIF441" s="3"/>
      <c r="LIG441" s="3"/>
      <c r="LIH441" s="3"/>
      <c r="LII441" s="3"/>
      <c r="LIJ441" s="3"/>
      <c r="LIK441" s="3"/>
      <c r="LIL441" s="3"/>
      <c r="LIM441" s="3"/>
      <c r="LIN441" s="3"/>
      <c r="LIO441" s="3"/>
      <c r="LIP441" s="3"/>
      <c r="LIQ441" s="3"/>
      <c r="LIR441" s="3"/>
      <c r="LIS441" s="3"/>
      <c r="LIT441" s="3"/>
      <c r="LIU441" s="3"/>
      <c r="LIV441" s="3"/>
      <c r="LIW441" s="3"/>
      <c r="LIX441" s="3"/>
      <c r="LIY441" s="3"/>
      <c r="LIZ441" s="3"/>
      <c r="LJA441" s="3"/>
      <c r="LJB441" s="3"/>
      <c r="LJC441" s="3"/>
      <c r="LJD441" s="3"/>
      <c r="LJE441" s="3"/>
      <c r="LJF441" s="3"/>
      <c r="LJG441" s="3"/>
      <c r="LJH441" s="3"/>
      <c r="LJI441" s="3"/>
      <c r="LJJ441" s="3"/>
      <c r="LJK441" s="3"/>
      <c r="LJL441" s="3"/>
      <c r="LJM441" s="3"/>
      <c r="LJN441" s="3"/>
      <c r="LJO441" s="3"/>
      <c r="LJP441" s="3"/>
      <c r="LJQ441" s="3"/>
      <c r="LJR441" s="3"/>
      <c r="LJS441" s="3"/>
      <c r="LJT441" s="3"/>
      <c r="LJU441" s="3"/>
      <c r="LJV441" s="3"/>
      <c r="LJW441" s="3"/>
      <c r="LJX441" s="3"/>
      <c r="LJY441" s="3"/>
      <c r="LJZ441" s="3"/>
      <c r="LKA441" s="3"/>
      <c r="LKB441" s="3"/>
      <c r="LKC441" s="3"/>
      <c r="LKD441" s="3"/>
      <c r="LKE441" s="3"/>
      <c r="LKF441" s="3"/>
      <c r="LKG441" s="3"/>
      <c r="LKH441" s="3"/>
      <c r="LKI441" s="3"/>
      <c r="LKJ441" s="3"/>
      <c r="LKK441" s="3"/>
      <c r="LKL441" s="3"/>
      <c r="LKM441" s="3"/>
      <c r="LKN441" s="3"/>
      <c r="LKO441" s="3"/>
      <c r="LKP441" s="3"/>
      <c r="LKQ441" s="3"/>
      <c r="LKR441" s="3"/>
      <c r="LKS441" s="3"/>
      <c r="LKT441" s="3"/>
      <c r="LKU441" s="3"/>
      <c r="LKV441" s="3"/>
      <c r="LKW441" s="3"/>
      <c r="LKX441" s="3"/>
      <c r="LKY441" s="3"/>
      <c r="LKZ441" s="3"/>
      <c r="LLA441" s="3"/>
      <c r="LLB441" s="3"/>
      <c r="LLC441" s="3"/>
      <c r="LLD441" s="3"/>
      <c r="LLE441" s="3"/>
      <c r="LLF441" s="3"/>
      <c r="LLG441" s="3"/>
      <c r="LLH441" s="3"/>
      <c r="LLI441" s="3"/>
      <c r="LLJ441" s="3"/>
      <c r="LLK441" s="3"/>
      <c r="LLL441" s="3"/>
      <c r="LLM441" s="3"/>
      <c r="LLN441" s="3"/>
      <c r="LLO441" s="3"/>
      <c r="LLP441" s="3"/>
      <c r="LLQ441" s="3"/>
      <c r="LLR441" s="3"/>
      <c r="LLS441" s="3"/>
      <c r="LLT441" s="3"/>
      <c r="LLU441" s="3"/>
      <c r="LLV441" s="3"/>
      <c r="LLW441" s="3"/>
      <c r="LLX441" s="3"/>
      <c r="LLY441" s="3"/>
      <c r="LLZ441" s="3"/>
      <c r="LMA441" s="3"/>
      <c r="LMB441" s="3"/>
      <c r="LMC441" s="3"/>
      <c r="LMD441" s="3"/>
      <c r="LME441" s="3"/>
      <c r="LMF441" s="3"/>
      <c r="LMG441" s="3"/>
      <c r="LMH441" s="3"/>
      <c r="LMI441" s="3"/>
      <c r="LMJ441" s="3"/>
      <c r="LMK441" s="3"/>
      <c r="LML441" s="3"/>
      <c r="LMM441" s="3"/>
      <c r="LMN441" s="3"/>
      <c r="LMO441" s="3"/>
      <c r="LMP441" s="3"/>
      <c r="LMQ441" s="3"/>
      <c r="LMR441" s="3"/>
      <c r="LMS441" s="3"/>
      <c r="LMT441" s="3"/>
      <c r="LMU441" s="3"/>
      <c r="LMV441" s="3"/>
      <c r="LMW441" s="3"/>
      <c r="LMX441" s="3"/>
      <c r="LMY441" s="3"/>
      <c r="LMZ441" s="3"/>
      <c r="LNA441" s="3"/>
      <c r="LNB441" s="3"/>
      <c r="LNC441" s="3"/>
      <c r="LND441" s="3"/>
      <c r="LNE441" s="3"/>
      <c r="LNF441" s="3"/>
      <c r="LNG441" s="3"/>
      <c r="LNH441" s="3"/>
      <c r="LNI441" s="3"/>
      <c r="LNJ441" s="3"/>
      <c r="LNK441" s="3"/>
      <c r="LNL441" s="3"/>
      <c r="LNM441" s="3"/>
      <c r="LNN441" s="3"/>
      <c r="LNO441" s="3"/>
      <c r="LNP441" s="3"/>
      <c r="LNQ441" s="3"/>
      <c r="LNR441" s="3"/>
      <c r="LNS441" s="3"/>
      <c r="LNT441" s="3"/>
      <c r="LNU441" s="3"/>
      <c r="LNV441" s="3"/>
      <c r="LNW441" s="3"/>
      <c r="LNX441" s="3"/>
      <c r="LNY441" s="3"/>
      <c r="LNZ441" s="3"/>
      <c r="LOA441" s="3"/>
      <c r="LOB441" s="3"/>
      <c r="LOC441" s="3"/>
      <c r="LOD441" s="3"/>
      <c r="LOE441" s="3"/>
      <c r="LOF441" s="3"/>
      <c r="LOG441" s="3"/>
      <c r="LOH441" s="3"/>
      <c r="LOI441" s="3"/>
      <c r="LOJ441" s="3"/>
      <c r="LOK441" s="3"/>
      <c r="LOL441" s="3"/>
      <c r="LOM441" s="3"/>
      <c r="LON441" s="3"/>
      <c r="LOO441" s="3"/>
      <c r="LOP441" s="3"/>
      <c r="LOQ441" s="3"/>
      <c r="LOR441" s="3"/>
      <c r="LOS441" s="3"/>
      <c r="LOT441" s="3"/>
      <c r="LOU441" s="3"/>
      <c r="LOV441" s="3"/>
      <c r="LOW441" s="3"/>
      <c r="LOX441" s="3"/>
      <c r="LOY441" s="3"/>
      <c r="LOZ441" s="3"/>
      <c r="LPA441" s="3"/>
      <c r="LPB441" s="3"/>
      <c r="LPC441" s="3"/>
      <c r="LPD441" s="3"/>
      <c r="LPE441" s="3"/>
      <c r="LPF441" s="3"/>
      <c r="LPG441" s="3"/>
      <c r="LPH441" s="3"/>
      <c r="LPI441" s="3"/>
      <c r="LPJ441" s="3"/>
      <c r="LPK441" s="3"/>
      <c r="LPL441" s="3"/>
      <c r="LPM441" s="3"/>
      <c r="LPN441" s="3"/>
      <c r="LPO441" s="3"/>
      <c r="LPP441" s="3"/>
      <c r="LPQ441" s="3"/>
      <c r="LPR441" s="3"/>
      <c r="LPS441" s="3"/>
      <c r="LPT441" s="3"/>
      <c r="LPU441" s="3"/>
      <c r="LPV441" s="3"/>
      <c r="LPW441" s="3"/>
      <c r="LPX441" s="3"/>
      <c r="LPY441" s="3"/>
      <c r="LPZ441" s="3"/>
      <c r="LQA441" s="3"/>
      <c r="LQB441" s="3"/>
      <c r="LQC441" s="3"/>
      <c r="LQD441" s="3"/>
      <c r="LQE441" s="3"/>
      <c r="LQF441" s="3"/>
      <c r="LQG441" s="3"/>
      <c r="LQH441" s="3"/>
      <c r="LQI441" s="3"/>
      <c r="LQJ441" s="3"/>
      <c r="LQK441" s="3"/>
      <c r="LQL441" s="3"/>
      <c r="LQM441" s="3"/>
      <c r="LQN441" s="3"/>
      <c r="LQO441" s="3"/>
      <c r="LQP441" s="3"/>
      <c r="LQQ441" s="3"/>
      <c r="LQR441" s="3"/>
      <c r="LQS441" s="3"/>
      <c r="LQT441" s="3"/>
      <c r="LQU441" s="3"/>
      <c r="LQV441" s="3"/>
      <c r="LQW441" s="3"/>
      <c r="LQX441" s="3"/>
      <c r="LQY441" s="3"/>
      <c r="LQZ441" s="3"/>
      <c r="LRA441" s="3"/>
      <c r="LRB441" s="3"/>
      <c r="LRC441" s="3"/>
      <c r="LRD441" s="3"/>
      <c r="LRE441" s="3"/>
      <c r="LRF441" s="3"/>
      <c r="LRG441" s="3"/>
      <c r="LRH441" s="3"/>
      <c r="LRI441" s="3"/>
      <c r="LRJ441" s="3"/>
      <c r="LRK441" s="3"/>
      <c r="LRL441" s="3"/>
      <c r="LRM441" s="3"/>
      <c r="LRN441" s="3"/>
      <c r="LRO441" s="3"/>
      <c r="LRP441" s="3"/>
      <c r="LRQ441" s="3"/>
      <c r="LRR441" s="3"/>
      <c r="LRS441" s="3"/>
      <c r="LRT441" s="3"/>
      <c r="LRU441" s="3"/>
      <c r="LRV441" s="3"/>
      <c r="LRW441" s="3"/>
      <c r="LRX441" s="3"/>
      <c r="LRY441" s="3"/>
      <c r="LRZ441" s="3"/>
      <c r="LSA441" s="3"/>
      <c r="LSB441" s="3"/>
      <c r="LSC441" s="3"/>
      <c r="LSD441" s="3"/>
      <c r="LSE441" s="3"/>
      <c r="LSF441" s="3"/>
      <c r="LSG441" s="3"/>
      <c r="LSH441" s="3"/>
      <c r="LSI441" s="3"/>
      <c r="LSJ441" s="3"/>
      <c r="LSK441" s="3"/>
      <c r="LSL441" s="3"/>
      <c r="LSM441" s="3"/>
      <c r="LSN441" s="3"/>
      <c r="LSO441" s="3"/>
      <c r="LSP441" s="3"/>
      <c r="LSQ441" s="3"/>
      <c r="LSR441" s="3"/>
      <c r="LSS441" s="3"/>
      <c r="LST441" s="3"/>
      <c r="LSU441" s="3"/>
      <c r="LSV441" s="3"/>
      <c r="LSW441" s="3"/>
      <c r="LSX441" s="3"/>
      <c r="LSY441" s="3"/>
      <c r="LSZ441" s="3"/>
      <c r="LTA441" s="3"/>
      <c r="LTB441" s="3"/>
      <c r="LTC441" s="3"/>
      <c r="LTD441" s="3"/>
      <c r="LTE441" s="3"/>
      <c r="LTF441" s="3"/>
      <c r="LTG441" s="3"/>
      <c r="LTH441" s="3"/>
      <c r="LTI441" s="3"/>
      <c r="LTJ441" s="3"/>
      <c r="LTK441" s="3"/>
      <c r="LTL441" s="3"/>
      <c r="LTM441" s="3"/>
      <c r="LTN441" s="3"/>
      <c r="LTO441" s="3"/>
      <c r="LTP441" s="3"/>
      <c r="LTQ441" s="3"/>
      <c r="LTR441" s="3"/>
      <c r="LTS441" s="3"/>
      <c r="LTT441" s="3"/>
      <c r="LTU441" s="3"/>
      <c r="LTV441" s="3"/>
      <c r="LTW441" s="3"/>
      <c r="LTX441" s="3"/>
      <c r="LTY441" s="3"/>
      <c r="LTZ441" s="3"/>
      <c r="LUA441" s="3"/>
      <c r="LUB441" s="3"/>
      <c r="LUC441" s="3"/>
      <c r="LUD441" s="3"/>
      <c r="LUE441" s="3"/>
      <c r="LUF441" s="3"/>
      <c r="LUG441" s="3"/>
      <c r="LUH441" s="3"/>
      <c r="LUI441" s="3"/>
      <c r="LUJ441" s="3"/>
      <c r="LUK441" s="3"/>
      <c r="LUL441" s="3"/>
      <c r="LUM441" s="3"/>
      <c r="LUN441" s="3"/>
      <c r="LUO441" s="3"/>
      <c r="LUP441" s="3"/>
      <c r="LUQ441" s="3"/>
      <c r="LUR441" s="3"/>
      <c r="LUS441" s="3"/>
      <c r="LUT441" s="3"/>
      <c r="LUU441" s="3"/>
      <c r="LUV441" s="3"/>
      <c r="LUW441" s="3"/>
      <c r="LUX441" s="3"/>
      <c r="LUY441" s="3"/>
      <c r="LUZ441" s="3"/>
      <c r="LVA441" s="3"/>
      <c r="LVB441" s="3"/>
      <c r="LVC441" s="3"/>
      <c r="LVD441" s="3"/>
      <c r="LVE441" s="3"/>
      <c r="LVF441" s="3"/>
      <c r="LVG441" s="3"/>
      <c r="LVH441" s="3"/>
      <c r="LVI441" s="3"/>
      <c r="LVJ441" s="3"/>
      <c r="LVK441" s="3"/>
      <c r="LVL441" s="3"/>
      <c r="LVM441" s="3"/>
      <c r="LVN441" s="3"/>
      <c r="LVO441" s="3"/>
      <c r="LVP441" s="3"/>
      <c r="LVQ441" s="3"/>
      <c r="LVR441" s="3"/>
      <c r="LVS441" s="3"/>
      <c r="LVT441" s="3"/>
      <c r="LVU441" s="3"/>
      <c r="LVV441" s="3"/>
      <c r="LVW441" s="3"/>
      <c r="LVX441" s="3"/>
      <c r="LVY441" s="3"/>
      <c r="LVZ441" s="3"/>
      <c r="LWA441" s="3"/>
      <c r="LWB441" s="3"/>
      <c r="LWC441" s="3"/>
      <c r="LWD441" s="3"/>
      <c r="LWE441" s="3"/>
      <c r="LWF441" s="3"/>
      <c r="LWG441" s="3"/>
      <c r="LWH441" s="3"/>
      <c r="LWI441" s="3"/>
      <c r="LWJ441" s="3"/>
      <c r="LWK441" s="3"/>
      <c r="LWL441" s="3"/>
      <c r="LWM441" s="3"/>
      <c r="LWN441" s="3"/>
      <c r="LWO441" s="3"/>
      <c r="LWP441" s="3"/>
      <c r="LWQ441" s="3"/>
      <c r="LWR441" s="3"/>
      <c r="LWS441" s="3"/>
      <c r="LWT441" s="3"/>
      <c r="LWU441" s="3"/>
      <c r="LWV441" s="3"/>
      <c r="LWW441" s="3"/>
      <c r="LWX441" s="3"/>
      <c r="LWY441" s="3"/>
      <c r="LWZ441" s="3"/>
      <c r="LXA441" s="3"/>
      <c r="LXB441" s="3"/>
      <c r="LXC441" s="3"/>
      <c r="LXD441" s="3"/>
      <c r="LXE441" s="3"/>
      <c r="LXF441" s="3"/>
      <c r="LXG441" s="3"/>
      <c r="LXH441" s="3"/>
      <c r="LXI441" s="3"/>
      <c r="LXJ441" s="3"/>
      <c r="LXK441" s="3"/>
      <c r="LXL441" s="3"/>
      <c r="LXM441" s="3"/>
      <c r="LXN441" s="3"/>
      <c r="LXO441" s="3"/>
      <c r="LXP441" s="3"/>
      <c r="LXQ441" s="3"/>
      <c r="LXR441" s="3"/>
      <c r="LXS441" s="3"/>
      <c r="LXT441" s="3"/>
      <c r="LXU441" s="3"/>
      <c r="LXV441" s="3"/>
      <c r="LXW441" s="3"/>
      <c r="LXX441" s="3"/>
      <c r="LXY441" s="3"/>
      <c r="LXZ441" s="3"/>
      <c r="LYA441" s="3"/>
      <c r="LYB441" s="3"/>
      <c r="LYC441" s="3"/>
      <c r="LYD441" s="3"/>
      <c r="LYE441" s="3"/>
      <c r="LYF441" s="3"/>
      <c r="LYG441" s="3"/>
      <c r="LYH441" s="3"/>
      <c r="LYI441" s="3"/>
      <c r="LYJ441" s="3"/>
      <c r="LYK441" s="3"/>
      <c r="LYL441" s="3"/>
      <c r="LYM441" s="3"/>
      <c r="LYN441" s="3"/>
      <c r="LYO441" s="3"/>
      <c r="LYP441" s="3"/>
      <c r="LYQ441" s="3"/>
      <c r="LYR441" s="3"/>
      <c r="LYS441" s="3"/>
      <c r="LYT441" s="3"/>
      <c r="LYU441" s="3"/>
      <c r="LYV441" s="3"/>
      <c r="LYW441" s="3"/>
      <c r="LYX441" s="3"/>
      <c r="LYY441" s="3"/>
      <c r="LYZ441" s="3"/>
      <c r="LZA441" s="3"/>
      <c r="LZB441" s="3"/>
      <c r="LZC441" s="3"/>
      <c r="LZD441" s="3"/>
      <c r="LZE441" s="3"/>
      <c r="LZF441" s="3"/>
      <c r="LZG441" s="3"/>
      <c r="LZH441" s="3"/>
      <c r="LZI441" s="3"/>
      <c r="LZJ441" s="3"/>
      <c r="LZK441" s="3"/>
      <c r="LZL441" s="3"/>
      <c r="LZM441" s="3"/>
      <c r="LZN441" s="3"/>
      <c r="LZO441" s="3"/>
      <c r="LZP441" s="3"/>
      <c r="LZQ441" s="3"/>
      <c r="LZR441" s="3"/>
      <c r="LZS441" s="3"/>
      <c r="LZT441" s="3"/>
      <c r="LZU441" s="3"/>
      <c r="LZV441" s="3"/>
      <c r="LZW441" s="3"/>
      <c r="LZX441" s="3"/>
      <c r="LZY441" s="3"/>
      <c r="LZZ441" s="3"/>
      <c r="MAA441" s="3"/>
      <c r="MAB441" s="3"/>
      <c r="MAC441" s="3"/>
      <c r="MAD441" s="3"/>
      <c r="MAE441" s="3"/>
      <c r="MAF441" s="3"/>
      <c r="MAG441" s="3"/>
      <c r="MAH441" s="3"/>
      <c r="MAI441" s="3"/>
      <c r="MAJ441" s="3"/>
      <c r="MAK441" s="3"/>
      <c r="MAL441" s="3"/>
      <c r="MAM441" s="3"/>
      <c r="MAN441" s="3"/>
      <c r="MAO441" s="3"/>
      <c r="MAP441" s="3"/>
      <c r="MAQ441" s="3"/>
      <c r="MAR441" s="3"/>
      <c r="MAS441" s="3"/>
      <c r="MAT441" s="3"/>
      <c r="MAU441" s="3"/>
      <c r="MAV441" s="3"/>
      <c r="MAW441" s="3"/>
      <c r="MAX441" s="3"/>
      <c r="MAY441" s="3"/>
      <c r="MAZ441" s="3"/>
      <c r="MBA441" s="3"/>
      <c r="MBB441" s="3"/>
      <c r="MBC441" s="3"/>
      <c r="MBD441" s="3"/>
      <c r="MBE441" s="3"/>
      <c r="MBF441" s="3"/>
      <c r="MBG441" s="3"/>
      <c r="MBH441" s="3"/>
      <c r="MBI441" s="3"/>
      <c r="MBJ441" s="3"/>
      <c r="MBK441" s="3"/>
      <c r="MBL441" s="3"/>
      <c r="MBM441" s="3"/>
      <c r="MBN441" s="3"/>
      <c r="MBO441" s="3"/>
      <c r="MBP441" s="3"/>
      <c r="MBQ441" s="3"/>
      <c r="MBR441" s="3"/>
      <c r="MBS441" s="3"/>
      <c r="MBT441" s="3"/>
      <c r="MBU441" s="3"/>
      <c r="MBV441" s="3"/>
      <c r="MBW441" s="3"/>
      <c r="MBX441" s="3"/>
      <c r="MBY441" s="3"/>
      <c r="MBZ441" s="3"/>
      <c r="MCA441" s="3"/>
      <c r="MCB441" s="3"/>
      <c r="MCC441" s="3"/>
      <c r="MCD441" s="3"/>
      <c r="MCE441" s="3"/>
      <c r="MCF441" s="3"/>
      <c r="MCG441" s="3"/>
      <c r="MCH441" s="3"/>
      <c r="MCI441" s="3"/>
      <c r="MCJ441" s="3"/>
      <c r="MCK441" s="3"/>
      <c r="MCL441" s="3"/>
      <c r="MCM441" s="3"/>
      <c r="MCN441" s="3"/>
      <c r="MCO441" s="3"/>
      <c r="MCP441" s="3"/>
      <c r="MCQ441" s="3"/>
      <c r="MCR441" s="3"/>
      <c r="MCS441" s="3"/>
      <c r="MCT441" s="3"/>
      <c r="MCU441" s="3"/>
      <c r="MCV441" s="3"/>
      <c r="MCW441" s="3"/>
      <c r="MCX441" s="3"/>
      <c r="MCY441" s="3"/>
      <c r="MCZ441" s="3"/>
      <c r="MDA441" s="3"/>
      <c r="MDB441" s="3"/>
      <c r="MDC441" s="3"/>
      <c r="MDD441" s="3"/>
      <c r="MDE441" s="3"/>
      <c r="MDF441" s="3"/>
      <c r="MDG441" s="3"/>
      <c r="MDH441" s="3"/>
      <c r="MDI441" s="3"/>
      <c r="MDJ441" s="3"/>
      <c r="MDK441" s="3"/>
      <c r="MDL441" s="3"/>
      <c r="MDM441" s="3"/>
      <c r="MDN441" s="3"/>
      <c r="MDO441" s="3"/>
      <c r="MDP441" s="3"/>
      <c r="MDQ441" s="3"/>
      <c r="MDR441" s="3"/>
      <c r="MDS441" s="3"/>
      <c r="MDT441" s="3"/>
      <c r="MDU441" s="3"/>
      <c r="MDV441" s="3"/>
      <c r="MDW441" s="3"/>
      <c r="MDX441" s="3"/>
      <c r="MDY441" s="3"/>
      <c r="MDZ441" s="3"/>
      <c r="MEA441" s="3"/>
      <c r="MEB441" s="3"/>
      <c r="MEC441" s="3"/>
      <c r="MED441" s="3"/>
      <c r="MEE441" s="3"/>
      <c r="MEF441" s="3"/>
      <c r="MEG441" s="3"/>
      <c r="MEH441" s="3"/>
      <c r="MEI441" s="3"/>
      <c r="MEJ441" s="3"/>
      <c r="MEK441" s="3"/>
      <c r="MEL441" s="3"/>
      <c r="MEM441" s="3"/>
      <c r="MEN441" s="3"/>
      <c r="MEO441" s="3"/>
      <c r="MEP441" s="3"/>
      <c r="MEQ441" s="3"/>
      <c r="MER441" s="3"/>
      <c r="MES441" s="3"/>
      <c r="MET441" s="3"/>
      <c r="MEU441" s="3"/>
      <c r="MEV441" s="3"/>
      <c r="MEW441" s="3"/>
      <c r="MEX441" s="3"/>
      <c r="MEY441" s="3"/>
      <c r="MEZ441" s="3"/>
      <c r="MFA441" s="3"/>
      <c r="MFB441" s="3"/>
      <c r="MFC441" s="3"/>
      <c r="MFD441" s="3"/>
      <c r="MFE441" s="3"/>
      <c r="MFF441" s="3"/>
      <c r="MFG441" s="3"/>
      <c r="MFH441" s="3"/>
      <c r="MFI441" s="3"/>
      <c r="MFJ441" s="3"/>
      <c r="MFK441" s="3"/>
      <c r="MFL441" s="3"/>
      <c r="MFM441" s="3"/>
      <c r="MFN441" s="3"/>
      <c r="MFO441" s="3"/>
      <c r="MFP441" s="3"/>
      <c r="MFQ441" s="3"/>
      <c r="MFR441" s="3"/>
      <c r="MFS441" s="3"/>
      <c r="MFT441" s="3"/>
      <c r="MFU441" s="3"/>
      <c r="MFV441" s="3"/>
      <c r="MFW441" s="3"/>
      <c r="MFX441" s="3"/>
      <c r="MFY441" s="3"/>
      <c r="MFZ441" s="3"/>
      <c r="MGA441" s="3"/>
      <c r="MGB441" s="3"/>
      <c r="MGC441" s="3"/>
      <c r="MGD441" s="3"/>
      <c r="MGE441" s="3"/>
      <c r="MGF441" s="3"/>
      <c r="MGG441" s="3"/>
      <c r="MGH441" s="3"/>
      <c r="MGI441" s="3"/>
      <c r="MGJ441" s="3"/>
      <c r="MGK441" s="3"/>
      <c r="MGL441" s="3"/>
      <c r="MGM441" s="3"/>
      <c r="MGN441" s="3"/>
      <c r="MGO441" s="3"/>
      <c r="MGP441" s="3"/>
      <c r="MGQ441" s="3"/>
      <c r="MGR441" s="3"/>
      <c r="MGS441" s="3"/>
      <c r="MGT441" s="3"/>
      <c r="MGU441" s="3"/>
      <c r="MGV441" s="3"/>
      <c r="MGW441" s="3"/>
      <c r="MGX441" s="3"/>
      <c r="MGY441" s="3"/>
      <c r="MGZ441" s="3"/>
      <c r="MHA441" s="3"/>
      <c r="MHB441" s="3"/>
      <c r="MHC441" s="3"/>
      <c r="MHD441" s="3"/>
      <c r="MHE441" s="3"/>
      <c r="MHF441" s="3"/>
      <c r="MHG441" s="3"/>
      <c r="MHH441" s="3"/>
      <c r="MHI441" s="3"/>
      <c r="MHJ441" s="3"/>
      <c r="MHK441" s="3"/>
      <c r="MHL441" s="3"/>
      <c r="MHM441" s="3"/>
      <c r="MHN441" s="3"/>
      <c r="MHO441" s="3"/>
      <c r="MHP441" s="3"/>
      <c r="MHQ441" s="3"/>
      <c r="MHR441" s="3"/>
      <c r="MHS441" s="3"/>
      <c r="MHT441" s="3"/>
      <c r="MHU441" s="3"/>
      <c r="MHV441" s="3"/>
      <c r="MHW441" s="3"/>
      <c r="MHX441" s="3"/>
      <c r="MHY441" s="3"/>
      <c r="MHZ441" s="3"/>
      <c r="MIA441" s="3"/>
      <c r="MIB441" s="3"/>
      <c r="MIC441" s="3"/>
      <c r="MID441" s="3"/>
      <c r="MIE441" s="3"/>
      <c r="MIF441" s="3"/>
      <c r="MIG441" s="3"/>
      <c r="MIH441" s="3"/>
      <c r="MII441" s="3"/>
      <c r="MIJ441" s="3"/>
      <c r="MIK441" s="3"/>
      <c r="MIL441" s="3"/>
      <c r="MIM441" s="3"/>
      <c r="MIN441" s="3"/>
      <c r="MIO441" s="3"/>
      <c r="MIP441" s="3"/>
      <c r="MIQ441" s="3"/>
      <c r="MIR441" s="3"/>
      <c r="MIS441" s="3"/>
      <c r="MIT441" s="3"/>
      <c r="MIU441" s="3"/>
      <c r="MIV441" s="3"/>
      <c r="MIW441" s="3"/>
      <c r="MIX441" s="3"/>
      <c r="MIY441" s="3"/>
      <c r="MIZ441" s="3"/>
      <c r="MJA441" s="3"/>
      <c r="MJB441" s="3"/>
      <c r="MJC441" s="3"/>
      <c r="MJD441" s="3"/>
      <c r="MJE441" s="3"/>
      <c r="MJF441" s="3"/>
      <c r="MJG441" s="3"/>
      <c r="MJH441" s="3"/>
      <c r="MJI441" s="3"/>
      <c r="MJJ441" s="3"/>
      <c r="MJK441" s="3"/>
      <c r="MJL441" s="3"/>
      <c r="MJM441" s="3"/>
      <c r="MJN441" s="3"/>
      <c r="MJO441" s="3"/>
      <c r="MJP441" s="3"/>
      <c r="MJQ441" s="3"/>
      <c r="MJR441" s="3"/>
      <c r="MJS441" s="3"/>
      <c r="MJT441" s="3"/>
      <c r="MJU441" s="3"/>
      <c r="MJV441" s="3"/>
      <c r="MJW441" s="3"/>
      <c r="MJX441" s="3"/>
      <c r="MJY441" s="3"/>
      <c r="MJZ441" s="3"/>
      <c r="MKA441" s="3"/>
      <c r="MKB441" s="3"/>
      <c r="MKC441" s="3"/>
      <c r="MKD441" s="3"/>
      <c r="MKE441" s="3"/>
      <c r="MKF441" s="3"/>
      <c r="MKG441" s="3"/>
      <c r="MKH441" s="3"/>
      <c r="MKI441" s="3"/>
      <c r="MKJ441" s="3"/>
      <c r="MKK441" s="3"/>
      <c r="MKL441" s="3"/>
      <c r="MKM441" s="3"/>
      <c r="MKN441" s="3"/>
      <c r="MKO441" s="3"/>
      <c r="MKP441" s="3"/>
      <c r="MKQ441" s="3"/>
      <c r="MKR441" s="3"/>
      <c r="MKS441" s="3"/>
      <c r="MKT441" s="3"/>
      <c r="MKU441" s="3"/>
      <c r="MKV441" s="3"/>
      <c r="MKW441" s="3"/>
      <c r="MKX441" s="3"/>
      <c r="MKY441" s="3"/>
      <c r="MKZ441" s="3"/>
      <c r="MLA441" s="3"/>
      <c r="MLB441" s="3"/>
      <c r="MLC441" s="3"/>
      <c r="MLD441" s="3"/>
      <c r="MLE441" s="3"/>
      <c r="MLF441" s="3"/>
      <c r="MLG441" s="3"/>
      <c r="MLH441" s="3"/>
      <c r="MLI441" s="3"/>
      <c r="MLJ441" s="3"/>
      <c r="MLK441" s="3"/>
      <c r="MLL441" s="3"/>
      <c r="MLM441" s="3"/>
      <c r="MLN441" s="3"/>
      <c r="MLO441" s="3"/>
      <c r="MLP441" s="3"/>
      <c r="MLQ441" s="3"/>
      <c r="MLR441" s="3"/>
      <c r="MLS441" s="3"/>
      <c r="MLT441" s="3"/>
      <c r="MLU441" s="3"/>
      <c r="MLV441" s="3"/>
      <c r="MLW441" s="3"/>
      <c r="MLX441" s="3"/>
      <c r="MLY441" s="3"/>
      <c r="MLZ441" s="3"/>
      <c r="MMA441" s="3"/>
      <c r="MMB441" s="3"/>
      <c r="MMC441" s="3"/>
      <c r="MMD441" s="3"/>
      <c r="MME441" s="3"/>
      <c r="MMF441" s="3"/>
      <c r="MMG441" s="3"/>
      <c r="MMH441" s="3"/>
      <c r="MMI441" s="3"/>
      <c r="MMJ441" s="3"/>
      <c r="MMK441" s="3"/>
      <c r="MML441" s="3"/>
      <c r="MMM441" s="3"/>
      <c r="MMN441" s="3"/>
      <c r="MMO441" s="3"/>
      <c r="MMP441" s="3"/>
      <c r="MMQ441" s="3"/>
      <c r="MMR441" s="3"/>
      <c r="MMS441" s="3"/>
      <c r="MMT441" s="3"/>
      <c r="MMU441" s="3"/>
      <c r="MMV441" s="3"/>
      <c r="MMW441" s="3"/>
      <c r="MMX441" s="3"/>
      <c r="MMY441" s="3"/>
      <c r="MMZ441" s="3"/>
      <c r="MNA441" s="3"/>
      <c r="MNB441" s="3"/>
      <c r="MNC441" s="3"/>
      <c r="MND441" s="3"/>
      <c r="MNE441" s="3"/>
      <c r="MNF441" s="3"/>
      <c r="MNG441" s="3"/>
      <c r="MNH441" s="3"/>
      <c r="MNI441" s="3"/>
      <c r="MNJ441" s="3"/>
      <c r="MNK441" s="3"/>
      <c r="MNL441" s="3"/>
      <c r="MNM441" s="3"/>
      <c r="MNN441" s="3"/>
      <c r="MNO441" s="3"/>
      <c r="MNP441" s="3"/>
      <c r="MNQ441" s="3"/>
      <c r="MNR441" s="3"/>
      <c r="MNS441" s="3"/>
      <c r="MNT441" s="3"/>
      <c r="MNU441" s="3"/>
      <c r="MNV441" s="3"/>
      <c r="MNW441" s="3"/>
      <c r="MNX441" s="3"/>
      <c r="MNY441" s="3"/>
      <c r="MNZ441" s="3"/>
      <c r="MOA441" s="3"/>
      <c r="MOB441" s="3"/>
      <c r="MOC441" s="3"/>
      <c r="MOD441" s="3"/>
      <c r="MOE441" s="3"/>
      <c r="MOF441" s="3"/>
      <c r="MOG441" s="3"/>
      <c r="MOH441" s="3"/>
      <c r="MOI441" s="3"/>
      <c r="MOJ441" s="3"/>
      <c r="MOK441" s="3"/>
      <c r="MOL441" s="3"/>
      <c r="MOM441" s="3"/>
      <c r="MON441" s="3"/>
      <c r="MOO441" s="3"/>
      <c r="MOP441" s="3"/>
      <c r="MOQ441" s="3"/>
      <c r="MOR441" s="3"/>
      <c r="MOS441" s="3"/>
      <c r="MOT441" s="3"/>
      <c r="MOU441" s="3"/>
      <c r="MOV441" s="3"/>
      <c r="MOW441" s="3"/>
      <c r="MOX441" s="3"/>
      <c r="MOY441" s="3"/>
      <c r="MOZ441" s="3"/>
      <c r="MPA441" s="3"/>
      <c r="MPB441" s="3"/>
      <c r="MPC441" s="3"/>
      <c r="MPD441" s="3"/>
      <c r="MPE441" s="3"/>
      <c r="MPF441" s="3"/>
      <c r="MPG441" s="3"/>
      <c r="MPH441" s="3"/>
      <c r="MPI441" s="3"/>
      <c r="MPJ441" s="3"/>
      <c r="MPK441" s="3"/>
      <c r="MPL441" s="3"/>
      <c r="MPM441" s="3"/>
      <c r="MPN441" s="3"/>
      <c r="MPO441" s="3"/>
      <c r="MPP441" s="3"/>
      <c r="MPQ441" s="3"/>
      <c r="MPR441" s="3"/>
      <c r="MPS441" s="3"/>
      <c r="MPT441" s="3"/>
      <c r="MPU441" s="3"/>
      <c r="MPV441" s="3"/>
      <c r="MPW441" s="3"/>
      <c r="MPX441" s="3"/>
      <c r="MPY441" s="3"/>
      <c r="MPZ441" s="3"/>
      <c r="MQA441" s="3"/>
      <c r="MQB441" s="3"/>
      <c r="MQC441" s="3"/>
      <c r="MQD441" s="3"/>
      <c r="MQE441" s="3"/>
      <c r="MQF441" s="3"/>
      <c r="MQG441" s="3"/>
      <c r="MQH441" s="3"/>
      <c r="MQI441" s="3"/>
      <c r="MQJ441" s="3"/>
      <c r="MQK441" s="3"/>
      <c r="MQL441" s="3"/>
      <c r="MQM441" s="3"/>
      <c r="MQN441" s="3"/>
      <c r="MQO441" s="3"/>
      <c r="MQP441" s="3"/>
      <c r="MQQ441" s="3"/>
      <c r="MQR441" s="3"/>
      <c r="MQS441" s="3"/>
      <c r="MQT441" s="3"/>
      <c r="MQU441" s="3"/>
      <c r="MQV441" s="3"/>
      <c r="MQW441" s="3"/>
      <c r="MQX441" s="3"/>
      <c r="MQY441" s="3"/>
      <c r="MQZ441" s="3"/>
      <c r="MRA441" s="3"/>
      <c r="MRB441" s="3"/>
      <c r="MRC441" s="3"/>
      <c r="MRD441" s="3"/>
      <c r="MRE441" s="3"/>
      <c r="MRF441" s="3"/>
      <c r="MRG441" s="3"/>
      <c r="MRH441" s="3"/>
      <c r="MRI441" s="3"/>
      <c r="MRJ441" s="3"/>
      <c r="MRK441" s="3"/>
      <c r="MRL441" s="3"/>
      <c r="MRM441" s="3"/>
      <c r="MRN441" s="3"/>
      <c r="MRO441" s="3"/>
      <c r="MRP441" s="3"/>
      <c r="MRQ441" s="3"/>
      <c r="MRR441" s="3"/>
      <c r="MRS441" s="3"/>
      <c r="MRT441" s="3"/>
      <c r="MRU441" s="3"/>
      <c r="MRV441" s="3"/>
      <c r="MRW441" s="3"/>
      <c r="MRX441" s="3"/>
      <c r="MRY441" s="3"/>
      <c r="MRZ441" s="3"/>
      <c r="MSA441" s="3"/>
      <c r="MSB441" s="3"/>
      <c r="MSC441" s="3"/>
      <c r="MSD441" s="3"/>
      <c r="MSE441" s="3"/>
      <c r="MSF441" s="3"/>
      <c r="MSG441" s="3"/>
      <c r="MSH441" s="3"/>
      <c r="MSI441" s="3"/>
      <c r="MSJ441" s="3"/>
      <c r="MSK441" s="3"/>
      <c r="MSL441" s="3"/>
      <c r="MSM441" s="3"/>
      <c r="MSN441" s="3"/>
      <c r="MSO441" s="3"/>
      <c r="MSP441" s="3"/>
      <c r="MSQ441" s="3"/>
      <c r="MSR441" s="3"/>
      <c r="MSS441" s="3"/>
      <c r="MST441" s="3"/>
      <c r="MSU441" s="3"/>
      <c r="MSV441" s="3"/>
      <c r="MSW441" s="3"/>
      <c r="MSX441" s="3"/>
      <c r="MSY441" s="3"/>
      <c r="MSZ441" s="3"/>
      <c r="MTA441" s="3"/>
      <c r="MTB441" s="3"/>
      <c r="MTC441" s="3"/>
      <c r="MTD441" s="3"/>
      <c r="MTE441" s="3"/>
      <c r="MTF441" s="3"/>
      <c r="MTG441" s="3"/>
      <c r="MTH441" s="3"/>
      <c r="MTI441" s="3"/>
      <c r="MTJ441" s="3"/>
      <c r="MTK441" s="3"/>
      <c r="MTL441" s="3"/>
      <c r="MTM441" s="3"/>
      <c r="MTN441" s="3"/>
      <c r="MTO441" s="3"/>
      <c r="MTP441" s="3"/>
      <c r="MTQ441" s="3"/>
      <c r="MTR441" s="3"/>
      <c r="MTS441" s="3"/>
      <c r="MTT441" s="3"/>
      <c r="MTU441" s="3"/>
      <c r="MTV441" s="3"/>
      <c r="MTW441" s="3"/>
      <c r="MTX441" s="3"/>
      <c r="MTY441" s="3"/>
      <c r="MTZ441" s="3"/>
      <c r="MUA441" s="3"/>
      <c r="MUB441" s="3"/>
      <c r="MUC441" s="3"/>
      <c r="MUD441" s="3"/>
      <c r="MUE441" s="3"/>
      <c r="MUF441" s="3"/>
      <c r="MUG441" s="3"/>
      <c r="MUH441" s="3"/>
      <c r="MUI441" s="3"/>
      <c r="MUJ441" s="3"/>
      <c r="MUK441" s="3"/>
      <c r="MUL441" s="3"/>
      <c r="MUM441" s="3"/>
      <c r="MUN441" s="3"/>
      <c r="MUO441" s="3"/>
      <c r="MUP441" s="3"/>
      <c r="MUQ441" s="3"/>
      <c r="MUR441" s="3"/>
      <c r="MUS441" s="3"/>
      <c r="MUT441" s="3"/>
      <c r="MUU441" s="3"/>
      <c r="MUV441" s="3"/>
      <c r="MUW441" s="3"/>
      <c r="MUX441" s="3"/>
      <c r="MUY441" s="3"/>
      <c r="MUZ441" s="3"/>
      <c r="MVA441" s="3"/>
      <c r="MVB441" s="3"/>
      <c r="MVC441" s="3"/>
      <c r="MVD441" s="3"/>
      <c r="MVE441" s="3"/>
      <c r="MVF441" s="3"/>
      <c r="MVG441" s="3"/>
      <c r="MVH441" s="3"/>
      <c r="MVI441" s="3"/>
      <c r="MVJ441" s="3"/>
      <c r="MVK441" s="3"/>
      <c r="MVL441" s="3"/>
      <c r="MVM441" s="3"/>
      <c r="MVN441" s="3"/>
      <c r="MVO441" s="3"/>
      <c r="MVP441" s="3"/>
      <c r="MVQ441" s="3"/>
      <c r="MVR441" s="3"/>
      <c r="MVS441" s="3"/>
      <c r="MVT441" s="3"/>
      <c r="MVU441" s="3"/>
      <c r="MVV441" s="3"/>
      <c r="MVW441" s="3"/>
      <c r="MVX441" s="3"/>
      <c r="MVY441" s="3"/>
      <c r="MVZ441" s="3"/>
      <c r="MWA441" s="3"/>
      <c r="MWB441" s="3"/>
      <c r="MWC441" s="3"/>
      <c r="MWD441" s="3"/>
      <c r="MWE441" s="3"/>
      <c r="MWF441" s="3"/>
      <c r="MWG441" s="3"/>
      <c r="MWH441" s="3"/>
      <c r="MWI441" s="3"/>
      <c r="MWJ441" s="3"/>
      <c r="MWK441" s="3"/>
      <c r="MWL441" s="3"/>
      <c r="MWM441" s="3"/>
      <c r="MWN441" s="3"/>
      <c r="MWO441" s="3"/>
      <c r="MWP441" s="3"/>
      <c r="MWQ441" s="3"/>
      <c r="MWR441" s="3"/>
      <c r="MWS441" s="3"/>
      <c r="MWT441" s="3"/>
      <c r="MWU441" s="3"/>
      <c r="MWV441" s="3"/>
      <c r="MWW441" s="3"/>
      <c r="MWX441" s="3"/>
      <c r="MWY441" s="3"/>
      <c r="MWZ441" s="3"/>
      <c r="MXA441" s="3"/>
      <c r="MXB441" s="3"/>
      <c r="MXC441" s="3"/>
      <c r="MXD441" s="3"/>
      <c r="MXE441" s="3"/>
      <c r="MXF441" s="3"/>
      <c r="MXG441" s="3"/>
      <c r="MXH441" s="3"/>
      <c r="MXI441" s="3"/>
      <c r="MXJ441" s="3"/>
      <c r="MXK441" s="3"/>
      <c r="MXL441" s="3"/>
      <c r="MXM441" s="3"/>
      <c r="MXN441" s="3"/>
      <c r="MXO441" s="3"/>
      <c r="MXP441" s="3"/>
      <c r="MXQ441" s="3"/>
      <c r="MXR441" s="3"/>
      <c r="MXS441" s="3"/>
      <c r="MXT441" s="3"/>
      <c r="MXU441" s="3"/>
      <c r="MXV441" s="3"/>
      <c r="MXW441" s="3"/>
      <c r="MXX441" s="3"/>
      <c r="MXY441" s="3"/>
      <c r="MXZ441" s="3"/>
      <c r="MYA441" s="3"/>
      <c r="MYB441" s="3"/>
      <c r="MYC441" s="3"/>
      <c r="MYD441" s="3"/>
      <c r="MYE441" s="3"/>
      <c r="MYF441" s="3"/>
      <c r="MYG441" s="3"/>
      <c r="MYH441" s="3"/>
      <c r="MYI441" s="3"/>
      <c r="MYJ441" s="3"/>
      <c r="MYK441" s="3"/>
      <c r="MYL441" s="3"/>
      <c r="MYM441" s="3"/>
      <c r="MYN441" s="3"/>
      <c r="MYO441" s="3"/>
      <c r="MYP441" s="3"/>
      <c r="MYQ441" s="3"/>
      <c r="MYR441" s="3"/>
      <c r="MYS441" s="3"/>
      <c r="MYT441" s="3"/>
      <c r="MYU441" s="3"/>
      <c r="MYV441" s="3"/>
      <c r="MYW441" s="3"/>
      <c r="MYX441" s="3"/>
      <c r="MYY441" s="3"/>
      <c r="MYZ441" s="3"/>
      <c r="MZA441" s="3"/>
      <c r="MZB441" s="3"/>
      <c r="MZC441" s="3"/>
      <c r="MZD441" s="3"/>
      <c r="MZE441" s="3"/>
      <c r="MZF441" s="3"/>
      <c r="MZG441" s="3"/>
      <c r="MZH441" s="3"/>
      <c r="MZI441" s="3"/>
      <c r="MZJ441" s="3"/>
      <c r="MZK441" s="3"/>
      <c r="MZL441" s="3"/>
      <c r="MZM441" s="3"/>
      <c r="MZN441" s="3"/>
      <c r="MZO441" s="3"/>
      <c r="MZP441" s="3"/>
      <c r="MZQ441" s="3"/>
      <c r="MZR441" s="3"/>
      <c r="MZS441" s="3"/>
      <c r="MZT441" s="3"/>
      <c r="MZU441" s="3"/>
      <c r="MZV441" s="3"/>
      <c r="MZW441" s="3"/>
      <c r="MZX441" s="3"/>
      <c r="MZY441" s="3"/>
      <c r="MZZ441" s="3"/>
      <c r="NAA441" s="3"/>
      <c r="NAB441" s="3"/>
      <c r="NAC441" s="3"/>
      <c r="NAD441" s="3"/>
      <c r="NAE441" s="3"/>
      <c r="NAF441" s="3"/>
      <c r="NAG441" s="3"/>
      <c r="NAH441" s="3"/>
      <c r="NAI441" s="3"/>
      <c r="NAJ441" s="3"/>
      <c r="NAK441" s="3"/>
      <c r="NAL441" s="3"/>
      <c r="NAM441" s="3"/>
      <c r="NAN441" s="3"/>
      <c r="NAO441" s="3"/>
      <c r="NAP441" s="3"/>
      <c r="NAQ441" s="3"/>
      <c r="NAR441" s="3"/>
      <c r="NAS441" s="3"/>
      <c r="NAT441" s="3"/>
      <c r="NAU441" s="3"/>
      <c r="NAV441" s="3"/>
      <c r="NAW441" s="3"/>
      <c r="NAX441" s="3"/>
      <c r="NAY441" s="3"/>
      <c r="NAZ441" s="3"/>
      <c r="NBA441" s="3"/>
      <c r="NBB441" s="3"/>
      <c r="NBC441" s="3"/>
      <c r="NBD441" s="3"/>
      <c r="NBE441" s="3"/>
      <c r="NBF441" s="3"/>
      <c r="NBG441" s="3"/>
      <c r="NBH441" s="3"/>
      <c r="NBI441" s="3"/>
      <c r="NBJ441" s="3"/>
      <c r="NBK441" s="3"/>
      <c r="NBL441" s="3"/>
      <c r="NBM441" s="3"/>
      <c r="NBN441" s="3"/>
      <c r="NBO441" s="3"/>
      <c r="NBP441" s="3"/>
      <c r="NBQ441" s="3"/>
      <c r="NBR441" s="3"/>
      <c r="NBS441" s="3"/>
      <c r="NBT441" s="3"/>
      <c r="NBU441" s="3"/>
      <c r="NBV441" s="3"/>
      <c r="NBW441" s="3"/>
      <c r="NBX441" s="3"/>
      <c r="NBY441" s="3"/>
      <c r="NBZ441" s="3"/>
      <c r="NCA441" s="3"/>
      <c r="NCB441" s="3"/>
      <c r="NCC441" s="3"/>
      <c r="NCD441" s="3"/>
      <c r="NCE441" s="3"/>
      <c r="NCF441" s="3"/>
      <c r="NCG441" s="3"/>
      <c r="NCH441" s="3"/>
      <c r="NCI441" s="3"/>
      <c r="NCJ441" s="3"/>
      <c r="NCK441" s="3"/>
      <c r="NCL441" s="3"/>
      <c r="NCM441" s="3"/>
      <c r="NCN441" s="3"/>
      <c r="NCO441" s="3"/>
      <c r="NCP441" s="3"/>
      <c r="NCQ441" s="3"/>
      <c r="NCR441" s="3"/>
      <c r="NCS441" s="3"/>
      <c r="NCT441" s="3"/>
      <c r="NCU441" s="3"/>
      <c r="NCV441" s="3"/>
      <c r="NCW441" s="3"/>
      <c r="NCX441" s="3"/>
      <c r="NCY441" s="3"/>
      <c r="NCZ441" s="3"/>
      <c r="NDA441" s="3"/>
      <c r="NDB441" s="3"/>
      <c r="NDC441" s="3"/>
      <c r="NDD441" s="3"/>
      <c r="NDE441" s="3"/>
      <c r="NDF441" s="3"/>
      <c r="NDG441" s="3"/>
      <c r="NDH441" s="3"/>
      <c r="NDI441" s="3"/>
      <c r="NDJ441" s="3"/>
      <c r="NDK441" s="3"/>
      <c r="NDL441" s="3"/>
      <c r="NDM441" s="3"/>
      <c r="NDN441" s="3"/>
      <c r="NDO441" s="3"/>
      <c r="NDP441" s="3"/>
      <c r="NDQ441" s="3"/>
      <c r="NDR441" s="3"/>
      <c r="NDS441" s="3"/>
      <c r="NDT441" s="3"/>
      <c r="NDU441" s="3"/>
      <c r="NDV441" s="3"/>
      <c r="NDW441" s="3"/>
      <c r="NDX441" s="3"/>
      <c r="NDY441" s="3"/>
      <c r="NDZ441" s="3"/>
      <c r="NEA441" s="3"/>
      <c r="NEB441" s="3"/>
      <c r="NEC441" s="3"/>
      <c r="NED441" s="3"/>
      <c r="NEE441" s="3"/>
      <c r="NEF441" s="3"/>
      <c r="NEG441" s="3"/>
      <c r="NEH441" s="3"/>
      <c r="NEI441" s="3"/>
      <c r="NEJ441" s="3"/>
      <c r="NEK441" s="3"/>
      <c r="NEL441" s="3"/>
      <c r="NEM441" s="3"/>
      <c r="NEN441" s="3"/>
      <c r="NEO441" s="3"/>
      <c r="NEP441" s="3"/>
      <c r="NEQ441" s="3"/>
      <c r="NER441" s="3"/>
      <c r="NES441" s="3"/>
      <c r="NET441" s="3"/>
      <c r="NEU441" s="3"/>
      <c r="NEV441" s="3"/>
      <c r="NEW441" s="3"/>
      <c r="NEX441" s="3"/>
      <c r="NEY441" s="3"/>
      <c r="NEZ441" s="3"/>
      <c r="NFA441" s="3"/>
      <c r="NFB441" s="3"/>
      <c r="NFC441" s="3"/>
      <c r="NFD441" s="3"/>
      <c r="NFE441" s="3"/>
      <c r="NFF441" s="3"/>
      <c r="NFG441" s="3"/>
      <c r="NFH441" s="3"/>
      <c r="NFI441" s="3"/>
      <c r="NFJ441" s="3"/>
      <c r="NFK441" s="3"/>
      <c r="NFL441" s="3"/>
      <c r="NFM441" s="3"/>
      <c r="NFN441" s="3"/>
      <c r="NFO441" s="3"/>
      <c r="NFP441" s="3"/>
      <c r="NFQ441" s="3"/>
      <c r="NFR441" s="3"/>
      <c r="NFS441" s="3"/>
      <c r="NFT441" s="3"/>
      <c r="NFU441" s="3"/>
      <c r="NFV441" s="3"/>
      <c r="NFW441" s="3"/>
      <c r="NFX441" s="3"/>
      <c r="NFY441" s="3"/>
      <c r="NFZ441" s="3"/>
      <c r="NGA441" s="3"/>
      <c r="NGB441" s="3"/>
      <c r="NGC441" s="3"/>
      <c r="NGD441" s="3"/>
      <c r="NGE441" s="3"/>
      <c r="NGF441" s="3"/>
      <c r="NGG441" s="3"/>
      <c r="NGH441" s="3"/>
      <c r="NGI441" s="3"/>
      <c r="NGJ441" s="3"/>
      <c r="NGK441" s="3"/>
      <c r="NGL441" s="3"/>
      <c r="NGM441" s="3"/>
      <c r="NGN441" s="3"/>
      <c r="NGO441" s="3"/>
      <c r="NGP441" s="3"/>
      <c r="NGQ441" s="3"/>
      <c r="NGR441" s="3"/>
      <c r="NGS441" s="3"/>
      <c r="NGT441" s="3"/>
      <c r="NGU441" s="3"/>
      <c r="NGV441" s="3"/>
      <c r="NGW441" s="3"/>
      <c r="NGX441" s="3"/>
      <c r="NGY441" s="3"/>
      <c r="NGZ441" s="3"/>
      <c r="NHA441" s="3"/>
      <c r="NHB441" s="3"/>
      <c r="NHC441" s="3"/>
      <c r="NHD441" s="3"/>
      <c r="NHE441" s="3"/>
      <c r="NHF441" s="3"/>
      <c r="NHG441" s="3"/>
      <c r="NHH441" s="3"/>
      <c r="NHI441" s="3"/>
      <c r="NHJ441" s="3"/>
      <c r="NHK441" s="3"/>
      <c r="NHL441" s="3"/>
      <c r="NHM441" s="3"/>
      <c r="NHN441" s="3"/>
      <c r="NHO441" s="3"/>
      <c r="NHP441" s="3"/>
      <c r="NHQ441" s="3"/>
      <c r="NHR441" s="3"/>
      <c r="NHS441" s="3"/>
      <c r="NHT441" s="3"/>
      <c r="NHU441" s="3"/>
      <c r="NHV441" s="3"/>
      <c r="NHW441" s="3"/>
      <c r="NHX441" s="3"/>
      <c r="NHY441" s="3"/>
      <c r="NHZ441" s="3"/>
      <c r="NIA441" s="3"/>
      <c r="NIB441" s="3"/>
      <c r="NIC441" s="3"/>
      <c r="NID441" s="3"/>
      <c r="NIE441" s="3"/>
      <c r="NIF441" s="3"/>
      <c r="NIG441" s="3"/>
      <c r="NIH441" s="3"/>
      <c r="NII441" s="3"/>
      <c r="NIJ441" s="3"/>
      <c r="NIK441" s="3"/>
      <c r="NIL441" s="3"/>
      <c r="NIM441" s="3"/>
      <c r="NIN441" s="3"/>
      <c r="NIO441" s="3"/>
      <c r="NIP441" s="3"/>
      <c r="NIQ441" s="3"/>
      <c r="NIR441" s="3"/>
      <c r="NIS441" s="3"/>
      <c r="NIT441" s="3"/>
      <c r="NIU441" s="3"/>
      <c r="NIV441" s="3"/>
      <c r="NIW441" s="3"/>
      <c r="NIX441" s="3"/>
      <c r="NIY441" s="3"/>
      <c r="NIZ441" s="3"/>
      <c r="NJA441" s="3"/>
      <c r="NJB441" s="3"/>
      <c r="NJC441" s="3"/>
      <c r="NJD441" s="3"/>
      <c r="NJE441" s="3"/>
      <c r="NJF441" s="3"/>
      <c r="NJG441" s="3"/>
      <c r="NJH441" s="3"/>
      <c r="NJI441" s="3"/>
      <c r="NJJ441" s="3"/>
      <c r="NJK441" s="3"/>
      <c r="NJL441" s="3"/>
      <c r="NJM441" s="3"/>
      <c r="NJN441" s="3"/>
      <c r="NJO441" s="3"/>
      <c r="NJP441" s="3"/>
      <c r="NJQ441" s="3"/>
      <c r="NJR441" s="3"/>
      <c r="NJS441" s="3"/>
      <c r="NJT441" s="3"/>
      <c r="NJU441" s="3"/>
      <c r="NJV441" s="3"/>
      <c r="NJW441" s="3"/>
      <c r="NJX441" s="3"/>
      <c r="NJY441" s="3"/>
      <c r="NJZ441" s="3"/>
      <c r="NKA441" s="3"/>
      <c r="NKB441" s="3"/>
      <c r="NKC441" s="3"/>
      <c r="NKD441" s="3"/>
      <c r="NKE441" s="3"/>
      <c r="NKF441" s="3"/>
      <c r="NKG441" s="3"/>
      <c r="NKH441" s="3"/>
      <c r="NKI441" s="3"/>
      <c r="NKJ441" s="3"/>
      <c r="NKK441" s="3"/>
      <c r="NKL441" s="3"/>
      <c r="NKM441" s="3"/>
      <c r="NKN441" s="3"/>
      <c r="NKO441" s="3"/>
      <c r="NKP441" s="3"/>
      <c r="NKQ441" s="3"/>
      <c r="NKR441" s="3"/>
      <c r="NKS441" s="3"/>
      <c r="NKT441" s="3"/>
      <c r="NKU441" s="3"/>
      <c r="NKV441" s="3"/>
      <c r="NKW441" s="3"/>
      <c r="NKX441" s="3"/>
      <c r="NKY441" s="3"/>
      <c r="NKZ441" s="3"/>
      <c r="NLA441" s="3"/>
      <c r="NLB441" s="3"/>
      <c r="NLC441" s="3"/>
      <c r="NLD441" s="3"/>
      <c r="NLE441" s="3"/>
      <c r="NLF441" s="3"/>
      <c r="NLG441" s="3"/>
      <c r="NLH441" s="3"/>
      <c r="NLI441" s="3"/>
      <c r="NLJ441" s="3"/>
      <c r="NLK441" s="3"/>
      <c r="NLL441" s="3"/>
      <c r="NLM441" s="3"/>
      <c r="NLN441" s="3"/>
      <c r="NLO441" s="3"/>
      <c r="NLP441" s="3"/>
      <c r="NLQ441" s="3"/>
      <c r="NLR441" s="3"/>
      <c r="NLS441" s="3"/>
      <c r="NLT441" s="3"/>
      <c r="NLU441" s="3"/>
      <c r="NLV441" s="3"/>
      <c r="NLW441" s="3"/>
      <c r="NLX441" s="3"/>
      <c r="NLY441" s="3"/>
      <c r="NLZ441" s="3"/>
      <c r="NMA441" s="3"/>
      <c r="NMB441" s="3"/>
      <c r="NMC441" s="3"/>
      <c r="NMD441" s="3"/>
      <c r="NME441" s="3"/>
      <c r="NMF441" s="3"/>
      <c r="NMG441" s="3"/>
      <c r="NMH441" s="3"/>
      <c r="NMI441" s="3"/>
      <c r="NMJ441" s="3"/>
      <c r="NMK441" s="3"/>
      <c r="NML441" s="3"/>
      <c r="NMM441" s="3"/>
      <c r="NMN441" s="3"/>
      <c r="NMO441" s="3"/>
      <c r="NMP441" s="3"/>
      <c r="NMQ441" s="3"/>
      <c r="NMR441" s="3"/>
      <c r="NMS441" s="3"/>
      <c r="NMT441" s="3"/>
      <c r="NMU441" s="3"/>
      <c r="NMV441" s="3"/>
      <c r="NMW441" s="3"/>
      <c r="NMX441" s="3"/>
      <c r="NMY441" s="3"/>
      <c r="NMZ441" s="3"/>
      <c r="NNA441" s="3"/>
      <c r="NNB441" s="3"/>
      <c r="NNC441" s="3"/>
      <c r="NND441" s="3"/>
      <c r="NNE441" s="3"/>
      <c r="NNF441" s="3"/>
      <c r="NNG441" s="3"/>
      <c r="NNH441" s="3"/>
      <c r="NNI441" s="3"/>
      <c r="NNJ441" s="3"/>
      <c r="NNK441" s="3"/>
      <c r="NNL441" s="3"/>
      <c r="NNM441" s="3"/>
      <c r="NNN441" s="3"/>
      <c r="NNO441" s="3"/>
      <c r="NNP441" s="3"/>
      <c r="NNQ441" s="3"/>
      <c r="NNR441" s="3"/>
      <c r="NNS441" s="3"/>
      <c r="NNT441" s="3"/>
      <c r="NNU441" s="3"/>
      <c r="NNV441" s="3"/>
      <c r="NNW441" s="3"/>
      <c r="NNX441" s="3"/>
      <c r="NNY441" s="3"/>
      <c r="NNZ441" s="3"/>
      <c r="NOA441" s="3"/>
      <c r="NOB441" s="3"/>
      <c r="NOC441" s="3"/>
      <c r="NOD441" s="3"/>
      <c r="NOE441" s="3"/>
      <c r="NOF441" s="3"/>
      <c r="NOG441" s="3"/>
      <c r="NOH441" s="3"/>
      <c r="NOI441" s="3"/>
      <c r="NOJ441" s="3"/>
      <c r="NOK441" s="3"/>
      <c r="NOL441" s="3"/>
      <c r="NOM441" s="3"/>
      <c r="NON441" s="3"/>
      <c r="NOO441" s="3"/>
      <c r="NOP441" s="3"/>
      <c r="NOQ441" s="3"/>
      <c r="NOR441" s="3"/>
      <c r="NOS441" s="3"/>
      <c r="NOT441" s="3"/>
      <c r="NOU441" s="3"/>
      <c r="NOV441" s="3"/>
      <c r="NOW441" s="3"/>
      <c r="NOX441" s="3"/>
      <c r="NOY441" s="3"/>
      <c r="NOZ441" s="3"/>
      <c r="NPA441" s="3"/>
      <c r="NPB441" s="3"/>
      <c r="NPC441" s="3"/>
      <c r="NPD441" s="3"/>
      <c r="NPE441" s="3"/>
      <c r="NPF441" s="3"/>
      <c r="NPG441" s="3"/>
      <c r="NPH441" s="3"/>
      <c r="NPI441" s="3"/>
      <c r="NPJ441" s="3"/>
      <c r="NPK441" s="3"/>
      <c r="NPL441" s="3"/>
      <c r="NPM441" s="3"/>
      <c r="NPN441" s="3"/>
      <c r="NPO441" s="3"/>
      <c r="NPP441" s="3"/>
      <c r="NPQ441" s="3"/>
      <c r="NPR441" s="3"/>
      <c r="NPS441" s="3"/>
      <c r="NPT441" s="3"/>
      <c r="NPU441" s="3"/>
      <c r="NPV441" s="3"/>
      <c r="NPW441" s="3"/>
      <c r="NPX441" s="3"/>
      <c r="NPY441" s="3"/>
      <c r="NPZ441" s="3"/>
      <c r="NQA441" s="3"/>
      <c r="NQB441" s="3"/>
      <c r="NQC441" s="3"/>
      <c r="NQD441" s="3"/>
      <c r="NQE441" s="3"/>
      <c r="NQF441" s="3"/>
      <c r="NQG441" s="3"/>
      <c r="NQH441" s="3"/>
      <c r="NQI441" s="3"/>
      <c r="NQJ441" s="3"/>
      <c r="NQK441" s="3"/>
      <c r="NQL441" s="3"/>
      <c r="NQM441" s="3"/>
      <c r="NQN441" s="3"/>
      <c r="NQO441" s="3"/>
      <c r="NQP441" s="3"/>
      <c r="NQQ441" s="3"/>
      <c r="NQR441" s="3"/>
      <c r="NQS441" s="3"/>
      <c r="NQT441" s="3"/>
      <c r="NQU441" s="3"/>
      <c r="NQV441" s="3"/>
      <c r="NQW441" s="3"/>
      <c r="NQX441" s="3"/>
      <c r="NQY441" s="3"/>
      <c r="NQZ441" s="3"/>
      <c r="NRA441" s="3"/>
      <c r="NRB441" s="3"/>
      <c r="NRC441" s="3"/>
      <c r="NRD441" s="3"/>
      <c r="NRE441" s="3"/>
      <c r="NRF441" s="3"/>
      <c r="NRG441" s="3"/>
      <c r="NRH441" s="3"/>
      <c r="NRI441" s="3"/>
      <c r="NRJ441" s="3"/>
      <c r="NRK441" s="3"/>
      <c r="NRL441" s="3"/>
      <c r="NRM441" s="3"/>
      <c r="NRN441" s="3"/>
      <c r="NRO441" s="3"/>
      <c r="NRP441" s="3"/>
      <c r="NRQ441" s="3"/>
      <c r="NRR441" s="3"/>
      <c r="NRS441" s="3"/>
      <c r="NRT441" s="3"/>
      <c r="NRU441" s="3"/>
      <c r="NRV441" s="3"/>
      <c r="NRW441" s="3"/>
      <c r="NRX441" s="3"/>
      <c r="NRY441" s="3"/>
      <c r="NRZ441" s="3"/>
      <c r="NSA441" s="3"/>
      <c r="NSB441" s="3"/>
      <c r="NSC441" s="3"/>
      <c r="NSD441" s="3"/>
      <c r="NSE441" s="3"/>
      <c r="NSF441" s="3"/>
      <c r="NSG441" s="3"/>
      <c r="NSH441" s="3"/>
      <c r="NSI441" s="3"/>
      <c r="NSJ441" s="3"/>
      <c r="NSK441" s="3"/>
      <c r="NSL441" s="3"/>
      <c r="NSM441" s="3"/>
      <c r="NSN441" s="3"/>
      <c r="NSO441" s="3"/>
      <c r="NSP441" s="3"/>
      <c r="NSQ441" s="3"/>
      <c r="NSR441" s="3"/>
      <c r="NSS441" s="3"/>
      <c r="NST441" s="3"/>
      <c r="NSU441" s="3"/>
      <c r="NSV441" s="3"/>
      <c r="NSW441" s="3"/>
      <c r="NSX441" s="3"/>
      <c r="NSY441" s="3"/>
      <c r="NSZ441" s="3"/>
      <c r="NTA441" s="3"/>
      <c r="NTB441" s="3"/>
      <c r="NTC441" s="3"/>
      <c r="NTD441" s="3"/>
      <c r="NTE441" s="3"/>
      <c r="NTF441" s="3"/>
      <c r="NTG441" s="3"/>
      <c r="NTH441" s="3"/>
      <c r="NTI441" s="3"/>
      <c r="NTJ441" s="3"/>
      <c r="NTK441" s="3"/>
      <c r="NTL441" s="3"/>
      <c r="NTM441" s="3"/>
      <c r="NTN441" s="3"/>
      <c r="NTO441" s="3"/>
      <c r="NTP441" s="3"/>
      <c r="NTQ441" s="3"/>
      <c r="NTR441" s="3"/>
      <c r="NTS441" s="3"/>
      <c r="NTT441" s="3"/>
      <c r="NTU441" s="3"/>
      <c r="NTV441" s="3"/>
      <c r="NTW441" s="3"/>
      <c r="NTX441" s="3"/>
      <c r="NTY441" s="3"/>
      <c r="NTZ441" s="3"/>
      <c r="NUA441" s="3"/>
      <c r="NUB441" s="3"/>
      <c r="NUC441" s="3"/>
      <c r="NUD441" s="3"/>
      <c r="NUE441" s="3"/>
      <c r="NUF441" s="3"/>
      <c r="NUG441" s="3"/>
      <c r="NUH441" s="3"/>
      <c r="NUI441" s="3"/>
      <c r="NUJ441" s="3"/>
      <c r="NUK441" s="3"/>
      <c r="NUL441" s="3"/>
      <c r="NUM441" s="3"/>
      <c r="NUN441" s="3"/>
      <c r="NUO441" s="3"/>
      <c r="NUP441" s="3"/>
      <c r="NUQ441" s="3"/>
      <c r="NUR441" s="3"/>
      <c r="NUS441" s="3"/>
      <c r="NUT441" s="3"/>
      <c r="NUU441" s="3"/>
      <c r="NUV441" s="3"/>
      <c r="NUW441" s="3"/>
      <c r="NUX441" s="3"/>
      <c r="NUY441" s="3"/>
      <c r="NUZ441" s="3"/>
      <c r="NVA441" s="3"/>
      <c r="NVB441" s="3"/>
      <c r="NVC441" s="3"/>
      <c r="NVD441" s="3"/>
      <c r="NVE441" s="3"/>
      <c r="NVF441" s="3"/>
      <c r="NVG441" s="3"/>
      <c r="NVH441" s="3"/>
      <c r="NVI441" s="3"/>
      <c r="NVJ441" s="3"/>
      <c r="NVK441" s="3"/>
      <c r="NVL441" s="3"/>
      <c r="NVM441" s="3"/>
      <c r="NVN441" s="3"/>
      <c r="NVO441" s="3"/>
      <c r="NVP441" s="3"/>
      <c r="NVQ441" s="3"/>
      <c r="NVR441" s="3"/>
      <c r="NVS441" s="3"/>
      <c r="NVT441" s="3"/>
      <c r="NVU441" s="3"/>
      <c r="NVV441" s="3"/>
      <c r="NVW441" s="3"/>
      <c r="NVX441" s="3"/>
      <c r="NVY441" s="3"/>
      <c r="NVZ441" s="3"/>
      <c r="NWA441" s="3"/>
      <c r="NWB441" s="3"/>
      <c r="NWC441" s="3"/>
      <c r="NWD441" s="3"/>
      <c r="NWE441" s="3"/>
      <c r="NWF441" s="3"/>
      <c r="NWG441" s="3"/>
      <c r="NWH441" s="3"/>
      <c r="NWI441" s="3"/>
      <c r="NWJ441" s="3"/>
      <c r="NWK441" s="3"/>
      <c r="NWL441" s="3"/>
      <c r="NWM441" s="3"/>
      <c r="NWN441" s="3"/>
      <c r="NWO441" s="3"/>
      <c r="NWP441" s="3"/>
      <c r="NWQ441" s="3"/>
      <c r="NWR441" s="3"/>
      <c r="NWS441" s="3"/>
      <c r="NWT441" s="3"/>
      <c r="NWU441" s="3"/>
      <c r="NWV441" s="3"/>
      <c r="NWW441" s="3"/>
      <c r="NWX441" s="3"/>
      <c r="NWY441" s="3"/>
      <c r="NWZ441" s="3"/>
      <c r="NXA441" s="3"/>
      <c r="NXB441" s="3"/>
      <c r="NXC441" s="3"/>
      <c r="NXD441" s="3"/>
      <c r="NXE441" s="3"/>
      <c r="NXF441" s="3"/>
      <c r="NXG441" s="3"/>
      <c r="NXH441" s="3"/>
      <c r="NXI441" s="3"/>
      <c r="NXJ441" s="3"/>
      <c r="NXK441" s="3"/>
      <c r="NXL441" s="3"/>
      <c r="NXM441" s="3"/>
      <c r="NXN441" s="3"/>
      <c r="NXO441" s="3"/>
      <c r="NXP441" s="3"/>
      <c r="NXQ441" s="3"/>
      <c r="NXR441" s="3"/>
      <c r="NXS441" s="3"/>
      <c r="NXT441" s="3"/>
      <c r="NXU441" s="3"/>
      <c r="NXV441" s="3"/>
      <c r="NXW441" s="3"/>
      <c r="NXX441" s="3"/>
      <c r="NXY441" s="3"/>
      <c r="NXZ441" s="3"/>
      <c r="NYA441" s="3"/>
      <c r="NYB441" s="3"/>
      <c r="NYC441" s="3"/>
      <c r="NYD441" s="3"/>
      <c r="NYE441" s="3"/>
      <c r="NYF441" s="3"/>
      <c r="NYG441" s="3"/>
      <c r="NYH441" s="3"/>
      <c r="NYI441" s="3"/>
      <c r="NYJ441" s="3"/>
      <c r="NYK441" s="3"/>
      <c r="NYL441" s="3"/>
      <c r="NYM441" s="3"/>
      <c r="NYN441" s="3"/>
      <c r="NYO441" s="3"/>
      <c r="NYP441" s="3"/>
      <c r="NYQ441" s="3"/>
      <c r="NYR441" s="3"/>
      <c r="NYS441" s="3"/>
      <c r="NYT441" s="3"/>
      <c r="NYU441" s="3"/>
      <c r="NYV441" s="3"/>
      <c r="NYW441" s="3"/>
      <c r="NYX441" s="3"/>
      <c r="NYY441" s="3"/>
      <c r="NYZ441" s="3"/>
      <c r="NZA441" s="3"/>
      <c r="NZB441" s="3"/>
      <c r="NZC441" s="3"/>
      <c r="NZD441" s="3"/>
      <c r="NZE441" s="3"/>
      <c r="NZF441" s="3"/>
      <c r="NZG441" s="3"/>
      <c r="NZH441" s="3"/>
      <c r="NZI441" s="3"/>
      <c r="NZJ441" s="3"/>
      <c r="NZK441" s="3"/>
      <c r="NZL441" s="3"/>
      <c r="NZM441" s="3"/>
      <c r="NZN441" s="3"/>
      <c r="NZO441" s="3"/>
      <c r="NZP441" s="3"/>
      <c r="NZQ441" s="3"/>
      <c r="NZR441" s="3"/>
      <c r="NZS441" s="3"/>
      <c r="NZT441" s="3"/>
      <c r="NZU441" s="3"/>
      <c r="NZV441" s="3"/>
      <c r="NZW441" s="3"/>
      <c r="NZX441" s="3"/>
      <c r="NZY441" s="3"/>
      <c r="NZZ441" s="3"/>
      <c r="OAA441" s="3"/>
      <c r="OAB441" s="3"/>
      <c r="OAC441" s="3"/>
      <c r="OAD441" s="3"/>
      <c r="OAE441" s="3"/>
      <c r="OAF441" s="3"/>
      <c r="OAG441" s="3"/>
      <c r="OAH441" s="3"/>
      <c r="OAI441" s="3"/>
      <c r="OAJ441" s="3"/>
      <c r="OAK441" s="3"/>
      <c r="OAL441" s="3"/>
      <c r="OAM441" s="3"/>
      <c r="OAN441" s="3"/>
      <c r="OAO441" s="3"/>
      <c r="OAP441" s="3"/>
      <c r="OAQ441" s="3"/>
      <c r="OAR441" s="3"/>
      <c r="OAS441" s="3"/>
      <c r="OAT441" s="3"/>
      <c r="OAU441" s="3"/>
      <c r="OAV441" s="3"/>
      <c r="OAW441" s="3"/>
      <c r="OAX441" s="3"/>
      <c r="OAY441" s="3"/>
      <c r="OAZ441" s="3"/>
      <c r="OBA441" s="3"/>
      <c r="OBB441" s="3"/>
      <c r="OBC441" s="3"/>
      <c r="OBD441" s="3"/>
      <c r="OBE441" s="3"/>
      <c r="OBF441" s="3"/>
      <c r="OBG441" s="3"/>
      <c r="OBH441" s="3"/>
      <c r="OBI441" s="3"/>
      <c r="OBJ441" s="3"/>
      <c r="OBK441" s="3"/>
      <c r="OBL441" s="3"/>
      <c r="OBM441" s="3"/>
      <c r="OBN441" s="3"/>
      <c r="OBO441" s="3"/>
      <c r="OBP441" s="3"/>
      <c r="OBQ441" s="3"/>
      <c r="OBR441" s="3"/>
      <c r="OBS441" s="3"/>
      <c r="OBT441" s="3"/>
      <c r="OBU441" s="3"/>
      <c r="OBV441" s="3"/>
      <c r="OBW441" s="3"/>
      <c r="OBX441" s="3"/>
      <c r="OBY441" s="3"/>
      <c r="OBZ441" s="3"/>
      <c r="OCA441" s="3"/>
      <c r="OCB441" s="3"/>
      <c r="OCC441" s="3"/>
      <c r="OCD441" s="3"/>
      <c r="OCE441" s="3"/>
      <c r="OCF441" s="3"/>
      <c r="OCG441" s="3"/>
      <c r="OCH441" s="3"/>
      <c r="OCI441" s="3"/>
      <c r="OCJ441" s="3"/>
      <c r="OCK441" s="3"/>
      <c r="OCL441" s="3"/>
      <c r="OCM441" s="3"/>
      <c r="OCN441" s="3"/>
      <c r="OCO441" s="3"/>
      <c r="OCP441" s="3"/>
      <c r="OCQ441" s="3"/>
      <c r="OCR441" s="3"/>
      <c r="OCS441" s="3"/>
      <c r="OCT441" s="3"/>
      <c r="OCU441" s="3"/>
      <c r="OCV441" s="3"/>
      <c r="OCW441" s="3"/>
      <c r="OCX441" s="3"/>
      <c r="OCY441" s="3"/>
      <c r="OCZ441" s="3"/>
      <c r="ODA441" s="3"/>
      <c r="ODB441" s="3"/>
      <c r="ODC441" s="3"/>
      <c r="ODD441" s="3"/>
      <c r="ODE441" s="3"/>
      <c r="ODF441" s="3"/>
      <c r="ODG441" s="3"/>
      <c r="ODH441" s="3"/>
      <c r="ODI441" s="3"/>
      <c r="ODJ441" s="3"/>
      <c r="ODK441" s="3"/>
      <c r="ODL441" s="3"/>
      <c r="ODM441" s="3"/>
      <c r="ODN441" s="3"/>
      <c r="ODO441" s="3"/>
      <c r="ODP441" s="3"/>
      <c r="ODQ441" s="3"/>
      <c r="ODR441" s="3"/>
      <c r="ODS441" s="3"/>
      <c r="ODT441" s="3"/>
      <c r="ODU441" s="3"/>
      <c r="ODV441" s="3"/>
      <c r="ODW441" s="3"/>
      <c r="ODX441" s="3"/>
      <c r="ODY441" s="3"/>
      <c r="ODZ441" s="3"/>
      <c r="OEA441" s="3"/>
      <c r="OEB441" s="3"/>
      <c r="OEC441" s="3"/>
      <c r="OED441" s="3"/>
      <c r="OEE441" s="3"/>
      <c r="OEF441" s="3"/>
      <c r="OEG441" s="3"/>
      <c r="OEH441" s="3"/>
      <c r="OEI441" s="3"/>
      <c r="OEJ441" s="3"/>
      <c r="OEK441" s="3"/>
      <c r="OEL441" s="3"/>
      <c r="OEM441" s="3"/>
      <c r="OEN441" s="3"/>
      <c r="OEO441" s="3"/>
      <c r="OEP441" s="3"/>
      <c r="OEQ441" s="3"/>
      <c r="OER441" s="3"/>
      <c r="OES441" s="3"/>
      <c r="OET441" s="3"/>
      <c r="OEU441" s="3"/>
      <c r="OEV441" s="3"/>
      <c r="OEW441" s="3"/>
      <c r="OEX441" s="3"/>
      <c r="OEY441" s="3"/>
      <c r="OEZ441" s="3"/>
      <c r="OFA441" s="3"/>
      <c r="OFB441" s="3"/>
      <c r="OFC441" s="3"/>
      <c r="OFD441" s="3"/>
      <c r="OFE441" s="3"/>
      <c r="OFF441" s="3"/>
      <c r="OFG441" s="3"/>
      <c r="OFH441" s="3"/>
      <c r="OFI441" s="3"/>
      <c r="OFJ441" s="3"/>
      <c r="OFK441" s="3"/>
      <c r="OFL441" s="3"/>
      <c r="OFM441" s="3"/>
      <c r="OFN441" s="3"/>
      <c r="OFO441" s="3"/>
      <c r="OFP441" s="3"/>
      <c r="OFQ441" s="3"/>
      <c r="OFR441" s="3"/>
      <c r="OFS441" s="3"/>
      <c r="OFT441" s="3"/>
      <c r="OFU441" s="3"/>
      <c r="OFV441" s="3"/>
      <c r="OFW441" s="3"/>
      <c r="OFX441" s="3"/>
      <c r="OFY441" s="3"/>
      <c r="OFZ441" s="3"/>
      <c r="OGA441" s="3"/>
      <c r="OGB441" s="3"/>
      <c r="OGC441" s="3"/>
      <c r="OGD441" s="3"/>
      <c r="OGE441" s="3"/>
      <c r="OGF441" s="3"/>
      <c r="OGG441" s="3"/>
      <c r="OGH441" s="3"/>
      <c r="OGI441" s="3"/>
      <c r="OGJ441" s="3"/>
      <c r="OGK441" s="3"/>
      <c r="OGL441" s="3"/>
      <c r="OGM441" s="3"/>
      <c r="OGN441" s="3"/>
      <c r="OGO441" s="3"/>
      <c r="OGP441" s="3"/>
      <c r="OGQ441" s="3"/>
      <c r="OGR441" s="3"/>
      <c r="OGS441" s="3"/>
      <c r="OGT441" s="3"/>
      <c r="OGU441" s="3"/>
      <c r="OGV441" s="3"/>
      <c r="OGW441" s="3"/>
      <c r="OGX441" s="3"/>
      <c r="OGY441" s="3"/>
      <c r="OGZ441" s="3"/>
      <c r="OHA441" s="3"/>
      <c r="OHB441" s="3"/>
      <c r="OHC441" s="3"/>
      <c r="OHD441" s="3"/>
      <c r="OHE441" s="3"/>
      <c r="OHF441" s="3"/>
      <c r="OHG441" s="3"/>
      <c r="OHH441" s="3"/>
      <c r="OHI441" s="3"/>
      <c r="OHJ441" s="3"/>
      <c r="OHK441" s="3"/>
      <c r="OHL441" s="3"/>
      <c r="OHM441" s="3"/>
      <c r="OHN441" s="3"/>
      <c r="OHO441" s="3"/>
      <c r="OHP441" s="3"/>
      <c r="OHQ441" s="3"/>
      <c r="OHR441" s="3"/>
      <c r="OHS441" s="3"/>
      <c r="OHT441" s="3"/>
      <c r="OHU441" s="3"/>
      <c r="OHV441" s="3"/>
      <c r="OHW441" s="3"/>
      <c r="OHX441" s="3"/>
      <c r="OHY441" s="3"/>
      <c r="OHZ441" s="3"/>
      <c r="OIA441" s="3"/>
      <c r="OIB441" s="3"/>
      <c r="OIC441" s="3"/>
      <c r="OID441" s="3"/>
      <c r="OIE441" s="3"/>
      <c r="OIF441" s="3"/>
      <c r="OIG441" s="3"/>
      <c r="OIH441" s="3"/>
      <c r="OII441" s="3"/>
      <c r="OIJ441" s="3"/>
      <c r="OIK441" s="3"/>
      <c r="OIL441" s="3"/>
      <c r="OIM441" s="3"/>
      <c r="OIN441" s="3"/>
      <c r="OIO441" s="3"/>
      <c r="OIP441" s="3"/>
      <c r="OIQ441" s="3"/>
      <c r="OIR441" s="3"/>
      <c r="OIS441" s="3"/>
      <c r="OIT441" s="3"/>
      <c r="OIU441" s="3"/>
      <c r="OIV441" s="3"/>
      <c r="OIW441" s="3"/>
      <c r="OIX441" s="3"/>
      <c r="OIY441" s="3"/>
      <c r="OIZ441" s="3"/>
      <c r="OJA441" s="3"/>
      <c r="OJB441" s="3"/>
      <c r="OJC441" s="3"/>
      <c r="OJD441" s="3"/>
      <c r="OJE441" s="3"/>
      <c r="OJF441" s="3"/>
      <c r="OJG441" s="3"/>
      <c r="OJH441" s="3"/>
      <c r="OJI441" s="3"/>
      <c r="OJJ441" s="3"/>
      <c r="OJK441" s="3"/>
      <c r="OJL441" s="3"/>
      <c r="OJM441" s="3"/>
      <c r="OJN441" s="3"/>
      <c r="OJO441" s="3"/>
      <c r="OJP441" s="3"/>
      <c r="OJQ441" s="3"/>
      <c r="OJR441" s="3"/>
      <c r="OJS441" s="3"/>
      <c r="OJT441" s="3"/>
      <c r="OJU441" s="3"/>
      <c r="OJV441" s="3"/>
      <c r="OJW441" s="3"/>
      <c r="OJX441" s="3"/>
      <c r="OJY441" s="3"/>
      <c r="OJZ441" s="3"/>
      <c r="OKA441" s="3"/>
      <c r="OKB441" s="3"/>
      <c r="OKC441" s="3"/>
      <c r="OKD441" s="3"/>
      <c r="OKE441" s="3"/>
      <c r="OKF441" s="3"/>
      <c r="OKG441" s="3"/>
      <c r="OKH441" s="3"/>
      <c r="OKI441" s="3"/>
      <c r="OKJ441" s="3"/>
      <c r="OKK441" s="3"/>
      <c r="OKL441" s="3"/>
      <c r="OKM441" s="3"/>
      <c r="OKN441" s="3"/>
      <c r="OKO441" s="3"/>
      <c r="OKP441" s="3"/>
      <c r="OKQ441" s="3"/>
      <c r="OKR441" s="3"/>
      <c r="OKS441" s="3"/>
      <c r="OKT441" s="3"/>
      <c r="OKU441" s="3"/>
      <c r="OKV441" s="3"/>
      <c r="OKW441" s="3"/>
      <c r="OKX441" s="3"/>
      <c r="OKY441" s="3"/>
      <c r="OKZ441" s="3"/>
      <c r="OLA441" s="3"/>
      <c r="OLB441" s="3"/>
      <c r="OLC441" s="3"/>
      <c r="OLD441" s="3"/>
      <c r="OLE441" s="3"/>
      <c r="OLF441" s="3"/>
      <c r="OLG441" s="3"/>
      <c r="OLH441" s="3"/>
      <c r="OLI441" s="3"/>
      <c r="OLJ441" s="3"/>
      <c r="OLK441" s="3"/>
      <c r="OLL441" s="3"/>
      <c r="OLM441" s="3"/>
      <c r="OLN441" s="3"/>
      <c r="OLO441" s="3"/>
      <c r="OLP441" s="3"/>
      <c r="OLQ441" s="3"/>
      <c r="OLR441" s="3"/>
      <c r="OLS441" s="3"/>
      <c r="OLT441" s="3"/>
      <c r="OLU441" s="3"/>
      <c r="OLV441" s="3"/>
      <c r="OLW441" s="3"/>
      <c r="OLX441" s="3"/>
      <c r="OLY441" s="3"/>
      <c r="OLZ441" s="3"/>
      <c r="OMA441" s="3"/>
      <c r="OMB441" s="3"/>
      <c r="OMC441" s="3"/>
      <c r="OMD441" s="3"/>
      <c r="OME441" s="3"/>
      <c r="OMF441" s="3"/>
      <c r="OMG441" s="3"/>
      <c r="OMH441" s="3"/>
      <c r="OMI441" s="3"/>
      <c r="OMJ441" s="3"/>
      <c r="OMK441" s="3"/>
      <c r="OML441" s="3"/>
      <c r="OMM441" s="3"/>
      <c r="OMN441" s="3"/>
      <c r="OMO441" s="3"/>
      <c r="OMP441" s="3"/>
      <c r="OMQ441" s="3"/>
      <c r="OMR441" s="3"/>
      <c r="OMS441" s="3"/>
      <c r="OMT441" s="3"/>
      <c r="OMU441" s="3"/>
      <c r="OMV441" s="3"/>
      <c r="OMW441" s="3"/>
      <c r="OMX441" s="3"/>
      <c r="OMY441" s="3"/>
      <c r="OMZ441" s="3"/>
      <c r="ONA441" s="3"/>
      <c r="ONB441" s="3"/>
      <c r="ONC441" s="3"/>
      <c r="OND441" s="3"/>
      <c r="ONE441" s="3"/>
      <c r="ONF441" s="3"/>
      <c r="ONG441" s="3"/>
      <c r="ONH441" s="3"/>
      <c r="ONI441" s="3"/>
      <c r="ONJ441" s="3"/>
      <c r="ONK441" s="3"/>
      <c r="ONL441" s="3"/>
      <c r="ONM441" s="3"/>
      <c r="ONN441" s="3"/>
      <c r="ONO441" s="3"/>
      <c r="ONP441" s="3"/>
      <c r="ONQ441" s="3"/>
      <c r="ONR441" s="3"/>
      <c r="ONS441" s="3"/>
      <c r="ONT441" s="3"/>
      <c r="ONU441" s="3"/>
      <c r="ONV441" s="3"/>
      <c r="ONW441" s="3"/>
      <c r="ONX441" s="3"/>
      <c r="ONY441" s="3"/>
      <c r="ONZ441" s="3"/>
      <c r="OOA441" s="3"/>
      <c r="OOB441" s="3"/>
      <c r="OOC441" s="3"/>
      <c r="OOD441" s="3"/>
      <c r="OOE441" s="3"/>
      <c r="OOF441" s="3"/>
      <c r="OOG441" s="3"/>
      <c r="OOH441" s="3"/>
      <c r="OOI441" s="3"/>
      <c r="OOJ441" s="3"/>
      <c r="OOK441" s="3"/>
      <c r="OOL441" s="3"/>
      <c r="OOM441" s="3"/>
      <c r="OON441" s="3"/>
      <c r="OOO441" s="3"/>
      <c r="OOP441" s="3"/>
      <c r="OOQ441" s="3"/>
      <c r="OOR441" s="3"/>
      <c r="OOS441" s="3"/>
      <c r="OOT441" s="3"/>
      <c r="OOU441" s="3"/>
      <c r="OOV441" s="3"/>
      <c r="OOW441" s="3"/>
      <c r="OOX441" s="3"/>
      <c r="OOY441" s="3"/>
      <c r="OOZ441" s="3"/>
      <c r="OPA441" s="3"/>
      <c r="OPB441" s="3"/>
      <c r="OPC441" s="3"/>
      <c r="OPD441" s="3"/>
      <c r="OPE441" s="3"/>
      <c r="OPF441" s="3"/>
      <c r="OPG441" s="3"/>
      <c r="OPH441" s="3"/>
      <c r="OPI441" s="3"/>
      <c r="OPJ441" s="3"/>
      <c r="OPK441" s="3"/>
      <c r="OPL441" s="3"/>
      <c r="OPM441" s="3"/>
      <c r="OPN441" s="3"/>
      <c r="OPO441" s="3"/>
      <c r="OPP441" s="3"/>
      <c r="OPQ441" s="3"/>
      <c r="OPR441" s="3"/>
      <c r="OPS441" s="3"/>
      <c r="OPT441" s="3"/>
      <c r="OPU441" s="3"/>
      <c r="OPV441" s="3"/>
      <c r="OPW441" s="3"/>
      <c r="OPX441" s="3"/>
      <c r="OPY441" s="3"/>
      <c r="OPZ441" s="3"/>
      <c r="OQA441" s="3"/>
      <c r="OQB441" s="3"/>
      <c r="OQC441" s="3"/>
      <c r="OQD441" s="3"/>
      <c r="OQE441" s="3"/>
      <c r="OQF441" s="3"/>
      <c r="OQG441" s="3"/>
      <c r="OQH441" s="3"/>
      <c r="OQI441" s="3"/>
      <c r="OQJ441" s="3"/>
      <c r="OQK441" s="3"/>
      <c r="OQL441" s="3"/>
      <c r="OQM441" s="3"/>
      <c r="OQN441" s="3"/>
      <c r="OQO441" s="3"/>
      <c r="OQP441" s="3"/>
      <c r="OQQ441" s="3"/>
      <c r="OQR441" s="3"/>
      <c r="OQS441" s="3"/>
      <c r="OQT441" s="3"/>
      <c r="OQU441" s="3"/>
      <c r="OQV441" s="3"/>
      <c r="OQW441" s="3"/>
      <c r="OQX441" s="3"/>
      <c r="OQY441" s="3"/>
      <c r="OQZ441" s="3"/>
      <c r="ORA441" s="3"/>
      <c r="ORB441" s="3"/>
      <c r="ORC441" s="3"/>
      <c r="ORD441" s="3"/>
      <c r="ORE441" s="3"/>
      <c r="ORF441" s="3"/>
      <c r="ORG441" s="3"/>
      <c r="ORH441" s="3"/>
      <c r="ORI441" s="3"/>
      <c r="ORJ441" s="3"/>
      <c r="ORK441" s="3"/>
      <c r="ORL441" s="3"/>
      <c r="ORM441" s="3"/>
      <c r="ORN441" s="3"/>
      <c r="ORO441" s="3"/>
      <c r="ORP441" s="3"/>
      <c r="ORQ441" s="3"/>
      <c r="ORR441" s="3"/>
      <c r="ORS441" s="3"/>
      <c r="ORT441" s="3"/>
      <c r="ORU441" s="3"/>
      <c r="ORV441" s="3"/>
      <c r="ORW441" s="3"/>
      <c r="ORX441" s="3"/>
      <c r="ORY441" s="3"/>
      <c r="ORZ441" s="3"/>
      <c r="OSA441" s="3"/>
      <c r="OSB441" s="3"/>
      <c r="OSC441" s="3"/>
      <c r="OSD441" s="3"/>
      <c r="OSE441" s="3"/>
      <c r="OSF441" s="3"/>
      <c r="OSG441" s="3"/>
      <c r="OSH441" s="3"/>
      <c r="OSI441" s="3"/>
      <c r="OSJ441" s="3"/>
      <c r="OSK441" s="3"/>
      <c r="OSL441" s="3"/>
      <c r="OSM441" s="3"/>
      <c r="OSN441" s="3"/>
      <c r="OSO441" s="3"/>
      <c r="OSP441" s="3"/>
      <c r="OSQ441" s="3"/>
      <c r="OSR441" s="3"/>
      <c r="OSS441" s="3"/>
      <c r="OST441" s="3"/>
      <c r="OSU441" s="3"/>
      <c r="OSV441" s="3"/>
      <c r="OSW441" s="3"/>
      <c r="OSX441" s="3"/>
      <c r="OSY441" s="3"/>
      <c r="OSZ441" s="3"/>
      <c r="OTA441" s="3"/>
      <c r="OTB441" s="3"/>
      <c r="OTC441" s="3"/>
      <c r="OTD441" s="3"/>
      <c r="OTE441" s="3"/>
      <c r="OTF441" s="3"/>
      <c r="OTG441" s="3"/>
      <c r="OTH441" s="3"/>
      <c r="OTI441" s="3"/>
      <c r="OTJ441" s="3"/>
      <c r="OTK441" s="3"/>
      <c r="OTL441" s="3"/>
      <c r="OTM441" s="3"/>
      <c r="OTN441" s="3"/>
      <c r="OTO441" s="3"/>
      <c r="OTP441" s="3"/>
      <c r="OTQ441" s="3"/>
      <c r="OTR441" s="3"/>
      <c r="OTS441" s="3"/>
      <c r="OTT441" s="3"/>
      <c r="OTU441" s="3"/>
      <c r="OTV441" s="3"/>
      <c r="OTW441" s="3"/>
      <c r="OTX441" s="3"/>
      <c r="OTY441" s="3"/>
      <c r="OTZ441" s="3"/>
      <c r="OUA441" s="3"/>
      <c r="OUB441" s="3"/>
      <c r="OUC441" s="3"/>
      <c r="OUD441" s="3"/>
      <c r="OUE441" s="3"/>
      <c r="OUF441" s="3"/>
      <c r="OUG441" s="3"/>
      <c r="OUH441" s="3"/>
      <c r="OUI441" s="3"/>
      <c r="OUJ441" s="3"/>
      <c r="OUK441" s="3"/>
      <c r="OUL441" s="3"/>
      <c r="OUM441" s="3"/>
      <c r="OUN441" s="3"/>
      <c r="OUO441" s="3"/>
      <c r="OUP441" s="3"/>
      <c r="OUQ441" s="3"/>
      <c r="OUR441" s="3"/>
      <c r="OUS441" s="3"/>
      <c r="OUT441" s="3"/>
      <c r="OUU441" s="3"/>
      <c r="OUV441" s="3"/>
      <c r="OUW441" s="3"/>
      <c r="OUX441" s="3"/>
      <c r="OUY441" s="3"/>
      <c r="OUZ441" s="3"/>
      <c r="OVA441" s="3"/>
      <c r="OVB441" s="3"/>
      <c r="OVC441" s="3"/>
      <c r="OVD441" s="3"/>
      <c r="OVE441" s="3"/>
      <c r="OVF441" s="3"/>
      <c r="OVG441" s="3"/>
      <c r="OVH441" s="3"/>
      <c r="OVI441" s="3"/>
      <c r="OVJ441" s="3"/>
      <c r="OVK441" s="3"/>
      <c r="OVL441" s="3"/>
      <c r="OVM441" s="3"/>
      <c r="OVN441" s="3"/>
      <c r="OVO441" s="3"/>
      <c r="OVP441" s="3"/>
      <c r="OVQ441" s="3"/>
      <c r="OVR441" s="3"/>
      <c r="OVS441" s="3"/>
      <c r="OVT441" s="3"/>
      <c r="OVU441" s="3"/>
      <c r="OVV441" s="3"/>
      <c r="OVW441" s="3"/>
      <c r="OVX441" s="3"/>
      <c r="OVY441" s="3"/>
      <c r="OVZ441" s="3"/>
      <c r="OWA441" s="3"/>
      <c r="OWB441" s="3"/>
      <c r="OWC441" s="3"/>
      <c r="OWD441" s="3"/>
      <c r="OWE441" s="3"/>
      <c r="OWF441" s="3"/>
      <c r="OWG441" s="3"/>
      <c r="OWH441" s="3"/>
      <c r="OWI441" s="3"/>
      <c r="OWJ441" s="3"/>
      <c r="OWK441" s="3"/>
      <c r="OWL441" s="3"/>
      <c r="OWM441" s="3"/>
      <c r="OWN441" s="3"/>
      <c r="OWO441" s="3"/>
      <c r="OWP441" s="3"/>
      <c r="OWQ441" s="3"/>
      <c r="OWR441" s="3"/>
      <c r="OWS441" s="3"/>
      <c r="OWT441" s="3"/>
      <c r="OWU441" s="3"/>
      <c r="OWV441" s="3"/>
      <c r="OWW441" s="3"/>
      <c r="OWX441" s="3"/>
      <c r="OWY441" s="3"/>
      <c r="OWZ441" s="3"/>
      <c r="OXA441" s="3"/>
      <c r="OXB441" s="3"/>
      <c r="OXC441" s="3"/>
      <c r="OXD441" s="3"/>
      <c r="OXE441" s="3"/>
      <c r="OXF441" s="3"/>
      <c r="OXG441" s="3"/>
      <c r="OXH441" s="3"/>
      <c r="OXI441" s="3"/>
      <c r="OXJ441" s="3"/>
      <c r="OXK441" s="3"/>
      <c r="OXL441" s="3"/>
      <c r="OXM441" s="3"/>
      <c r="OXN441" s="3"/>
      <c r="OXO441" s="3"/>
      <c r="OXP441" s="3"/>
      <c r="OXQ441" s="3"/>
      <c r="OXR441" s="3"/>
      <c r="OXS441" s="3"/>
      <c r="OXT441" s="3"/>
      <c r="OXU441" s="3"/>
      <c r="OXV441" s="3"/>
      <c r="OXW441" s="3"/>
      <c r="OXX441" s="3"/>
      <c r="OXY441" s="3"/>
      <c r="OXZ441" s="3"/>
      <c r="OYA441" s="3"/>
      <c r="OYB441" s="3"/>
      <c r="OYC441" s="3"/>
      <c r="OYD441" s="3"/>
      <c r="OYE441" s="3"/>
      <c r="OYF441" s="3"/>
      <c r="OYG441" s="3"/>
      <c r="OYH441" s="3"/>
      <c r="OYI441" s="3"/>
      <c r="OYJ441" s="3"/>
      <c r="OYK441" s="3"/>
      <c r="OYL441" s="3"/>
      <c r="OYM441" s="3"/>
      <c r="OYN441" s="3"/>
      <c r="OYO441" s="3"/>
      <c r="OYP441" s="3"/>
      <c r="OYQ441" s="3"/>
      <c r="OYR441" s="3"/>
      <c r="OYS441" s="3"/>
      <c r="OYT441" s="3"/>
      <c r="OYU441" s="3"/>
      <c r="OYV441" s="3"/>
      <c r="OYW441" s="3"/>
      <c r="OYX441" s="3"/>
      <c r="OYY441" s="3"/>
      <c r="OYZ441" s="3"/>
      <c r="OZA441" s="3"/>
      <c r="OZB441" s="3"/>
      <c r="OZC441" s="3"/>
      <c r="OZD441" s="3"/>
      <c r="OZE441" s="3"/>
      <c r="OZF441" s="3"/>
      <c r="OZG441" s="3"/>
      <c r="OZH441" s="3"/>
      <c r="OZI441" s="3"/>
      <c r="OZJ441" s="3"/>
      <c r="OZK441" s="3"/>
      <c r="OZL441" s="3"/>
      <c r="OZM441" s="3"/>
      <c r="OZN441" s="3"/>
      <c r="OZO441" s="3"/>
      <c r="OZP441" s="3"/>
      <c r="OZQ441" s="3"/>
      <c r="OZR441" s="3"/>
      <c r="OZS441" s="3"/>
      <c r="OZT441" s="3"/>
      <c r="OZU441" s="3"/>
      <c r="OZV441" s="3"/>
      <c r="OZW441" s="3"/>
      <c r="OZX441" s="3"/>
      <c r="OZY441" s="3"/>
      <c r="OZZ441" s="3"/>
      <c r="PAA441" s="3"/>
      <c r="PAB441" s="3"/>
      <c r="PAC441" s="3"/>
      <c r="PAD441" s="3"/>
      <c r="PAE441" s="3"/>
      <c r="PAF441" s="3"/>
      <c r="PAG441" s="3"/>
      <c r="PAH441" s="3"/>
      <c r="PAI441" s="3"/>
      <c r="PAJ441" s="3"/>
      <c r="PAK441" s="3"/>
      <c r="PAL441" s="3"/>
      <c r="PAM441" s="3"/>
      <c r="PAN441" s="3"/>
      <c r="PAO441" s="3"/>
      <c r="PAP441" s="3"/>
      <c r="PAQ441" s="3"/>
      <c r="PAR441" s="3"/>
      <c r="PAS441" s="3"/>
      <c r="PAT441" s="3"/>
      <c r="PAU441" s="3"/>
      <c r="PAV441" s="3"/>
      <c r="PAW441" s="3"/>
      <c r="PAX441" s="3"/>
      <c r="PAY441" s="3"/>
      <c r="PAZ441" s="3"/>
      <c r="PBA441" s="3"/>
      <c r="PBB441" s="3"/>
      <c r="PBC441" s="3"/>
      <c r="PBD441" s="3"/>
      <c r="PBE441" s="3"/>
      <c r="PBF441" s="3"/>
      <c r="PBG441" s="3"/>
      <c r="PBH441" s="3"/>
      <c r="PBI441" s="3"/>
      <c r="PBJ441" s="3"/>
      <c r="PBK441" s="3"/>
      <c r="PBL441" s="3"/>
      <c r="PBM441" s="3"/>
      <c r="PBN441" s="3"/>
      <c r="PBO441" s="3"/>
      <c r="PBP441" s="3"/>
      <c r="PBQ441" s="3"/>
      <c r="PBR441" s="3"/>
      <c r="PBS441" s="3"/>
      <c r="PBT441" s="3"/>
      <c r="PBU441" s="3"/>
      <c r="PBV441" s="3"/>
      <c r="PBW441" s="3"/>
      <c r="PBX441" s="3"/>
      <c r="PBY441" s="3"/>
      <c r="PBZ441" s="3"/>
      <c r="PCA441" s="3"/>
      <c r="PCB441" s="3"/>
      <c r="PCC441" s="3"/>
      <c r="PCD441" s="3"/>
      <c r="PCE441" s="3"/>
      <c r="PCF441" s="3"/>
      <c r="PCG441" s="3"/>
      <c r="PCH441" s="3"/>
      <c r="PCI441" s="3"/>
      <c r="PCJ441" s="3"/>
      <c r="PCK441" s="3"/>
      <c r="PCL441" s="3"/>
      <c r="PCM441" s="3"/>
      <c r="PCN441" s="3"/>
      <c r="PCO441" s="3"/>
      <c r="PCP441" s="3"/>
      <c r="PCQ441" s="3"/>
      <c r="PCR441" s="3"/>
      <c r="PCS441" s="3"/>
      <c r="PCT441" s="3"/>
      <c r="PCU441" s="3"/>
      <c r="PCV441" s="3"/>
      <c r="PCW441" s="3"/>
      <c r="PCX441" s="3"/>
      <c r="PCY441" s="3"/>
      <c r="PCZ441" s="3"/>
      <c r="PDA441" s="3"/>
      <c r="PDB441" s="3"/>
      <c r="PDC441" s="3"/>
      <c r="PDD441" s="3"/>
      <c r="PDE441" s="3"/>
      <c r="PDF441" s="3"/>
      <c r="PDG441" s="3"/>
      <c r="PDH441" s="3"/>
      <c r="PDI441" s="3"/>
      <c r="PDJ441" s="3"/>
      <c r="PDK441" s="3"/>
      <c r="PDL441" s="3"/>
      <c r="PDM441" s="3"/>
      <c r="PDN441" s="3"/>
      <c r="PDO441" s="3"/>
      <c r="PDP441" s="3"/>
      <c r="PDQ441" s="3"/>
      <c r="PDR441" s="3"/>
      <c r="PDS441" s="3"/>
      <c r="PDT441" s="3"/>
      <c r="PDU441" s="3"/>
      <c r="PDV441" s="3"/>
      <c r="PDW441" s="3"/>
      <c r="PDX441" s="3"/>
      <c r="PDY441" s="3"/>
      <c r="PDZ441" s="3"/>
      <c r="PEA441" s="3"/>
      <c r="PEB441" s="3"/>
      <c r="PEC441" s="3"/>
      <c r="PED441" s="3"/>
      <c r="PEE441" s="3"/>
      <c r="PEF441" s="3"/>
      <c r="PEG441" s="3"/>
      <c r="PEH441" s="3"/>
      <c r="PEI441" s="3"/>
      <c r="PEJ441" s="3"/>
      <c r="PEK441" s="3"/>
      <c r="PEL441" s="3"/>
      <c r="PEM441" s="3"/>
      <c r="PEN441" s="3"/>
      <c r="PEO441" s="3"/>
      <c r="PEP441" s="3"/>
      <c r="PEQ441" s="3"/>
      <c r="PER441" s="3"/>
      <c r="PES441" s="3"/>
      <c r="PET441" s="3"/>
      <c r="PEU441" s="3"/>
      <c r="PEV441" s="3"/>
      <c r="PEW441" s="3"/>
      <c r="PEX441" s="3"/>
      <c r="PEY441" s="3"/>
      <c r="PEZ441" s="3"/>
      <c r="PFA441" s="3"/>
      <c r="PFB441" s="3"/>
      <c r="PFC441" s="3"/>
      <c r="PFD441" s="3"/>
      <c r="PFE441" s="3"/>
      <c r="PFF441" s="3"/>
      <c r="PFG441" s="3"/>
      <c r="PFH441" s="3"/>
      <c r="PFI441" s="3"/>
      <c r="PFJ441" s="3"/>
      <c r="PFK441" s="3"/>
      <c r="PFL441" s="3"/>
      <c r="PFM441" s="3"/>
      <c r="PFN441" s="3"/>
      <c r="PFO441" s="3"/>
      <c r="PFP441" s="3"/>
      <c r="PFQ441" s="3"/>
      <c r="PFR441" s="3"/>
      <c r="PFS441" s="3"/>
      <c r="PFT441" s="3"/>
      <c r="PFU441" s="3"/>
      <c r="PFV441" s="3"/>
      <c r="PFW441" s="3"/>
      <c r="PFX441" s="3"/>
      <c r="PFY441" s="3"/>
      <c r="PFZ441" s="3"/>
      <c r="PGA441" s="3"/>
      <c r="PGB441" s="3"/>
      <c r="PGC441" s="3"/>
      <c r="PGD441" s="3"/>
      <c r="PGE441" s="3"/>
      <c r="PGF441" s="3"/>
      <c r="PGG441" s="3"/>
      <c r="PGH441" s="3"/>
      <c r="PGI441" s="3"/>
      <c r="PGJ441" s="3"/>
      <c r="PGK441" s="3"/>
      <c r="PGL441" s="3"/>
      <c r="PGM441" s="3"/>
      <c r="PGN441" s="3"/>
      <c r="PGO441" s="3"/>
      <c r="PGP441" s="3"/>
      <c r="PGQ441" s="3"/>
      <c r="PGR441" s="3"/>
      <c r="PGS441" s="3"/>
      <c r="PGT441" s="3"/>
      <c r="PGU441" s="3"/>
      <c r="PGV441" s="3"/>
      <c r="PGW441" s="3"/>
      <c r="PGX441" s="3"/>
      <c r="PGY441" s="3"/>
      <c r="PGZ441" s="3"/>
      <c r="PHA441" s="3"/>
      <c r="PHB441" s="3"/>
      <c r="PHC441" s="3"/>
      <c r="PHD441" s="3"/>
      <c r="PHE441" s="3"/>
      <c r="PHF441" s="3"/>
      <c r="PHG441" s="3"/>
      <c r="PHH441" s="3"/>
      <c r="PHI441" s="3"/>
      <c r="PHJ441" s="3"/>
      <c r="PHK441" s="3"/>
      <c r="PHL441" s="3"/>
      <c r="PHM441" s="3"/>
      <c r="PHN441" s="3"/>
      <c r="PHO441" s="3"/>
      <c r="PHP441" s="3"/>
      <c r="PHQ441" s="3"/>
      <c r="PHR441" s="3"/>
      <c r="PHS441" s="3"/>
      <c r="PHT441" s="3"/>
      <c r="PHU441" s="3"/>
      <c r="PHV441" s="3"/>
      <c r="PHW441" s="3"/>
      <c r="PHX441" s="3"/>
      <c r="PHY441" s="3"/>
      <c r="PHZ441" s="3"/>
      <c r="PIA441" s="3"/>
      <c r="PIB441" s="3"/>
      <c r="PIC441" s="3"/>
      <c r="PID441" s="3"/>
      <c r="PIE441" s="3"/>
      <c r="PIF441" s="3"/>
      <c r="PIG441" s="3"/>
      <c r="PIH441" s="3"/>
      <c r="PII441" s="3"/>
      <c r="PIJ441" s="3"/>
      <c r="PIK441" s="3"/>
      <c r="PIL441" s="3"/>
      <c r="PIM441" s="3"/>
      <c r="PIN441" s="3"/>
      <c r="PIO441" s="3"/>
      <c r="PIP441" s="3"/>
      <c r="PIQ441" s="3"/>
      <c r="PIR441" s="3"/>
      <c r="PIS441" s="3"/>
      <c r="PIT441" s="3"/>
      <c r="PIU441" s="3"/>
      <c r="PIV441" s="3"/>
      <c r="PIW441" s="3"/>
      <c r="PIX441" s="3"/>
      <c r="PIY441" s="3"/>
      <c r="PIZ441" s="3"/>
      <c r="PJA441" s="3"/>
      <c r="PJB441" s="3"/>
      <c r="PJC441" s="3"/>
      <c r="PJD441" s="3"/>
      <c r="PJE441" s="3"/>
      <c r="PJF441" s="3"/>
      <c r="PJG441" s="3"/>
      <c r="PJH441" s="3"/>
      <c r="PJI441" s="3"/>
      <c r="PJJ441" s="3"/>
      <c r="PJK441" s="3"/>
      <c r="PJL441" s="3"/>
      <c r="PJM441" s="3"/>
      <c r="PJN441" s="3"/>
      <c r="PJO441" s="3"/>
      <c r="PJP441" s="3"/>
      <c r="PJQ441" s="3"/>
      <c r="PJR441" s="3"/>
      <c r="PJS441" s="3"/>
      <c r="PJT441" s="3"/>
      <c r="PJU441" s="3"/>
      <c r="PJV441" s="3"/>
      <c r="PJW441" s="3"/>
      <c r="PJX441" s="3"/>
      <c r="PJY441" s="3"/>
      <c r="PJZ441" s="3"/>
      <c r="PKA441" s="3"/>
      <c r="PKB441" s="3"/>
      <c r="PKC441" s="3"/>
      <c r="PKD441" s="3"/>
      <c r="PKE441" s="3"/>
      <c r="PKF441" s="3"/>
      <c r="PKG441" s="3"/>
      <c r="PKH441" s="3"/>
      <c r="PKI441" s="3"/>
      <c r="PKJ441" s="3"/>
      <c r="PKK441" s="3"/>
      <c r="PKL441" s="3"/>
      <c r="PKM441" s="3"/>
      <c r="PKN441" s="3"/>
      <c r="PKO441" s="3"/>
      <c r="PKP441" s="3"/>
      <c r="PKQ441" s="3"/>
      <c r="PKR441" s="3"/>
      <c r="PKS441" s="3"/>
      <c r="PKT441" s="3"/>
      <c r="PKU441" s="3"/>
      <c r="PKV441" s="3"/>
      <c r="PKW441" s="3"/>
      <c r="PKX441" s="3"/>
      <c r="PKY441" s="3"/>
      <c r="PKZ441" s="3"/>
      <c r="PLA441" s="3"/>
      <c r="PLB441" s="3"/>
      <c r="PLC441" s="3"/>
      <c r="PLD441" s="3"/>
      <c r="PLE441" s="3"/>
      <c r="PLF441" s="3"/>
      <c r="PLG441" s="3"/>
      <c r="PLH441" s="3"/>
      <c r="PLI441" s="3"/>
      <c r="PLJ441" s="3"/>
      <c r="PLK441" s="3"/>
      <c r="PLL441" s="3"/>
      <c r="PLM441" s="3"/>
      <c r="PLN441" s="3"/>
      <c r="PLO441" s="3"/>
      <c r="PLP441" s="3"/>
      <c r="PLQ441" s="3"/>
      <c r="PLR441" s="3"/>
      <c r="PLS441" s="3"/>
      <c r="PLT441" s="3"/>
      <c r="PLU441" s="3"/>
      <c r="PLV441" s="3"/>
      <c r="PLW441" s="3"/>
      <c r="PLX441" s="3"/>
      <c r="PLY441" s="3"/>
      <c r="PLZ441" s="3"/>
      <c r="PMA441" s="3"/>
      <c r="PMB441" s="3"/>
      <c r="PMC441" s="3"/>
      <c r="PMD441" s="3"/>
      <c r="PME441" s="3"/>
      <c r="PMF441" s="3"/>
      <c r="PMG441" s="3"/>
      <c r="PMH441" s="3"/>
      <c r="PMI441" s="3"/>
      <c r="PMJ441" s="3"/>
      <c r="PMK441" s="3"/>
      <c r="PML441" s="3"/>
      <c r="PMM441" s="3"/>
      <c r="PMN441" s="3"/>
      <c r="PMO441" s="3"/>
      <c r="PMP441" s="3"/>
      <c r="PMQ441" s="3"/>
      <c r="PMR441" s="3"/>
      <c r="PMS441" s="3"/>
      <c r="PMT441" s="3"/>
      <c r="PMU441" s="3"/>
      <c r="PMV441" s="3"/>
      <c r="PMW441" s="3"/>
      <c r="PMX441" s="3"/>
      <c r="PMY441" s="3"/>
      <c r="PMZ441" s="3"/>
      <c r="PNA441" s="3"/>
      <c r="PNB441" s="3"/>
      <c r="PNC441" s="3"/>
      <c r="PND441" s="3"/>
      <c r="PNE441" s="3"/>
      <c r="PNF441" s="3"/>
      <c r="PNG441" s="3"/>
      <c r="PNH441" s="3"/>
      <c r="PNI441" s="3"/>
      <c r="PNJ441" s="3"/>
      <c r="PNK441" s="3"/>
      <c r="PNL441" s="3"/>
      <c r="PNM441" s="3"/>
      <c r="PNN441" s="3"/>
      <c r="PNO441" s="3"/>
      <c r="PNP441" s="3"/>
      <c r="PNQ441" s="3"/>
      <c r="PNR441" s="3"/>
      <c r="PNS441" s="3"/>
      <c r="PNT441" s="3"/>
      <c r="PNU441" s="3"/>
      <c r="PNV441" s="3"/>
      <c r="PNW441" s="3"/>
      <c r="PNX441" s="3"/>
      <c r="PNY441" s="3"/>
      <c r="PNZ441" s="3"/>
      <c r="POA441" s="3"/>
      <c r="POB441" s="3"/>
      <c r="POC441" s="3"/>
      <c r="POD441" s="3"/>
      <c r="POE441" s="3"/>
      <c r="POF441" s="3"/>
      <c r="POG441" s="3"/>
      <c r="POH441" s="3"/>
      <c r="POI441" s="3"/>
      <c r="POJ441" s="3"/>
      <c r="POK441" s="3"/>
      <c r="POL441" s="3"/>
      <c r="POM441" s="3"/>
      <c r="PON441" s="3"/>
      <c r="POO441" s="3"/>
      <c r="POP441" s="3"/>
      <c r="POQ441" s="3"/>
      <c r="POR441" s="3"/>
      <c r="POS441" s="3"/>
      <c r="POT441" s="3"/>
      <c r="POU441" s="3"/>
      <c r="POV441" s="3"/>
      <c r="POW441" s="3"/>
      <c r="POX441" s="3"/>
      <c r="POY441" s="3"/>
      <c r="POZ441" s="3"/>
      <c r="PPA441" s="3"/>
      <c r="PPB441" s="3"/>
      <c r="PPC441" s="3"/>
      <c r="PPD441" s="3"/>
      <c r="PPE441" s="3"/>
      <c r="PPF441" s="3"/>
      <c r="PPG441" s="3"/>
      <c r="PPH441" s="3"/>
      <c r="PPI441" s="3"/>
      <c r="PPJ441" s="3"/>
      <c r="PPK441" s="3"/>
      <c r="PPL441" s="3"/>
      <c r="PPM441" s="3"/>
      <c r="PPN441" s="3"/>
      <c r="PPO441" s="3"/>
      <c r="PPP441" s="3"/>
      <c r="PPQ441" s="3"/>
      <c r="PPR441" s="3"/>
      <c r="PPS441" s="3"/>
      <c r="PPT441" s="3"/>
      <c r="PPU441" s="3"/>
      <c r="PPV441" s="3"/>
      <c r="PPW441" s="3"/>
      <c r="PPX441" s="3"/>
      <c r="PPY441" s="3"/>
      <c r="PPZ441" s="3"/>
      <c r="PQA441" s="3"/>
      <c r="PQB441" s="3"/>
      <c r="PQC441" s="3"/>
      <c r="PQD441" s="3"/>
      <c r="PQE441" s="3"/>
      <c r="PQF441" s="3"/>
      <c r="PQG441" s="3"/>
      <c r="PQH441" s="3"/>
      <c r="PQI441" s="3"/>
      <c r="PQJ441" s="3"/>
      <c r="PQK441" s="3"/>
      <c r="PQL441" s="3"/>
      <c r="PQM441" s="3"/>
      <c r="PQN441" s="3"/>
      <c r="PQO441" s="3"/>
      <c r="PQP441" s="3"/>
      <c r="PQQ441" s="3"/>
      <c r="PQR441" s="3"/>
      <c r="PQS441" s="3"/>
      <c r="PQT441" s="3"/>
      <c r="PQU441" s="3"/>
      <c r="PQV441" s="3"/>
      <c r="PQW441" s="3"/>
      <c r="PQX441" s="3"/>
      <c r="PQY441" s="3"/>
      <c r="PQZ441" s="3"/>
      <c r="PRA441" s="3"/>
      <c r="PRB441" s="3"/>
      <c r="PRC441" s="3"/>
      <c r="PRD441" s="3"/>
      <c r="PRE441" s="3"/>
      <c r="PRF441" s="3"/>
      <c r="PRG441" s="3"/>
      <c r="PRH441" s="3"/>
      <c r="PRI441" s="3"/>
      <c r="PRJ441" s="3"/>
      <c r="PRK441" s="3"/>
      <c r="PRL441" s="3"/>
      <c r="PRM441" s="3"/>
      <c r="PRN441" s="3"/>
      <c r="PRO441" s="3"/>
      <c r="PRP441" s="3"/>
      <c r="PRQ441" s="3"/>
      <c r="PRR441" s="3"/>
      <c r="PRS441" s="3"/>
      <c r="PRT441" s="3"/>
      <c r="PRU441" s="3"/>
      <c r="PRV441" s="3"/>
      <c r="PRW441" s="3"/>
      <c r="PRX441" s="3"/>
      <c r="PRY441" s="3"/>
      <c r="PRZ441" s="3"/>
      <c r="PSA441" s="3"/>
      <c r="PSB441" s="3"/>
      <c r="PSC441" s="3"/>
      <c r="PSD441" s="3"/>
      <c r="PSE441" s="3"/>
      <c r="PSF441" s="3"/>
      <c r="PSG441" s="3"/>
      <c r="PSH441" s="3"/>
      <c r="PSI441" s="3"/>
      <c r="PSJ441" s="3"/>
      <c r="PSK441" s="3"/>
      <c r="PSL441" s="3"/>
      <c r="PSM441" s="3"/>
      <c r="PSN441" s="3"/>
      <c r="PSO441" s="3"/>
      <c r="PSP441" s="3"/>
      <c r="PSQ441" s="3"/>
      <c r="PSR441" s="3"/>
      <c r="PSS441" s="3"/>
      <c r="PST441" s="3"/>
      <c r="PSU441" s="3"/>
      <c r="PSV441" s="3"/>
      <c r="PSW441" s="3"/>
      <c r="PSX441" s="3"/>
      <c r="PSY441" s="3"/>
      <c r="PSZ441" s="3"/>
      <c r="PTA441" s="3"/>
      <c r="PTB441" s="3"/>
      <c r="PTC441" s="3"/>
      <c r="PTD441" s="3"/>
      <c r="PTE441" s="3"/>
      <c r="PTF441" s="3"/>
      <c r="PTG441" s="3"/>
      <c r="PTH441" s="3"/>
      <c r="PTI441" s="3"/>
      <c r="PTJ441" s="3"/>
      <c r="PTK441" s="3"/>
      <c r="PTL441" s="3"/>
      <c r="PTM441" s="3"/>
      <c r="PTN441" s="3"/>
      <c r="PTO441" s="3"/>
      <c r="PTP441" s="3"/>
      <c r="PTQ441" s="3"/>
      <c r="PTR441" s="3"/>
      <c r="PTS441" s="3"/>
      <c r="PTT441" s="3"/>
      <c r="PTU441" s="3"/>
      <c r="PTV441" s="3"/>
      <c r="PTW441" s="3"/>
      <c r="PTX441" s="3"/>
      <c r="PTY441" s="3"/>
      <c r="PTZ441" s="3"/>
      <c r="PUA441" s="3"/>
      <c r="PUB441" s="3"/>
      <c r="PUC441" s="3"/>
      <c r="PUD441" s="3"/>
      <c r="PUE441" s="3"/>
      <c r="PUF441" s="3"/>
      <c r="PUG441" s="3"/>
      <c r="PUH441" s="3"/>
      <c r="PUI441" s="3"/>
      <c r="PUJ441" s="3"/>
      <c r="PUK441" s="3"/>
      <c r="PUL441" s="3"/>
      <c r="PUM441" s="3"/>
      <c r="PUN441" s="3"/>
      <c r="PUO441" s="3"/>
      <c r="PUP441" s="3"/>
      <c r="PUQ441" s="3"/>
      <c r="PUR441" s="3"/>
      <c r="PUS441" s="3"/>
      <c r="PUT441" s="3"/>
      <c r="PUU441" s="3"/>
      <c r="PUV441" s="3"/>
      <c r="PUW441" s="3"/>
      <c r="PUX441" s="3"/>
      <c r="PUY441" s="3"/>
      <c r="PUZ441" s="3"/>
      <c r="PVA441" s="3"/>
      <c r="PVB441" s="3"/>
      <c r="PVC441" s="3"/>
      <c r="PVD441" s="3"/>
      <c r="PVE441" s="3"/>
      <c r="PVF441" s="3"/>
      <c r="PVG441" s="3"/>
      <c r="PVH441" s="3"/>
      <c r="PVI441" s="3"/>
      <c r="PVJ441" s="3"/>
      <c r="PVK441" s="3"/>
      <c r="PVL441" s="3"/>
      <c r="PVM441" s="3"/>
      <c r="PVN441" s="3"/>
      <c r="PVO441" s="3"/>
      <c r="PVP441" s="3"/>
      <c r="PVQ441" s="3"/>
      <c r="PVR441" s="3"/>
      <c r="PVS441" s="3"/>
      <c r="PVT441" s="3"/>
      <c r="PVU441" s="3"/>
      <c r="PVV441" s="3"/>
      <c r="PVW441" s="3"/>
      <c r="PVX441" s="3"/>
      <c r="PVY441" s="3"/>
      <c r="PVZ441" s="3"/>
      <c r="PWA441" s="3"/>
      <c r="PWB441" s="3"/>
      <c r="PWC441" s="3"/>
      <c r="PWD441" s="3"/>
      <c r="PWE441" s="3"/>
      <c r="PWF441" s="3"/>
      <c r="PWG441" s="3"/>
      <c r="PWH441" s="3"/>
      <c r="PWI441" s="3"/>
      <c r="PWJ441" s="3"/>
      <c r="PWK441" s="3"/>
      <c r="PWL441" s="3"/>
      <c r="PWM441" s="3"/>
      <c r="PWN441" s="3"/>
      <c r="PWO441" s="3"/>
      <c r="PWP441" s="3"/>
      <c r="PWQ441" s="3"/>
      <c r="PWR441" s="3"/>
      <c r="PWS441" s="3"/>
      <c r="PWT441" s="3"/>
      <c r="PWU441" s="3"/>
      <c r="PWV441" s="3"/>
      <c r="PWW441" s="3"/>
      <c r="PWX441" s="3"/>
      <c r="PWY441" s="3"/>
      <c r="PWZ441" s="3"/>
      <c r="PXA441" s="3"/>
      <c r="PXB441" s="3"/>
      <c r="PXC441" s="3"/>
      <c r="PXD441" s="3"/>
      <c r="PXE441" s="3"/>
      <c r="PXF441" s="3"/>
      <c r="PXG441" s="3"/>
      <c r="PXH441" s="3"/>
      <c r="PXI441" s="3"/>
      <c r="PXJ441" s="3"/>
      <c r="PXK441" s="3"/>
      <c r="PXL441" s="3"/>
      <c r="PXM441" s="3"/>
      <c r="PXN441" s="3"/>
      <c r="PXO441" s="3"/>
      <c r="PXP441" s="3"/>
      <c r="PXQ441" s="3"/>
      <c r="PXR441" s="3"/>
      <c r="PXS441" s="3"/>
      <c r="PXT441" s="3"/>
      <c r="PXU441" s="3"/>
      <c r="PXV441" s="3"/>
      <c r="PXW441" s="3"/>
      <c r="PXX441" s="3"/>
      <c r="PXY441" s="3"/>
      <c r="PXZ441" s="3"/>
      <c r="PYA441" s="3"/>
      <c r="PYB441" s="3"/>
      <c r="PYC441" s="3"/>
      <c r="PYD441" s="3"/>
      <c r="PYE441" s="3"/>
      <c r="PYF441" s="3"/>
      <c r="PYG441" s="3"/>
      <c r="PYH441" s="3"/>
      <c r="PYI441" s="3"/>
      <c r="PYJ441" s="3"/>
      <c r="PYK441" s="3"/>
      <c r="PYL441" s="3"/>
      <c r="PYM441" s="3"/>
      <c r="PYN441" s="3"/>
      <c r="PYO441" s="3"/>
      <c r="PYP441" s="3"/>
      <c r="PYQ441" s="3"/>
      <c r="PYR441" s="3"/>
      <c r="PYS441" s="3"/>
      <c r="PYT441" s="3"/>
      <c r="PYU441" s="3"/>
      <c r="PYV441" s="3"/>
      <c r="PYW441" s="3"/>
      <c r="PYX441" s="3"/>
      <c r="PYY441" s="3"/>
      <c r="PYZ441" s="3"/>
      <c r="PZA441" s="3"/>
      <c r="PZB441" s="3"/>
      <c r="PZC441" s="3"/>
      <c r="PZD441" s="3"/>
      <c r="PZE441" s="3"/>
      <c r="PZF441" s="3"/>
      <c r="PZG441" s="3"/>
      <c r="PZH441" s="3"/>
      <c r="PZI441" s="3"/>
      <c r="PZJ441" s="3"/>
      <c r="PZK441" s="3"/>
      <c r="PZL441" s="3"/>
      <c r="PZM441" s="3"/>
      <c r="PZN441" s="3"/>
      <c r="PZO441" s="3"/>
      <c r="PZP441" s="3"/>
      <c r="PZQ441" s="3"/>
      <c r="PZR441" s="3"/>
      <c r="PZS441" s="3"/>
      <c r="PZT441" s="3"/>
      <c r="PZU441" s="3"/>
      <c r="PZV441" s="3"/>
      <c r="PZW441" s="3"/>
      <c r="PZX441" s="3"/>
      <c r="PZY441" s="3"/>
      <c r="PZZ441" s="3"/>
      <c r="QAA441" s="3"/>
      <c r="QAB441" s="3"/>
      <c r="QAC441" s="3"/>
      <c r="QAD441" s="3"/>
      <c r="QAE441" s="3"/>
      <c r="QAF441" s="3"/>
      <c r="QAG441" s="3"/>
      <c r="QAH441" s="3"/>
      <c r="QAI441" s="3"/>
      <c r="QAJ441" s="3"/>
      <c r="QAK441" s="3"/>
      <c r="QAL441" s="3"/>
      <c r="QAM441" s="3"/>
      <c r="QAN441" s="3"/>
      <c r="QAO441" s="3"/>
      <c r="QAP441" s="3"/>
      <c r="QAQ441" s="3"/>
      <c r="QAR441" s="3"/>
      <c r="QAS441" s="3"/>
      <c r="QAT441" s="3"/>
      <c r="QAU441" s="3"/>
      <c r="QAV441" s="3"/>
      <c r="QAW441" s="3"/>
      <c r="QAX441" s="3"/>
      <c r="QAY441" s="3"/>
      <c r="QAZ441" s="3"/>
      <c r="QBA441" s="3"/>
      <c r="QBB441" s="3"/>
      <c r="QBC441" s="3"/>
      <c r="QBD441" s="3"/>
      <c r="QBE441" s="3"/>
      <c r="QBF441" s="3"/>
      <c r="QBG441" s="3"/>
      <c r="QBH441" s="3"/>
      <c r="QBI441" s="3"/>
      <c r="QBJ441" s="3"/>
      <c r="QBK441" s="3"/>
      <c r="QBL441" s="3"/>
      <c r="QBM441" s="3"/>
      <c r="QBN441" s="3"/>
      <c r="QBO441" s="3"/>
      <c r="QBP441" s="3"/>
      <c r="QBQ441" s="3"/>
      <c r="QBR441" s="3"/>
      <c r="QBS441" s="3"/>
      <c r="QBT441" s="3"/>
      <c r="QBU441" s="3"/>
      <c r="QBV441" s="3"/>
      <c r="QBW441" s="3"/>
      <c r="QBX441" s="3"/>
      <c r="QBY441" s="3"/>
      <c r="QBZ441" s="3"/>
      <c r="QCA441" s="3"/>
      <c r="QCB441" s="3"/>
      <c r="QCC441" s="3"/>
      <c r="QCD441" s="3"/>
      <c r="QCE441" s="3"/>
      <c r="QCF441" s="3"/>
      <c r="QCG441" s="3"/>
      <c r="QCH441" s="3"/>
      <c r="QCI441" s="3"/>
      <c r="QCJ441" s="3"/>
      <c r="QCK441" s="3"/>
      <c r="QCL441" s="3"/>
      <c r="QCM441" s="3"/>
      <c r="QCN441" s="3"/>
      <c r="QCO441" s="3"/>
      <c r="QCP441" s="3"/>
      <c r="QCQ441" s="3"/>
      <c r="QCR441" s="3"/>
      <c r="QCS441" s="3"/>
      <c r="QCT441" s="3"/>
      <c r="QCU441" s="3"/>
      <c r="QCV441" s="3"/>
      <c r="QCW441" s="3"/>
      <c r="QCX441" s="3"/>
      <c r="QCY441" s="3"/>
      <c r="QCZ441" s="3"/>
      <c r="QDA441" s="3"/>
      <c r="QDB441" s="3"/>
      <c r="QDC441" s="3"/>
      <c r="QDD441" s="3"/>
      <c r="QDE441" s="3"/>
      <c r="QDF441" s="3"/>
      <c r="QDG441" s="3"/>
      <c r="QDH441" s="3"/>
      <c r="QDI441" s="3"/>
      <c r="QDJ441" s="3"/>
      <c r="QDK441" s="3"/>
      <c r="QDL441" s="3"/>
      <c r="QDM441" s="3"/>
      <c r="QDN441" s="3"/>
      <c r="QDO441" s="3"/>
      <c r="QDP441" s="3"/>
      <c r="QDQ441" s="3"/>
      <c r="QDR441" s="3"/>
      <c r="QDS441" s="3"/>
      <c r="QDT441" s="3"/>
      <c r="QDU441" s="3"/>
      <c r="QDV441" s="3"/>
      <c r="QDW441" s="3"/>
      <c r="QDX441" s="3"/>
      <c r="QDY441" s="3"/>
      <c r="QDZ441" s="3"/>
      <c r="QEA441" s="3"/>
      <c r="QEB441" s="3"/>
      <c r="QEC441" s="3"/>
      <c r="QED441" s="3"/>
      <c r="QEE441" s="3"/>
      <c r="QEF441" s="3"/>
      <c r="QEG441" s="3"/>
      <c r="QEH441" s="3"/>
      <c r="QEI441" s="3"/>
      <c r="QEJ441" s="3"/>
      <c r="QEK441" s="3"/>
      <c r="QEL441" s="3"/>
      <c r="QEM441" s="3"/>
      <c r="QEN441" s="3"/>
      <c r="QEO441" s="3"/>
      <c r="QEP441" s="3"/>
      <c r="QEQ441" s="3"/>
      <c r="QER441" s="3"/>
      <c r="QES441" s="3"/>
      <c r="QET441" s="3"/>
      <c r="QEU441" s="3"/>
      <c r="QEV441" s="3"/>
      <c r="QEW441" s="3"/>
      <c r="QEX441" s="3"/>
      <c r="QEY441" s="3"/>
      <c r="QEZ441" s="3"/>
      <c r="QFA441" s="3"/>
      <c r="QFB441" s="3"/>
      <c r="QFC441" s="3"/>
      <c r="QFD441" s="3"/>
      <c r="QFE441" s="3"/>
      <c r="QFF441" s="3"/>
      <c r="QFG441" s="3"/>
      <c r="QFH441" s="3"/>
      <c r="QFI441" s="3"/>
      <c r="QFJ441" s="3"/>
      <c r="QFK441" s="3"/>
      <c r="QFL441" s="3"/>
      <c r="QFM441" s="3"/>
      <c r="QFN441" s="3"/>
      <c r="QFO441" s="3"/>
      <c r="QFP441" s="3"/>
      <c r="QFQ441" s="3"/>
      <c r="QFR441" s="3"/>
      <c r="QFS441" s="3"/>
      <c r="QFT441" s="3"/>
      <c r="QFU441" s="3"/>
      <c r="QFV441" s="3"/>
      <c r="QFW441" s="3"/>
      <c r="QFX441" s="3"/>
      <c r="QFY441" s="3"/>
      <c r="QFZ441" s="3"/>
      <c r="QGA441" s="3"/>
      <c r="QGB441" s="3"/>
      <c r="QGC441" s="3"/>
      <c r="QGD441" s="3"/>
      <c r="QGE441" s="3"/>
      <c r="QGF441" s="3"/>
      <c r="QGG441" s="3"/>
      <c r="QGH441" s="3"/>
      <c r="QGI441" s="3"/>
      <c r="QGJ441" s="3"/>
      <c r="QGK441" s="3"/>
      <c r="QGL441" s="3"/>
      <c r="QGM441" s="3"/>
      <c r="QGN441" s="3"/>
      <c r="QGO441" s="3"/>
      <c r="QGP441" s="3"/>
      <c r="QGQ441" s="3"/>
      <c r="QGR441" s="3"/>
      <c r="QGS441" s="3"/>
      <c r="QGT441" s="3"/>
      <c r="QGU441" s="3"/>
      <c r="QGV441" s="3"/>
      <c r="QGW441" s="3"/>
      <c r="QGX441" s="3"/>
      <c r="QGY441" s="3"/>
      <c r="QGZ441" s="3"/>
      <c r="QHA441" s="3"/>
      <c r="QHB441" s="3"/>
      <c r="QHC441" s="3"/>
      <c r="QHD441" s="3"/>
      <c r="QHE441" s="3"/>
      <c r="QHF441" s="3"/>
      <c r="QHG441" s="3"/>
      <c r="QHH441" s="3"/>
      <c r="QHI441" s="3"/>
      <c r="QHJ441" s="3"/>
      <c r="QHK441" s="3"/>
      <c r="QHL441" s="3"/>
      <c r="QHM441" s="3"/>
      <c r="QHN441" s="3"/>
      <c r="QHO441" s="3"/>
      <c r="QHP441" s="3"/>
      <c r="QHQ441" s="3"/>
      <c r="QHR441" s="3"/>
      <c r="QHS441" s="3"/>
      <c r="QHT441" s="3"/>
      <c r="QHU441" s="3"/>
      <c r="QHV441" s="3"/>
      <c r="QHW441" s="3"/>
      <c r="QHX441" s="3"/>
      <c r="QHY441" s="3"/>
      <c r="QHZ441" s="3"/>
      <c r="QIA441" s="3"/>
      <c r="QIB441" s="3"/>
      <c r="QIC441" s="3"/>
      <c r="QID441" s="3"/>
      <c r="QIE441" s="3"/>
      <c r="QIF441" s="3"/>
      <c r="QIG441" s="3"/>
      <c r="QIH441" s="3"/>
      <c r="QII441" s="3"/>
      <c r="QIJ441" s="3"/>
      <c r="QIK441" s="3"/>
      <c r="QIL441" s="3"/>
      <c r="QIM441" s="3"/>
      <c r="QIN441" s="3"/>
      <c r="QIO441" s="3"/>
      <c r="QIP441" s="3"/>
      <c r="QIQ441" s="3"/>
      <c r="QIR441" s="3"/>
      <c r="QIS441" s="3"/>
      <c r="QIT441" s="3"/>
      <c r="QIU441" s="3"/>
      <c r="QIV441" s="3"/>
      <c r="QIW441" s="3"/>
      <c r="QIX441" s="3"/>
      <c r="QIY441" s="3"/>
      <c r="QIZ441" s="3"/>
      <c r="QJA441" s="3"/>
      <c r="QJB441" s="3"/>
      <c r="QJC441" s="3"/>
      <c r="QJD441" s="3"/>
      <c r="QJE441" s="3"/>
      <c r="QJF441" s="3"/>
      <c r="QJG441" s="3"/>
      <c r="QJH441" s="3"/>
      <c r="QJI441" s="3"/>
      <c r="QJJ441" s="3"/>
      <c r="QJK441" s="3"/>
      <c r="QJL441" s="3"/>
      <c r="QJM441" s="3"/>
      <c r="QJN441" s="3"/>
      <c r="QJO441" s="3"/>
      <c r="QJP441" s="3"/>
      <c r="QJQ441" s="3"/>
      <c r="QJR441" s="3"/>
      <c r="QJS441" s="3"/>
      <c r="QJT441" s="3"/>
      <c r="QJU441" s="3"/>
      <c r="QJV441" s="3"/>
      <c r="QJW441" s="3"/>
      <c r="QJX441" s="3"/>
      <c r="QJY441" s="3"/>
      <c r="QJZ441" s="3"/>
      <c r="QKA441" s="3"/>
      <c r="QKB441" s="3"/>
      <c r="QKC441" s="3"/>
      <c r="QKD441" s="3"/>
      <c r="QKE441" s="3"/>
      <c r="QKF441" s="3"/>
      <c r="QKG441" s="3"/>
      <c r="QKH441" s="3"/>
      <c r="QKI441" s="3"/>
      <c r="QKJ441" s="3"/>
      <c r="QKK441" s="3"/>
      <c r="QKL441" s="3"/>
      <c r="QKM441" s="3"/>
      <c r="QKN441" s="3"/>
      <c r="QKO441" s="3"/>
      <c r="QKP441" s="3"/>
      <c r="QKQ441" s="3"/>
      <c r="QKR441" s="3"/>
      <c r="QKS441" s="3"/>
      <c r="QKT441" s="3"/>
      <c r="QKU441" s="3"/>
      <c r="QKV441" s="3"/>
      <c r="QKW441" s="3"/>
      <c r="QKX441" s="3"/>
      <c r="QKY441" s="3"/>
      <c r="QKZ441" s="3"/>
      <c r="QLA441" s="3"/>
      <c r="QLB441" s="3"/>
      <c r="QLC441" s="3"/>
      <c r="QLD441" s="3"/>
      <c r="QLE441" s="3"/>
      <c r="QLF441" s="3"/>
      <c r="QLG441" s="3"/>
      <c r="QLH441" s="3"/>
      <c r="QLI441" s="3"/>
      <c r="QLJ441" s="3"/>
      <c r="QLK441" s="3"/>
      <c r="QLL441" s="3"/>
      <c r="QLM441" s="3"/>
      <c r="QLN441" s="3"/>
      <c r="QLO441" s="3"/>
      <c r="QLP441" s="3"/>
      <c r="QLQ441" s="3"/>
      <c r="QLR441" s="3"/>
      <c r="QLS441" s="3"/>
      <c r="QLT441" s="3"/>
      <c r="QLU441" s="3"/>
      <c r="QLV441" s="3"/>
      <c r="QLW441" s="3"/>
      <c r="QLX441" s="3"/>
      <c r="QLY441" s="3"/>
      <c r="QLZ441" s="3"/>
      <c r="QMA441" s="3"/>
      <c r="QMB441" s="3"/>
      <c r="QMC441" s="3"/>
      <c r="QMD441" s="3"/>
      <c r="QME441" s="3"/>
      <c r="QMF441" s="3"/>
      <c r="QMG441" s="3"/>
      <c r="QMH441" s="3"/>
      <c r="QMI441" s="3"/>
      <c r="QMJ441" s="3"/>
      <c r="QMK441" s="3"/>
      <c r="QML441" s="3"/>
      <c r="QMM441" s="3"/>
      <c r="QMN441" s="3"/>
      <c r="QMO441" s="3"/>
      <c r="QMP441" s="3"/>
      <c r="QMQ441" s="3"/>
      <c r="QMR441" s="3"/>
      <c r="QMS441" s="3"/>
      <c r="QMT441" s="3"/>
      <c r="QMU441" s="3"/>
      <c r="QMV441" s="3"/>
      <c r="QMW441" s="3"/>
      <c r="QMX441" s="3"/>
      <c r="QMY441" s="3"/>
      <c r="QMZ441" s="3"/>
      <c r="QNA441" s="3"/>
      <c r="QNB441" s="3"/>
      <c r="QNC441" s="3"/>
      <c r="QND441" s="3"/>
      <c r="QNE441" s="3"/>
      <c r="QNF441" s="3"/>
      <c r="QNG441" s="3"/>
      <c r="QNH441" s="3"/>
      <c r="QNI441" s="3"/>
      <c r="QNJ441" s="3"/>
      <c r="QNK441" s="3"/>
      <c r="QNL441" s="3"/>
      <c r="QNM441" s="3"/>
      <c r="QNN441" s="3"/>
      <c r="QNO441" s="3"/>
      <c r="QNP441" s="3"/>
      <c r="QNQ441" s="3"/>
      <c r="QNR441" s="3"/>
      <c r="QNS441" s="3"/>
      <c r="QNT441" s="3"/>
      <c r="QNU441" s="3"/>
      <c r="QNV441" s="3"/>
      <c r="QNW441" s="3"/>
      <c r="QNX441" s="3"/>
      <c r="QNY441" s="3"/>
      <c r="QNZ441" s="3"/>
      <c r="QOA441" s="3"/>
      <c r="QOB441" s="3"/>
      <c r="QOC441" s="3"/>
      <c r="QOD441" s="3"/>
      <c r="QOE441" s="3"/>
      <c r="QOF441" s="3"/>
      <c r="QOG441" s="3"/>
      <c r="QOH441" s="3"/>
      <c r="QOI441" s="3"/>
      <c r="QOJ441" s="3"/>
      <c r="QOK441" s="3"/>
      <c r="QOL441" s="3"/>
      <c r="QOM441" s="3"/>
      <c r="QON441" s="3"/>
      <c r="QOO441" s="3"/>
      <c r="QOP441" s="3"/>
      <c r="QOQ441" s="3"/>
      <c r="QOR441" s="3"/>
      <c r="QOS441" s="3"/>
      <c r="QOT441" s="3"/>
      <c r="QOU441" s="3"/>
      <c r="QOV441" s="3"/>
      <c r="QOW441" s="3"/>
      <c r="QOX441" s="3"/>
      <c r="QOY441" s="3"/>
      <c r="QOZ441" s="3"/>
      <c r="QPA441" s="3"/>
      <c r="QPB441" s="3"/>
      <c r="QPC441" s="3"/>
      <c r="QPD441" s="3"/>
      <c r="QPE441" s="3"/>
      <c r="QPF441" s="3"/>
      <c r="QPG441" s="3"/>
      <c r="QPH441" s="3"/>
      <c r="QPI441" s="3"/>
      <c r="QPJ441" s="3"/>
      <c r="QPK441" s="3"/>
      <c r="QPL441" s="3"/>
      <c r="QPM441" s="3"/>
      <c r="QPN441" s="3"/>
      <c r="QPO441" s="3"/>
      <c r="QPP441" s="3"/>
      <c r="QPQ441" s="3"/>
      <c r="QPR441" s="3"/>
      <c r="QPS441" s="3"/>
      <c r="QPT441" s="3"/>
      <c r="QPU441" s="3"/>
      <c r="QPV441" s="3"/>
      <c r="QPW441" s="3"/>
      <c r="QPX441" s="3"/>
      <c r="QPY441" s="3"/>
      <c r="QPZ441" s="3"/>
      <c r="QQA441" s="3"/>
      <c r="QQB441" s="3"/>
      <c r="QQC441" s="3"/>
      <c r="QQD441" s="3"/>
      <c r="QQE441" s="3"/>
      <c r="QQF441" s="3"/>
      <c r="QQG441" s="3"/>
      <c r="QQH441" s="3"/>
      <c r="QQI441" s="3"/>
      <c r="QQJ441" s="3"/>
      <c r="QQK441" s="3"/>
      <c r="QQL441" s="3"/>
      <c r="QQM441" s="3"/>
      <c r="QQN441" s="3"/>
      <c r="QQO441" s="3"/>
      <c r="QQP441" s="3"/>
      <c r="QQQ441" s="3"/>
      <c r="QQR441" s="3"/>
      <c r="QQS441" s="3"/>
      <c r="QQT441" s="3"/>
      <c r="QQU441" s="3"/>
      <c r="QQV441" s="3"/>
      <c r="QQW441" s="3"/>
      <c r="QQX441" s="3"/>
      <c r="QQY441" s="3"/>
      <c r="QQZ441" s="3"/>
      <c r="QRA441" s="3"/>
      <c r="QRB441" s="3"/>
      <c r="QRC441" s="3"/>
      <c r="QRD441" s="3"/>
      <c r="QRE441" s="3"/>
      <c r="QRF441" s="3"/>
      <c r="QRG441" s="3"/>
      <c r="QRH441" s="3"/>
      <c r="QRI441" s="3"/>
      <c r="QRJ441" s="3"/>
      <c r="QRK441" s="3"/>
      <c r="QRL441" s="3"/>
      <c r="QRM441" s="3"/>
      <c r="QRN441" s="3"/>
      <c r="QRO441" s="3"/>
      <c r="QRP441" s="3"/>
      <c r="QRQ441" s="3"/>
      <c r="QRR441" s="3"/>
      <c r="QRS441" s="3"/>
      <c r="QRT441" s="3"/>
      <c r="QRU441" s="3"/>
      <c r="QRV441" s="3"/>
      <c r="QRW441" s="3"/>
      <c r="QRX441" s="3"/>
      <c r="QRY441" s="3"/>
      <c r="QRZ441" s="3"/>
      <c r="QSA441" s="3"/>
      <c r="QSB441" s="3"/>
      <c r="QSC441" s="3"/>
      <c r="QSD441" s="3"/>
      <c r="QSE441" s="3"/>
      <c r="QSF441" s="3"/>
      <c r="QSG441" s="3"/>
      <c r="QSH441" s="3"/>
      <c r="QSI441" s="3"/>
      <c r="QSJ441" s="3"/>
      <c r="QSK441" s="3"/>
      <c r="QSL441" s="3"/>
      <c r="QSM441" s="3"/>
      <c r="QSN441" s="3"/>
      <c r="QSO441" s="3"/>
      <c r="QSP441" s="3"/>
      <c r="QSQ441" s="3"/>
      <c r="QSR441" s="3"/>
      <c r="QSS441" s="3"/>
      <c r="QST441" s="3"/>
      <c r="QSU441" s="3"/>
      <c r="QSV441" s="3"/>
      <c r="QSW441" s="3"/>
      <c r="QSX441" s="3"/>
      <c r="QSY441" s="3"/>
      <c r="QSZ441" s="3"/>
      <c r="QTA441" s="3"/>
      <c r="QTB441" s="3"/>
      <c r="QTC441" s="3"/>
      <c r="QTD441" s="3"/>
      <c r="QTE441" s="3"/>
      <c r="QTF441" s="3"/>
      <c r="QTG441" s="3"/>
      <c r="QTH441" s="3"/>
      <c r="QTI441" s="3"/>
      <c r="QTJ441" s="3"/>
      <c r="QTK441" s="3"/>
      <c r="QTL441" s="3"/>
      <c r="QTM441" s="3"/>
      <c r="QTN441" s="3"/>
      <c r="QTO441" s="3"/>
      <c r="QTP441" s="3"/>
      <c r="QTQ441" s="3"/>
      <c r="QTR441" s="3"/>
      <c r="QTS441" s="3"/>
      <c r="QTT441" s="3"/>
      <c r="QTU441" s="3"/>
      <c r="QTV441" s="3"/>
      <c r="QTW441" s="3"/>
      <c r="QTX441" s="3"/>
      <c r="QTY441" s="3"/>
      <c r="QTZ441" s="3"/>
      <c r="QUA441" s="3"/>
      <c r="QUB441" s="3"/>
      <c r="QUC441" s="3"/>
      <c r="QUD441" s="3"/>
      <c r="QUE441" s="3"/>
      <c r="QUF441" s="3"/>
      <c r="QUG441" s="3"/>
      <c r="QUH441" s="3"/>
      <c r="QUI441" s="3"/>
      <c r="QUJ441" s="3"/>
      <c r="QUK441" s="3"/>
      <c r="QUL441" s="3"/>
      <c r="QUM441" s="3"/>
      <c r="QUN441" s="3"/>
      <c r="QUO441" s="3"/>
      <c r="QUP441" s="3"/>
      <c r="QUQ441" s="3"/>
      <c r="QUR441" s="3"/>
      <c r="QUS441" s="3"/>
      <c r="QUT441" s="3"/>
      <c r="QUU441" s="3"/>
      <c r="QUV441" s="3"/>
      <c r="QUW441" s="3"/>
      <c r="QUX441" s="3"/>
      <c r="QUY441" s="3"/>
      <c r="QUZ441" s="3"/>
      <c r="QVA441" s="3"/>
      <c r="QVB441" s="3"/>
      <c r="QVC441" s="3"/>
      <c r="QVD441" s="3"/>
      <c r="QVE441" s="3"/>
      <c r="QVF441" s="3"/>
      <c r="QVG441" s="3"/>
      <c r="QVH441" s="3"/>
      <c r="QVI441" s="3"/>
      <c r="QVJ441" s="3"/>
      <c r="QVK441" s="3"/>
      <c r="QVL441" s="3"/>
      <c r="QVM441" s="3"/>
      <c r="QVN441" s="3"/>
      <c r="QVO441" s="3"/>
      <c r="QVP441" s="3"/>
      <c r="QVQ441" s="3"/>
      <c r="QVR441" s="3"/>
      <c r="QVS441" s="3"/>
      <c r="QVT441" s="3"/>
      <c r="QVU441" s="3"/>
      <c r="QVV441" s="3"/>
      <c r="QVW441" s="3"/>
      <c r="QVX441" s="3"/>
      <c r="QVY441" s="3"/>
      <c r="QVZ441" s="3"/>
      <c r="QWA441" s="3"/>
      <c r="QWB441" s="3"/>
      <c r="QWC441" s="3"/>
      <c r="QWD441" s="3"/>
      <c r="QWE441" s="3"/>
      <c r="QWF441" s="3"/>
      <c r="QWG441" s="3"/>
      <c r="QWH441" s="3"/>
      <c r="QWI441" s="3"/>
      <c r="QWJ441" s="3"/>
      <c r="QWK441" s="3"/>
      <c r="QWL441" s="3"/>
      <c r="QWM441" s="3"/>
      <c r="QWN441" s="3"/>
      <c r="QWO441" s="3"/>
      <c r="QWP441" s="3"/>
      <c r="QWQ441" s="3"/>
      <c r="QWR441" s="3"/>
      <c r="QWS441" s="3"/>
      <c r="QWT441" s="3"/>
      <c r="QWU441" s="3"/>
      <c r="QWV441" s="3"/>
      <c r="QWW441" s="3"/>
      <c r="QWX441" s="3"/>
      <c r="QWY441" s="3"/>
      <c r="QWZ441" s="3"/>
      <c r="QXA441" s="3"/>
      <c r="QXB441" s="3"/>
      <c r="QXC441" s="3"/>
      <c r="QXD441" s="3"/>
      <c r="QXE441" s="3"/>
      <c r="QXF441" s="3"/>
      <c r="QXG441" s="3"/>
      <c r="QXH441" s="3"/>
      <c r="QXI441" s="3"/>
      <c r="QXJ441" s="3"/>
      <c r="QXK441" s="3"/>
      <c r="QXL441" s="3"/>
      <c r="QXM441" s="3"/>
      <c r="QXN441" s="3"/>
      <c r="QXO441" s="3"/>
      <c r="QXP441" s="3"/>
      <c r="QXQ441" s="3"/>
      <c r="QXR441" s="3"/>
      <c r="QXS441" s="3"/>
      <c r="QXT441" s="3"/>
      <c r="QXU441" s="3"/>
      <c r="QXV441" s="3"/>
      <c r="QXW441" s="3"/>
      <c r="QXX441" s="3"/>
      <c r="QXY441" s="3"/>
      <c r="QXZ441" s="3"/>
      <c r="QYA441" s="3"/>
      <c r="QYB441" s="3"/>
      <c r="QYC441" s="3"/>
      <c r="QYD441" s="3"/>
      <c r="QYE441" s="3"/>
      <c r="QYF441" s="3"/>
      <c r="QYG441" s="3"/>
      <c r="QYH441" s="3"/>
      <c r="QYI441" s="3"/>
      <c r="QYJ441" s="3"/>
      <c r="QYK441" s="3"/>
      <c r="QYL441" s="3"/>
      <c r="QYM441" s="3"/>
      <c r="QYN441" s="3"/>
      <c r="QYO441" s="3"/>
      <c r="QYP441" s="3"/>
      <c r="QYQ441" s="3"/>
      <c r="QYR441" s="3"/>
      <c r="QYS441" s="3"/>
      <c r="QYT441" s="3"/>
      <c r="QYU441" s="3"/>
      <c r="QYV441" s="3"/>
      <c r="QYW441" s="3"/>
      <c r="QYX441" s="3"/>
      <c r="QYY441" s="3"/>
      <c r="QYZ441" s="3"/>
      <c r="QZA441" s="3"/>
      <c r="QZB441" s="3"/>
      <c r="QZC441" s="3"/>
      <c r="QZD441" s="3"/>
      <c r="QZE441" s="3"/>
      <c r="QZF441" s="3"/>
      <c r="QZG441" s="3"/>
      <c r="QZH441" s="3"/>
      <c r="QZI441" s="3"/>
      <c r="QZJ441" s="3"/>
      <c r="QZK441" s="3"/>
      <c r="QZL441" s="3"/>
      <c r="QZM441" s="3"/>
      <c r="QZN441" s="3"/>
      <c r="QZO441" s="3"/>
      <c r="QZP441" s="3"/>
      <c r="QZQ441" s="3"/>
      <c r="QZR441" s="3"/>
      <c r="QZS441" s="3"/>
      <c r="QZT441" s="3"/>
      <c r="QZU441" s="3"/>
      <c r="QZV441" s="3"/>
      <c r="QZW441" s="3"/>
      <c r="QZX441" s="3"/>
      <c r="QZY441" s="3"/>
      <c r="QZZ441" s="3"/>
      <c r="RAA441" s="3"/>
      <c r="RAB441" s="3"/>
      <c r="RAC441" s="3"/>
      <c r="RAD441" s="3"/>
      <c r="RAE441" s="3"/>
      <c r="RAF441" s="3"/>
      <c r="RAG441" s="3"/>
      <c r="RAH441" s="3"/>
      <c r="RAI441" s="3"/>
      <c r="RAJ441" s="3"/>
      <c r="RAK441" s="3"/>
      <c r="RAL441" s="3"/>
      <c r="RAM441" s="3"/>
      <c r="RAN441" s="3"/>
      <c r="RAO441" s="3"/>
      <c r="RAP441" s="3"/>
      <c r="RAQ441" s="3"/>
      <c r="RAR441" s="3"/>
      <c r="RAS441" s="3"/>
      <c r="RAT441" s="3"/>
      <c r="RAU441" s="3"/>
      <c r="RAV441" s="3"/>
      <c r="RAW441" s="3"/>
      <c r="RAX441" s="3"/>
      <c r="RAY441" s="3"/>
      <c r="RAZ441" s="3"/>
      <c r="RBA441" s="3"/>
      <c r="RBB441" s="3"/>
      <c r="RBC441" s="3"/>
      <c r="RBD441" s="3"/>
      <c r="RBE441" s="3"/>
      <c r="RBF441" s="3"/>
      <c r="RBG441" s="3"/>
      <c r="RBH441" s="3"/>
      <c r="RBI441" s="3"/>
      <c r="RBJ441" s="3"/>
      <c r="RBK441" s="3"/>
      <c r="RBL441" s="3"/>
      <c r="RBM441" s="3"/>
      <c r="RBN441" s="3"/>
      <c r="RBO441" s="3"/>
      <c r="RBP441" s="3"/>
      <c r="RBQ441" s="3"/>
      <c r="RBR441" s="3"/>
      <c r="RBS441" s="3"/>
      <c r="RBT441" s="3"/>
      <c r="RBU441" s="3"/>
      <c r="RBV441" s="3"/>
      <c r="RBW441" s="3"/>
      <c r="RBX441" s="3"/>
      <c r="RBY441" s="3"/>
      <c r="RBZ441" s="3"/>
      <c r="RCA441" s="3"/>
      <c r="RCB441" s="3"/>
      <c r="RCC441" s="3"/>
      <c r="RCD441" s="3"/>
      <c r="RCE441" s="3"/>
      <c r="RCF441" s="3"/>
      <c r="RCG441" s="3"/>
      <c r="RCH441" s="3"/>
      <c r="RCI441" s="3"/>
      <c r="RCJ441" s="3"/>
      <c r="RCK441" s="3"/>
      <c r="RCL441" s="3"/>
      <c r="RCM441" s="3"/>
      <c r="RCN441" s="3"/>
      <c r="RCO441" s="3"/>
      <c r="RCP441" s="3"/>
      <c r="RCQ441" s="3"/>
      <c r="RCR441" s="3"/>
      <c r="RCS441" s="3"/>
      <c r="RCT441" s="3"/>
      <c r="RCU441" s="3"/>
      <c r="RCV441" s="3"/>
      <c r="RCW441" s="3"/>
      <c r="RCX441" s="3"/>
      <c r="RCY441" s="3"/>
      <c r="RCZ441" s="3"/>
      <c r="RDA441" s="3"/>
      <c r="RDB441" s="3"/>
      <c r="RDC441" s="3"/>
      <c r="RDD441" s="3"/>
      <c r="RDE441" s="3"/>
      <c r="RDF441" s="3"/>
      <c r="RDG441" s="3"/>
      <c r="RDH441" s="3"/>
      <c r="RDI441" s="3"/>
      <c r="RDJ441" s="3"/>
      <c r="RDK441" s="3"/>
      <c r="RDL441" s="3"/>
      <c r="RDM441" s="3"/>
      <c r="RDN441" s="3"/>
      <c r="RDO441" s="3"/>
      <c r="RDP441" s="3"/>
      <c r="RDQ441" s="3"/>
      <c r="RDR441" s="3"/>
      <c r="RDS441" s="3"/>
      <c r="RDT441" s="3"/>
      <c r="RDU441" s="3"/>
      <c r="RDV441" s="3"/>
      <c r="RDW441" s="3"/>
      <c r="RDX441" s="3"/>
      <c r="RDY441" s="3"/>
      <c r="RDZ441" s="3"/>
      <c r="REA441" s="3"/>
      <c r="REB441" s="3"/>
      <c r="REC441" s="3"/>
      <c r="RED441" s="3"/>
      <c r="REE441" s="3"/>
      <c r="REF441" s="3"/>
      <c r="REG441" s="3"/>
      <c r="REH441" s="3"/>
      <c r="REI441" s="3"/>
      <c r="REJ441" s="3"/>
      <c r="REK441" s="3"/>
      <c r="REL441" s="3"/>
      <c r="REM441" s="3"/>
      <c r="REN441" s="3"/>
      <c r="REO441" s="3"/>
      <c r="REP441" s="3"/>
      <c r="REQ441" s="3"/>
      <c r="RER441" s="3"/>
      <c r="RES441" s="3"/>
      <c r="RET441" s="3"/>
      <c r="REU441" s="3"/>
      <c r="REV441" s="3"/>
      <c r="REW441" s="3"/>
      <c r="REX441" s="3"/>
      <c r="REY441" s="3"/>
      <c r="REZ441" s="3"/>
      <c r="RFA441" s="3"/>
      <c r="RFB441" s="3"/>
      <c r="RFC441" s="3"/>
      <c r="RFD441" s="3"/>
      <c r="RFE441" s="3"/>
      <c r="RFF441" s="3"/>
      <c r="RFG441" s="3"/>
      <c r="RFH441" s="3"/>
      <c r="RFI441" s="3"/>
      <c r="RFJ441" s="3"/>
      <c r="RFK441" s="3"/>
      <c r="RFL441" s="3"/>
      <c r="RFM441" s="3"/>
      <c r="RFN441" s="3"/>
      <c r="RFO441" s="3"/>
      <c r="RFP441" s="3"/>
      <c r="RFQ441" s="3"/>
      <c r="RFR441" s="3"/>
      <c r="RFS441" s="3"/>
      <c r="RFT441" s="3"/>
      <c r="RFU441" s="3"/>
      <c r="RFV441" s="3"/>
      <c r="RFW441" s="3"/>
      <c r="RFX441" s="3"/>
      <c r="RFY441" s="3"/>
      <c r="RFZ441" s="3"/>
      <c r="RGA441" s="3"/>
      <c r="RGB441" s="3"/>
      <c r="RGC441" s="3"/>
      <c r="RGD441" s="3"/>
      <c r="RGE441" s="3"/>
      <c r="RGF441" s="3"/>
      <c r="RGG441" s="3"/>
      <c r="RGH441" s="3"/>
      <c r="RGI441" s="3"/>
      <c r="RGJ441" s="3"/>
      <c r="RGK441" s="3"/>
      <c r="RGL441" s="3"/>
      <c r="RGM441" s="3"/>
      <c r="RGN441" s="3"/>
      <c r="RGO441" s="3"/>
      <c r="RGP441" s="3"/>
      <c r="RGQ441" s="3"/>
      <c r="RGR441" s="3"/>
      <c r="RGS441" s="3"/>
      <c r="RGT441" s="3"/>
      <c r="RGU441" s="3"/>
      <c r="RGV441" s="3"/>
      <c r="RGW441" s="3"/>
      <c r="RGX441" s="3"/>
      <c r="RGY441" s="3"/>
      <c r="RGZ441" s="3"/>
      <c r="RHA441" s="3"/>
      <c r="RHB441" s="3"/>
      <c r="RHC441" s="3"/>
      <c r="RHD441" s="3"/>
      <c r="RHE441" s="3"/>
      <c r="RHF441" s="3"/>
      <c r="RHG441" s="3"/>
      <c r="RHH441" s="3"/>
      <c r="RHI441" s="3"/>
      <c r="RHJ441" s="3"/>
      <c r="RHK441" s="3"/>
      <c r="RHL441" s="3"/>
      <c r="RHM441" s="3"/>
      <c r="RHN441" s="3"/>
      <c r="RHO441" s="3"/>
      <c r="RHP441" s="3"/>
      <c r="RHQ441" s="3"/>
      <c r="RHR441" s="3"/>
      <c r="RHS441" s="3"/>
      <c r="RHT441" s="3"/>
      <c r="RHU441" s="3"/>
      <c r="RHV441" s="3"/>
      <c r="RHW441" s="3"/>
      <c r="RHX441" s="3"/>
      <c r="RHY441" s="3"/>
      <c r="RHZ441" s="3"/>
      <c r="RIA441" s="3"/>
      <c r="RIB441" s="3"/>
      <c r="RIC441" s="3"/>
      <c r="RID441" s="3"/>
      <c r="RIE441" s="3"/>
      <c r="RIF441" s="3"/>
      <c r="RIG441" s="3"/>
      <c r="RIH441" s="3"/>
      <c r="RII441" s="3"/>
      <c r="RIJ441" s="3"/>
      <c r="RIK441" s="3"/>
      <c r="RIL441" s="3"/>
      <c r="RIM441" s="3"/>
      <c r="RIN441" s="3"/>
      <c r="RIO441" s="3"/>
      <c r="RIP441" s="3"/>
      <c r="RIQ441" s="3"/>
      <c r="RIR441" s="3"/>
      <c r="RIS441" s="3"/>
      <c r="RIT441" s="3"/>
      <c r="RIU441" s="3"/>
      <c r="RIV441" s="3"/>
      <c r="RIW441" s="3"/>
      <c r="RIX441" s="3"/>
      <c r="RIY441" s="3"/>
      <c r="RIZ441" s="3"/>
      <c r="RJA441" s="3"/>
      <c r="RJB441" s="3"/>
      <c r="RJC441" s="3"/>
      <c r="RJD441" s="3"/>
      <c r="RJE441" s="3"/>
      <c r="RJF441" s="3"/>
      <c r="RJG441" s="3"/>
      <c r="RJH441" s="3"/>
      <c r="RJI441" s="3"/>
      <c r="RJJ441" s="3"/>
      <c r="RJK441" s="3"/>
      <c r="RJL441" s="3"/>
      <c r="RJM441" s="3"/>
      <c r="RJN441" s="3"/>
      <c r="RJO441" s="3"/>
      <c r="RJP441" s="3"/>
      <c r="RJQ441" s="3"/>
      <c r="RJR441" s="3"/>
      <c r="RJS441" s="3"/>
      <c r="RJT441" s="3"/>
      <c r="RJU441" s="3"/>
      <c r="RJV441" s="3"/>
      <c r="RJW441" s="3"/>
      <c r="RJX441" s="3"/>
      <c r="RJY441" s="3"/>
      <c r="RJZ441" s="3"/>
      <c r="RKA441" s="3"/>
      <c r="RKB441" s="3"/>
      <c r="RKC441" s="3"/>
      <c r="RKD441" s="3"/>
      <c r="RKE441" s="3"/>
      <c r="RKF441" s="3"/>
      <c r="RKG441" s="3"/>
      <c r="RKH441" s="3"/>
      <c r="RKI441" s="3"/>
      <c r="RKJ441" s="3"/>
      <c r="RKK441" s="3"/>
      <c r="RKL441" s="3"/>
      <c r="RKM441" s="3"/>
      <c r="RKN441" s="3"/>
      <c r="RKO441" s="3"/>
      <c r="RKP441" s="3"/>
      <c r="RKQ441" s="3"/>
      <c r="RKR441" s="3"/>
      <c r="RKS441" s="3"/>
      <c r="RKT441" s="3"/>
      <c r="RKU441" s="3"/>
      <c r="RKV441" s="3"/>
      <c r="RKW441" s="3"/>
      <c r="RKX441" s="3"/>
      <c r="RKY441" s="3"/>
      <c r="RKZ441" s="3"/>
      <c r="RLA441" s="3"/>
      <c r="RLB441" s="3"/>
      <c r="RLC441" s="3"/>
      <c r="RLD441" s="3"/>
      <c r="RLE441" s="3"/>
      <c r="RLF441" s="3"/>
      <c r="RLG441" s="3"/>
      <c r="RLH441" s="3"/>
      <c r="RLI441" s="3"/>
      <c r="RLJ441" s="3"/>
      <c r="RLK441" s="3"/>
      <c r="RLL441" s="3"/>
      <c r="RLM441" s="3"/>
      <c r="RLN441" s="3"/>
      <c r="RLO441" s="3"/>
      <c r="RLP441" s="3"/>
      <c r="RLQ441" s="3"/>
      <c r="RLR441" s="3"/>
      <c r="RLS441" s="3"/>
      <c r="RLT441" s="3"/>
      <c r="RLU441" s="3"/>
      <c r="RLV441" s="3"/>
      <c r="RLW441" s="3"/>
      <c r="RLX441" s="3"/>
      <c r="RLY441" s="3"/>
      <c r="RLZ441" s="3"/>
      <c r="RMA441" s="3"/>
      <c r="RMB441" s="3"/>
      <c r="RMC441" s="3"/>
      <c r="RMD441" s="3"/>
      <c r="RME441" s="3"/>
      <c r="RMF441" s="3"/>
      <c r="RMG441" s="3"/>
      <c r="RMH441" s="3"/>
      <c r="RMI441" s="3"/>
      <c r="RMJ441" s="3"/>
      <c r="RMK441" s="3"/>
      <c r="RML441" s="3"/>
      <c r="RMM441" s="3"/>
      <c r="RMN441" s="3"/>
      <c r="RMO441" s="3"/>
      <c r="RMP441" s="3"/>
      <c r="RMQ441" s="3"/>
      <c r="RMR441" s="3"/>
      <c r="RMS441" s="3"/>
      <c r="RMT441" s="3"/>
      <c r="RMU441" s="3"/>
      <c r="RMV441" s="3"/>
      <c r="RMW441" s="3"/>
      <c r="RMX441" s="3"/>
      <c r="RMY441" s="3"/>
      <c r="RMZ441" s="3"/>
      <c r="RNA441" s="3"/>
      <c r="RNB441" s="3"/>
      <c r="RNC441" s="3"/>
      <c r="RND441" s="3"/>
      <c r="RNE441" s="3"/>
      <c r="RNF441" s="3"/>
      <c r="RNG441" s="3"/>
      <c r="RNH441" s="3"/>
      <c r="RNI441" s="3"/>
      <c r="RNJ441" s="3"/>
      <c r="RNK441" s="3"/>
      <c r="RNL441" s="3"/>
      <c r="RNM441" s="3"/>
      <c r="RNN441" s="3"/>
      <c r="RNO441" s="3"/>
      <c r="RNP441" s="3"/>
      <c r="RNQ441" s="3"/>
      <c r="RNR441" s="3"/>
      <c r="RNS441" s="3"/>
      <c r="RNT441" s="3"/>
      <c r="RNU441" s="3"/>
      <c r="RNV441" s="3"/>
      <c r="RNW441" s="3"/>
      <c r="RNX441" s="3"/>
      <c r="RNY441" s="3"/>
      <c r="RNZ441" s="3"/>
      <c r="ROA441" s="3"/>
      <c r="ROB441" s="3"/>
      <c r="ROC441" s="3"/>
      <c r="ROD441" s="3"/>
      <c r="ROE441" s="3"/>
      <c r="ROF441" s="3"/>
      <c r="ROG441" s="3"/>
      <c r="ROH441" s="3"/>
      <c r="ROI441" s="3"/>
      <c r="ROJ441" s="3"/>
      <c r="ROK441" s="3"/>
      <c r="ROL441" s="3"/>
      <c r="ROM441" s="3"/>
      <c r="RON441" s="3"/>
      <c r="ROO441" s="3"/>
      <c r="ROP441" s="3"/>
      <c r="ROQ441" s="3"/>
      <c r="ROR441" s="3"/>
      <c r="ROS441" s="3"/>
      <c r="ROT441" s="3"/>
      <c r="ROU441" s="3"/>
      <c r="ROV441" s="3"/>
      <c r="ROW441" s="3"/>
      <c r="ROX441" s="3"/>
      <c r="ROY441" s="3"/>
      <c r="ROZ441" s="3"/>
      <c r="RPA441" s="3"/>
      <c r="RPB441" s="3"/>
      <c r="RPC441" s="3"/>
      <c r="RPD441" s="3"/>
      <c r="RPE441" s="3"/>
      <c r="RPF441" s="3"/>
      <c r="RPG441" s="3"/>
      <c r="RPH441" s="3"/>
      <c r="RPI441" s="3"/>
      <c r="RPJ441" s="3"/>
      <c r="RPK441" s="3"/>
      <c r="RPL441" s="3"/>
      <c r="RPM441" s="3"/>
      <c r="RPN441" s="3"/>
      <c r="RPO441" s="3"/>
      <c r="RPP441" s="3"/>
      <c r="RPQ441" s="3"/>
      <c r="RPR441" s="3"/>
      <c r="RPS441" s="3"/>
      <c r="RPT441" s="3"/>
      <c r="RPU441" s="3"/>
      <c r="RPV441" s="3"/>
      <c r="RPW441" s="3"/>
      <c r="RPX441" s="3"/>
      <c r="RPY441" s="3"/>
      <c r="RPZ441" s="3"/>
      <c r="RQA441" s="3"/>
      <c r="RQB441" s="3"/>
      <c r="RQC441" s="3"/>
      <c r="RQD441" s="3"/>
      <c r="RQE441" s="3"/>
      <c r="RQF441" s="3"/>
      <c r="RQG441" s="3"/>
      <c r="RQH441" s="3"/>
      <c r="RQI441" s="3"/>
      <c r="RQJ441" s="3"/>
      <c r="RQK441" s="3"/>
      <c r="RQL441" s="3"/>
      <c r="RQM441" s="3"/>
      <c r="RQN441" s="3"/>
      <c r="RQO441" s="3"/>
      <c r="RQP441" s="3"/>
      <c r="RQQ441" s="3"/>
      <c r="RQR441" s="3"/>
      <c r="RQS441" s="3"/>
      <c r="RQT441" s="3"/>
      <c r="RQU441" s="3"/>
      <c r="RQV441" s="3"/>
      <c r="RQW441" s="3"/>
      <c r="RQX441" s="3"/>
      <c r="RQY441" s="3"/>
      <c r="RQZ441" s="3"/>
      <c r="RRA441" s="3"/>
      <c r="RRB441" s="3"/>
      <c r="RRC441" s="3"/>
      <c r="RRD441" s="3"/>
      <c r="RRE441" s="3"/>
      <c r="RRF441" s="3"/>
      <c r="RRG441" s="3"/>
      <c r="RRH441" s="3"/>
      <c r="RRI441" s="3"/>
      <c r="RRJ441" s="3"/>
      <c r="RRK441" s="3"/>
      <c r="RRL441" s="3"/>
      <c r="RRM441" s="3"/>
      <c r="RRN441" s="3"/>
      <c r="RRO441" s="3"/>
      <c r="RRP441" s="3"/>
      <c r="RRQ441" s="3"/>
      <c r="RRR441" s="3"/>
      <c r="RRS441" s="3"/>
      <c r="RRT441" s="3"/>
      <c r="RRU441" s="3"/>
      <c r="RRV441" s="3"/>
      <c r="RRW441" s="3"/>
      <c r="RRX441" s="3"/>
      <c r="RRY441" s="3"/>
      <c r="RRZ441" s="3"/>
      <c r="RSA441" s="3"/>
      <c r="RSB441" s="3"/>
      <c r="RSC441" s="3"/>
      <c r="RSD441" s="3"/>
      <c r="RSE441" s="3"/>
      <c r="RSF441" s="3"/>
      <c r="RSG441" s="3"/>
      <c r="RSH441" s="3"/>
      <c r="RSI441" s="3"/>
      <c r="RSJ441" s="3"/>
      <c r="RSK441" s="3"/>
      <c r="RSL441" s="3"/>
      <c r="RSM441" s="3"/>
      <c r="RSN441" s="3"/>
      <c r="RSO441" s="3"/>
      <c r="RSP441" s="3"/>
      <c r="RSQ441" s="3"/>
      <c r="RSR441" s="3"/>
      <c r="RSS441" s="3"/>
      <c r="RST441" s="3"/>
      <c r="RSU441" s="3"/>
      <c r="RSV441" s="3"/>
      <c r="RSW441" s="3"/>
      <c r="RSX441" s="3"/>
      <c r="RSY441" s="3"/>
      <c r="RSZ441" s="3"/>
      <c r="RTA441" s="3"/>
      <c r="RTB441" s="3"/>
      <c r="RTC441" s="3"/>
      <c r="RTD441" s="3"/>
      <c r="RTE441" s="3"/>
      <c r="RTF441" s="3"/>
      <c r="RTG441" s="3"/>
      <c r="RTH441" s="3"/>
      <c r="RTI441" s="3"/>
      <c r="RTJ441" s="3"/>
      <c r="RTK441" s="3"/>
      <c r="RTL441" s="3"/>
      <c r="RTM441" s="3"/>
      <c r="RTN441" s="3"/>
      <c r="RTO441" s="3"/>
      <c r="RTP441" s="3"/>
      <c r="RTQ441" s="3"/>
      <c r="RTR441" s="3"/>
      <c r="RTS441" s="3"/>
      <c r="RTT441" s="3"/>
      <c r="RTU441" s="3"/>
      <c r="RTV441" s="3"/>
      <c r="RTW441" s="3"/>
      <c r="RTX441" s="3"/>
      <c r="RTY441" s="3"/>
      <c r="RTZ441" s="3"/>
      <c r="RUA441" s="3"/>
      <c r="RUB441" s="3"/>
      <c r="RUC441" s="3"/>
      <c r="RUD441" s="3"/>
      <c r="RUE441" s="3"/>
      <c r="RUF441" s="3"/>
      <c r="RUG441" s="3"/>
      <c r="RUH441" s="3"/>
      <c r="RUI441" s="3"/>
      <c r="RUJ441" s="3"/>
      <c r="RUK441" s="3"/>
      <c r="RUL441" s="3"/>
      <c r="RUM441" s="3"/>
      <c r="RUN441" s="3"/>
      <c r="RUO441" s="3"/>
      <c r="RUP441" s="3"/>
      <c r="RUQ441" s="3"/>
      <c r="RUR441" s="3"/>
      <c r="RUS441" s="3"/>
      <c r="RUT441" s="3"/>
      <c r="RUU441" s="3"/>
      <c r="RUV441" s="3"/>
      <c r="RUW441" s="3"/>
      <c r="RUX441" s="3"/>
      <c r="RUY441" s="3"/>
      <c r="RUZ441" s="3"/>
      <c r="RVA441" s="3"/>
      <c r="RVB441" s="3"/>
      <c r="RVC441" s="3"/>
      <c r="RVD441" s="3"/>
      <c r="RVE441" s="3"/>
      <c r="RVF441" s="3"/>
      <c r="RVG441" s="3"/>
      <c r="RVH441" s="3"/>
      <c r="RVI441" s="3"/>
      <c r="RVJ441" s="3"/>
      <c r="RVK441" s="3"/>
      <c r="RVL441" s="3"/>
      <c r="RVM441" s="3"/>
      <c r="RVN441" s="3"/>
      <c r="RVO441" s="3"/>
      <c r="RVP441" s="3"/>
      <c r="RVQ441" s="3"/>
      <c r="RVR441" s="3"/>
      <c r="RVS441" s="3"/>
      <c r="RVT441" s="3"/>
      <c r="RVU441" s="3"/>
      <c r="RVV441" s="3"/>
      <c r="RVW441" s="3"/>
      <c r="RVX441" s="3"/>
      <c r="RVY441" s="3"/>
      <c r="RVZ441" s="3"/>
      <c r="RWA441" s="3"/>
      <c r="RWB441" s="3"/>
      <c r="RWC441" s="3"/>
      <c r="RWD441" s="3"/>
      <c r="RWE441" s="3"/>
      <c r="RWF441" s="3"/>
      <c r="RWG441" s="3"/>
      <c r="RWH441" s="3"/>
      <c r="RWI441" s="3"/>
      <c r="RWJ441" s="3"/>
      <c r="RWK441" s="3"/>
      <c r="RWL441" s="3"/>
      <c r="RWM441" s="3"/>
      <c r="RWN441" s="3"/>
      <c r="RWO441" s="3"/>
      <c r="RWP441" s="3"/>
      <c r="RWQ441" s="3"/>
      <c r="RWR441" s="3"/>
      <c r="RWS441" s="3"/>
      <c r="RWT441" s="3"/>
      <c r="RWU441" s="3"/>
      <c r="RWV441" s="3"/>
      <c r="RWW441" s="3"/>
      <c r="RWX441" s="3"/>
      <c r="RWY441" s="3"/>
      <c r="RWZ441" s="3"/>
      <c r="RXA441" s="3"/>
      <c r="RXB441" s="3"/>
      <c r="RXC441" s="3"/>
      <c r="RXD441" s="3"/>
      <c r="RXE441" s="3"/>
      <c r="RXF441" s="3"/>
      <c r="RXG441" s="3"/>
      <c r="RXH441" s="3"/>
      <c r="RXI441" s="3"/>
      <c r="RXJ441" s="3"/>
      <c r="RXK441" s="3"/>
      <c r="RXL441" s="3"/>
      <c r="RXM441" s="3"/>
      <c r="RXN441" s="3"/>
      <c r="RXO441" s="3"/>
      <c r="RXP441" s="3"/>
      <c r="RXQ441" s="3"/>
      <c r="RXR441" s="3"/>
      <c r="RXS441" s="3"/>
      <c r="RXT441" s="3"/>
      <c r="RXU441" s="3"/>
      <c r="RXV441" s="3"/>
      <c r="RXW441" s="3"/>
      <c r="RXX441" s="3"/>
      <c r="RXY441" s="3"/>
      <c r="RXZ441" s="3"/>
      <c r="RYA441" s="3"/>
      <c r="RYB441" s="3"/>
      <c r="RYC441" s="3"/>
      <c r="RYD441" s="3"/>
      <c r="RYE441" s="3"/>
      <c r="RYF441" s="3"/>
      <c r="RYG441" s="3"/>
      <c r="RYH441" s="3"/>
      <c r="RYI441" s="3"/>
      <c r="RYJ441" s="3"/>
      <c r="RYK441" s="3"/>
      <c r="RYL441" s="3"/>
      <c r="RYM441" s="3"/>
      <c r="RYN441" s="3"/>
      <c r="RYO441" s="3"/>
      <c r="RYP441" s="3"/>
      <c r="RYQ441" s="3"/>
      <c r="RYR441" s="3"/>
      <c r="RYS441" s="3"/>
      <c r="RYT441" s="3"/>
      <c r="RYU441" s="3"/>
      <c r="RYV441" s="3"/>
      <c r="RYW441" s="3"/>
      <c r="RYX441" s="3"/>
      <c r="RYY441" s="3"/>
      <c r="RYZ441" s="3"/>
      <c r="RZA441" s="3"/>
      <c r="RZB441" s="3"/>
      <c r="RZC441" s="3"/>
      <c r="RZD441" s="3"/>
      <c r="RZE441" s="3"/>
      <c r="RZF441" s="3"/>
      <c r="RZG441" s="3"/>
      <c r="RZH441" s="3"/>
      <c r="RZI441" s="3"/>
      <c r="RZJ441" s="3"/>
      <c r="RZK441" s="3"/>
      <c r="RZL441" s="3"/>
      <c r="RZM441" s="3"/>
      <c r="RZN441" s="3"/>
      <c r="RZO441" s="3"/>
      <c r="RZP441" s="3"/>
      <c r="RZQ441" s="3"/>
      <c r="RZR441" s="3"/>
      <c r="RZS441" s="3"/>
      <c r="RZT441" s="3"/>
      <c r="RZU441" s="3"/>
      <c r="RZV441" s="3"/>
      <c r="RZW441" s="3"/>
      <c r="RZX441" s="3"/>
      <c r="RZY441" s="3"/>
      <c r="RZZ441" s="3"/>
      <c r="SAA441" s="3"/>
      <c r="SAB441" s="3"/>
      <c r="SAC441" s="3"/>
      <c r="SAD441" s="3"/>
      <c r="SAE441" s="3"/>
      <c r="SAF441" s="3"/>
      <c r="SAG441" s="3"/>
      <c r="SAH441" s="3"/>
      <c r="SAI441" s="3"/>
      <c r="SAJ441" s="3"/>
      <c r="SAK441" s="3"/>
      <c r="SAL441" s="3"/>
      <c r="SAM441" s="3"/>
      <c r="SAN441" s="3"/>
      <c r="SAO441" s="3"/>
      <c r="SAP441" s="3"/>
      <c r="SAQ441" s="3"/>
      <c r="SAR441" s="3"/>
      <c r="SAS441" s="3"/>
      <c r="SAT441" s="3"/>
      <c r="SAU441" s="3"/>
      <c r="SAV441" s="3"/>
      <c r="SAW441" s="3"/>
      <c r="SAX441" s="3"/>
      <c r="SAY441" s="3"/>
      <c r="SAZ441" s="3"/>
      <c r="SBA441" s="3"/>
      <c r="SBB441" s="3"/>
      <c r="SBC441" s="3"/>
      <c r="SBD441" s="3"/>
      <c r="SBE441" s="3"/>
      <c r="SBF441" s="3"/>
      <c r="SBG441" s="3"/>
      <c r="SBH441" s="3"/>
      <c r="SBI441" s="3"/>
      <c r="SBJ441" s="3"/>
      <c r="SBK441" s="3"/>
      <c r="SBL441" s="3"/>
      <c r="SBM441" s="3"/>
      <c r="SBN441" s="3"/>
      <c r="SBO441" s="3"/>
      <c r="SBP441" s="3"/>
      <c r="SBQ441" s="3"/>
      <c r="SBR441" s="3"/>
      <c r="SBS441" s="3"/>
      <c r="SBT441" s="3"/>
      <c r="SBU441" s="3"/>
      <c r="SBV441" s="3"/>
      <c r="SBW441" s="3"/>
      <c r="SBX441" s="3"/>
      <c r="SBY441" s="3"/>
      <c r="SBZ441" s="3"/>
      <c r="SCA441" s="3"/>
      <c r="SCB441" s="3"/>
      <c r="SCC441" s="3"/>
      <c r="SCD441" s="3"/>
      <c r="SCE441" s="3"/>
      <c r="SCF441" s="3"/>
      <c r="SCG441" s="3"/>
      <c r="SCH441" s="3"/>
      <c r="SCI441" s="3"/>
      <c r="SCJ441" s="3"/>
      <c r="SCK441" s="3"/>
      <c r="SCL441" s="3"/>
      <c r="SCM441" s="3"/>
      <c r="SCN441" s="3"/>
      <c r="SCO441" s="3"/>
      <c r="SCP441" s="3"/>
      <c r="SCQ441" s="3"/>
      <c r="SCR441" s="3"/>
      <c r="SCS441" s="3"/>
      <c r="SCT441" s="3"/>
      <c r="SCU441" s="3"/>
      <c r="SCV441" s="3"/>
      <c r="SCW441" s="3"/>
      <c r="SCX441" s="3"/>
      <c r="SCY441" s="3"/>
      <c r="SCZ441" s="3"/>
      <c r="SDA441" s="3"/>
      <c r="SDB441" s="3"/>
      <c r="SDC441" s="3"/>
      <c r="SDD441" s="3"/>
      <c r="SDE441" s="3"/>
      <c r="SDF441" s="3"/>
      <c r="SDG441" s="3"/>
      <c r="SDH441" s="3"/>
      <c r="SDI441" s="3"/>
      <c r="SDJ441" s="3"/>
      <c r="SDK441" s="3"/>
      <c r="SDL441" s="3"/>
      <c r="SDM441" s="3"/>
      <c r="SDN441" s="3"/>
      <c r="SDO441" s="3"/>
      <c r="SDP441" s="3"/>
      <c r="SDQ441" s="3"/>
      <c r="SDR441" s="3"/>
      <c r="SDS441" s="3"/>
      <c r="SDT441" s="3"/>
      <c r="SDU441" s="3"/>
      <c r="SDV441" s="3"/>
      <c r="SDW441" s="3"/>
      <c r="SDX441" s="3"/>
      <c r="SDY441" s="3"/>
      <c r="SDZ441" s="3"/>
      <c r="SEA441" s="3"/>
      <c r="SEB441" s="3"/>
      <c r="SEC441" s="3"/>
      <c r="SED441" s="3"/>
      <c r="SEE441" s="3"/>
      <c r="SEF441" s="3"/>
      <c r="SEG441" s="3"/>
      <c r="SEH441" s="3"/>
      <c r="SEI441" s="3"/>
      <c r="SEJ441" s="3"/>
      <c r="SEK441" s="3"/>
      <c r="SEL441" s="3"/>
      <c r="SEM441" s="3"/>
      <c r="SEN441" s="3"/>
      <c r="SEO441" s="3"/>
      <c r="SEP441" s="3"/>
      <c r="SEQ441" s="3"/>
      <c r="SER441" s="3"/>
      <c r="SES441" s="3"/>
      <c r="SET441" s="3"/>
      <c r="SEU441" s="3"/>
      <c r="SEV441" s="3"/>
      <c r="SEW441" s="3"/>
      <c r="SEX441" s="3"/>
      <c r="SEY441" s="3"/>
      <c r="SEZ441" s="3"/>
      <c r="SFA441" s="3"/>
      <c r="SFB441" s="3"/>
      <c r="SFC441" s="3"/>
      <c r="SFD441" s="3"/>
      <c r="SFE441" s="3"/>
      <c r="SFF441" s="3"/>
      <c r="SFG441" s="3"/>
      <c r="SFH441" s="3"/>
      <c r="SFI441" s="3"/>
      <c r="SFJ441" s="3"/>
      <c r="SFK441" s="3"/>
      <c r="SFL441" s="3"/>
      <c r="SFM441" s="3"/>
      <c r="SFN441" s="3"/>
      <c r="SFO441" s="3"/>
      <c r="SFP441" s="3"/>
      <c r="SFQ441" s="3"/>
      <c r="SFR441" s="3"/>
      <c r="SFS441" s="3"/>
      <c r="SFT441" s="3"/>
      <c r="SFU441" s="3"/>
      <c r="SFV441" s="3"/>
      <c r="SFW441" s="3"/>
      <c r="SFX441" s="3"/>
      <c r="SFY441" s="3"/>
      <c r="SFZ441" s="3"/>
      <c r="SGA441" s="3"/>
      <c r="SGB441" s="3"/>
      <c r="SGC441" s="3"/>
      <c r="SGD441" s="3"/>
      <c r="SGE441" s="3"/>
      <c r="SGF441" s="3"/>
      <c r="SGG441" s="3"/>
      <c r="SGH441" s="3"/>
      <c r="SGI441" s="3"/>
      <c r="SGJ441" s="3"/>
      <c r="SGK441" s="3"/>
      <c r="SGL441" s="3"/>
      <c r="SGM441" s="3"/>
      <c r="SGN441" s="3"/>
      <c r="SGO441" s="3"/>
      <c r="SGP441" s="3"/>
      <c r="SGQ441" s="3"/>
      <c r="SGR441" s="3"/>
      <c r="SGS441" s="3"/>
      <c r="SGT441" s="3"/>
      <c r="SGU441" s="3"/>
      <c r="SGV441" s="3"/>
      <c r="SGW441" s="3"/>
      <c r="SGX441" s="3"/>
      <c r="SGY441" s="3"/>
      <c r="SGZ441" s="3"/>
      <c r="SHA441" s="3"/>
      <c r="SHB441" s="3"/>
      <c r="SHC441" s="3"/>
      <c r="SHD441" s="3"/>
      <c r="SHE441" s="3"/>
      <c r="SHF441" s="3"/>
      <c r="SHG441" s="3"/>
      <c r="SHH441" s="3"/>
      <c r="SHI441" s="3"/>
      <c r="SHJ441" s="3"/>
      <c r="SHK441" s="3"/>
      <c r="SHL441" s="3"/>
      <c r="SHM441" s="3"/>
      <c r="SHN441" s="3"/>
      <c r="SHO441" s="3"/>
      <c r="SHP441" s="3"/>
      <c r="SHQ441" s="3"/>
      <c r="SHR441" s="3"/>
      <c r="SHS441" s="3"/>
      <c r="SHT441" s="3"/>
      <c r="SHU441" s="3"/>
      <c r="SHV441" s="3"/>
      <c r="SHW441" s="3"/>
      <c r="SHX441" s="3"/>
      <c r="SHY441" s="3"/>
      <c r="SHZ441" s="3"/>
      <c r="SIA441" s="3"/>
      <c r="SIB441" s="3"/>
      <c r="SIC441" s="3"/>
      <c r="SID441" s="3"/>
      <c r="SIE441" s="3"/>
      <c r="SIF441" s="3"/>
      <c r="SIG441" s="3"/>
      <c r="SIH441" s="3"/>
      <c r="SII441" s="3"/>
      <c r="SIJ441" s="3"/>
      <c r="SIK441" s="3"/>
      <c r="SIL441" s="3"/>
      <c r="SIM441" s="3"/>
      <c r="SIN441" s="3"/>
      <c r="SIO441" s="3"/>
      <c r="SIP441" s="3"/>
      <c r="SIQ441" s="3"/>
      <c r="SIR441" s="3"/>
      <c r="SIS441" s="3"/>
      <c r="SIT441" s="3"/>
      <c r="SIU441" s="3"/>
      <c r="SIV441" s="3"/>
      <c r="SIW441" s="3"/>
      <c r="SIX441" s="3"/>
      <c r="SIY441" s="3"/>
      <c r="SIZ441" s="3"/>
      <c r="SJA441" s="3"/>
      <c r="SJB441" s="3"/>
      <c r="SJC441" s="3"/>
      <c r="SJD441" s="3"/>
      <c r="SJE441" s="3"/>
      <c r="SJF441" s="3"/>
      <c r="SJG441" s="3"/>
      <c r="SJH441" s="3"/>
      <c r="SJI441" s="3"/>
      <c r="SJJ441" s="3"/>
      <c r="SJK441" s="3"/>
      <c r="SJL441" s="3"/>
      <c r="SJM441" s="3"/>
      <c r="SJN441" s="3"/>
      <c r="SJO441" s="3"/>
      <c r="SJP441" s="3"/>
      <c r="SJQ441" s="3"/>
      <c r="SJR441" s="3"/>
      <c r="SJS441" s="3"/>
      <c r="SJT441" s="3"/>
      <c r="SJU441" s="3"/>
      <c r="SJV441" s="3"/>
      <c r="SJW441" s="3"/>
      <c r="SJX441" s="3"/>
      <c r="SJY441" s="3"/>
      <c r="SJZ441" s="3"/>
      <c r="SKA441" s="3"/>
      <c r="SKB441" s="3"/>
      <c r="SKC441" s="3"/>
      <c r="SKD441" s="3"/>
      <c r="SKE441" s="3"/>
      <c r="SKF441" s="3"/>
      <c r="SKG441" s="3"/>
      <c r="SKH441" s="3"/>
      <c r="SKI441" s="3"/>
      <c r="SKJ441" s="3"/>
      <c r="SKK441" s="3"/>
      <c r="SKL441" s="3"/>
      <c r="SKM441" s="3"/>
      <c r="SKN441" s="3"/>
      <c r="SKO441" s="3"/>
      <c r="SKP441" s="3"/>
      <c r="SKQ441" s="3"/>
      <c r="SKR441" s="3"/>
      <c r="SKS441" s="3"/>
      <c r="SKT441" s="3"/>
      <c r="SKU441" s="3"/>
      <c r="SKV441" s="3"/>
      <c r="SKW441" s="3"/>
      <c r="SKX441" s="3"/>
      <c r="SKY441" s="3"/>
      <c r="SKZ441" s="3"/>
      <c r="SLA441" s="3"/>
      <c r="SLB441" s="3"/>
      <c r="SLC441" s="3"/>
      <c r="SLD441" s="3"/>
      <c r="SLE441" s="3"/>
      <c r="SLF441" s="3"/>
      <c r="SLG441" s="3"/>
      <c r="SLH441" s="3"/>
      <c r="SLI441" s="3"/>
      <c r="SLJ441" s="3"/>
      <c r="SLK441" s="3"/>
      <c r="SLL441" s="3"/>
      <c r="SLM441" s="3"/>
      <c r="SLN441" s="3"/>
      <c r="SLO441" s="3"/>
      <c r="SLP441" s="3"/>
      <c r="SLQ441" s="3"/>
      <c r="SLR441" s="3"/>
      <c r="SLS441" s="3"/>
      <c r="SLT441" s="3"/>
      <c r="SLU441" s="3"/>
      <c r="SLV441" s="3"/>
      <c r="SLW441" s="3"/>
      <c r="SLX441" s="3"/>
      <c r="SLY441" s="3"/>
      <c r="SLZ441" s="3"/>
      <c r="SMA441" s="3"/>
      <c r="SMB441" s="3"/>
      <c r="SMC441" s="3"/>
      <c r="SMD441" s="3"/>
      <c r="SME441" s="3"/>
      <c r="SMF441" s="3"/>
      <c r="SMG441" s="3"/>
      <c r="SMH441" s="3"/>
      <c r="SMI441" s="3"/>
      <c r="SMJ441" s="3"/>
      <c r="SMK441" s="3"/>
      <c r="SML441" s="3"/>
      <c r="SMM441" s="3"/>
      <c r="SMN441" s="3"/>
      <c r="SMO441" s="3"/>
      <c r="SMP441" s="3"/>
      <c r="SMQ441" s="3"/>
      <c r="SMR441" s="3"/>
      <c r="SMS441" s="3"/>
      <c r="SMT441" s="3"/>
      <c r="SMU441" s="3"/>
      <c r="SMV441" s="3"/>
      <c r="SMW441" s="3"/>
      <c r="SMX441" s="3"/>
      <c r="SMY441" s="3"/>
      <c r="SMZ441" s="3"/>
      <c r="SNA441" s="3"/>
      <c r="SNB441" s="3"/>
      <c r="SNC441" s="3"/>
      <c r="SND441" s="3"/>
      <c r="SNE441" s="3"/>
      <c r="SNF441" s="3"/>
      <c r="SNG441" s="3"/>
      <c r="SNH441" s="3"/>
      <c r="SNI441" s="3"/>
      <c r="SNJ441" s="3"/>
      <c r="SNK441" s="3"/>
      <c r="SNL441" s="3"/>
      <c r="SNM441" s="3"/>
      <c r="SNN441" s="3"/>
      <c r="SNO441" s="3"/>
      <c r="SNP441" s="3"/>
      <c r="SNQ441" s="3"/>
      <c r="SNR441" s="3"/>
      <c r="SNS441" s="3"/>
      <c r="SNT441" s="3"/>
      <c r="SNU441" s="3"/>
      <c r="SNV441" s="3"/>
      <c r="SNW441" s="3"/>
      <c r="SNX441" s="3"/>
      <c r="SNY441" s="3"/>
      <c r="SNZ441" s="3"/>
      <c r="SOA441" s="3"/>
      <c r="SOB441" s="3"/>
      <c r="SOC441" s="3"/>
      <c r="SOD441" s="3"/>
      <c r="SOE441" s="3"/>
      <c r="SOF441" s="3"/>
      <c r="SOG441" s="3"/>
      <c r="SOH441" s="3"/>
      <c r="SOI441" s="3"/>
      <c r="SOJ441" s="3"/>
      <c r="SOK441" s="3"/>
      <c r="SOL441" s="3"/>
      <c r="SOM441" s="3"/>
      <c r="SON441" s="3"/>
      <c r="SOO441" s="3"/>
      <c r="SOP441" s="3"/>
      <c r="SOQ441" s="3"/>
      <c r="SOR441" s="3"/>
      <c r="SOS441" s="3"/>
      <c r="SOT441" s="3"/>
      <c r="SOU441" s="3"/>
      <c r="SOV441" s="3"/>
      <c r="SOW441" s="3"/>
      <c r="SOX441" s="3"/>
      <c r="SOY441" s="3"/>
      <c r="SOZ441" s="3"/>
      <c r="SPA441" s="3"/>
      <c r="SPB441" s="3"/>
      <c r="SPC441" s="3"/>
      <c r="SPD441" s="3"/>
      <c r="SPE441" s="3"/>
      <c r="SPF441" s="3"/>
      <c r="SPG441" s="3"/>
      <c r="SPH441" s="3"/>
      <c r="SPI441" s="3"/>
      <c r="SPJ441" s="3"/>
      <c r="SPK441" s="3"/>
      <c r="SPL441" s="3"/>
      <c r="SPM441" s="3"/>
      <c r="SPN441" s="3"/>
      <c r="SPO441" s="3"/>
      <c r="SPP441" s="3"/>
      <c r="SPQ441" s="3"/>
      <c r="SPR441" s="3"/>
      <c r="SPS441" s="3"/>
      <c r="SPT441" s="3"/>
      <c r="SPU441" s="3"/>
      <c r="SPV441" s="3"/>
      <c r="SPW441" s="3"/>
      <c r="SPX441" s="3"/>
      <c r="SPY441" s="3"/>
      <c r="SPZ441" s="3"/>
      <c r="SQA441" s="3"/>
      <c r="SQB441" s="3"/>
      <c r="SQC441" s="3"/>
      <c r="SQD441" s="3"/>
      <c r="SQE441" s="3"/>
      <c r="SQF441" s="3"/>
      <c r="SQG441" s="3"/>
      <c r="SQH441" s="3"/>
      <c r="SQI441" s="3"/>
      <c r="SQJ441" s="3"/>
      <c r="SQK441" s="3"/>
      <c r="SQL441" s="3"/>
      <c r="SQM441" s="3"/>
      <c r="SQN441" s="3"/>
      <c r="SQO441" s="3"/>
      <c r="SQP441" s="3"/>
      <c r="SQQ441" s="3"/>
      <c r="SQR441" s="3"/>
      <c r="SQS441" s="3"/>
      <c r="SQT441" s="3"/>
      <c r="SQU441" s="3"/>
      <c r="SQV441" s="3"/>
      <c r="SQW441" s="3"/>
      <c r="SQX441" s="3"/>
      <c r="SQY441" s="3"/>
      <c r="SQZ441" s="3"/>
      <c r="SRA441" s="3"/>
      <c r="SRB441" s="3"/>
      <c r="SRC441" s="3"/>
      <c r="SRD441" s="3"/>
      <c r="SRE441" s="3"/>
      <c r="SRF441" s="3"/>
      <c r="SRG441" s="3"/>
      <c r="SRH441" s="3"/>
      <c r="SRI441" s="3"/>
      <c r="SRJ441" s="3"/>
      <c r="SRK441" s="3"/>
      <c r="SRL441" s="3"/>
      <c r="SRM441" s="3"/>
      <c r="SRN441" s="3"/>
      <c r="SRO441" s="3"/>
      <c r="SRP441" s="3"/>
      <c r="SRQ441" s="3"/>
      <c r="SRR441" s="3"/>
      <c r="SRS441" s="3"/>
      <c r="SRT441" s="3"/>
      <c r="SRU441" s="3"/>
      <c r="SRV441" s="3"/>
      <c r="SRW441" s="3"/>
      <c r="SRX441" s="3"/>
      <c r="SRY441" s="3"/>
      <c r="SRZ441" s="3"/>
      <c r="SSA441" s="3"/>
      <c r="SSB441" s="3"/>
      <c r="SSC441" s="3"/>
      <c r="SSD441" s="3"/>
      <c r="SSE441" s="3"/>
      <c r="SSF441" s="3"/>
      <c r="SSG441" s="3"/>
      <c r="SSH441" s="3"/>
      <c r="SSI441" s="3"/>
      <c r="SSJ441" s="3"/>
      <c r="SSK441" s="3"/>
      <c r="SSL441" s="3"/>
      <c r="SSM441" s="3"/>
      <c r="SSN441" s="3"/>
      <c r="SSO441" s="3"/>
      <c r="SSP441" s="3"/>
      <c r="SSQ441" s="3"/>
      <c r="SSR441" s="3"/>
      <c r="SSS441" s="3"/>
      <c r="SST441" s="3"/>
      <c r="SSU441" s="3"/>
      <c r="SSV441" s="3"/>
      <c r="SSW441" s="3"/>
      <c r="SSX441" s="3"/>
      <c r="SSY441" s="3"/>
      <c r="SSZ441" s="3"/>
      <c r="STA441" s="3"/>
      <c r="STB441" s="3"/>
      <c r="STC441" s="3"/>
      <c r="STD441" s="3"/>
      <c r="STE441" s="3"/>
      <c r="STF441" s="3"/>
      <c r="STG441" s="3"/>
      <c r="STH441" s="3"/>
      <c r="STI441" s="3"/>
      <c r="STJ441" s="3"/>
      <c r="STK441" s="3"/>
      <c r="STL441" s="3"/>
      <c r="STM441" s="3"/>
      <c r="STN441" s="3"/>
      <c r="STO441" s="3"/>
      <c r="STP441" s="3"/>
      <c r="STQ441" s="3"/>
      <c r="STR441" s="3"/>
      <c r="STS441" s="3"/>
      <c r="STT441" s="3"/>
      <c r="STU441" s="3"/>
      <c r="STV441" s="3"/>
      <c r="STW441" s="3"/>
      <c r="STX441" s="3"/>
      <c r="STY441" s="3"/>
      <c r="STZ441" s="3"/>
      <c r="SUA441" s="3"/>
      <c r="SUB441" s="3"/>
      <c r="SUC441" s="3"/>
      <c r="SUD441" s="3"/>
      <c r="SUE441" s="3"/>
      <c r="SUF441" s="3"/>
      <c r="SUG441" s="3"/>
      <c r="SUH441" s="3"/>
      <c r="SUI441" s="3"/>
      <c r="SUJ441" s="3"/>
      <c r="SUK441" s="3"/>
      <c r="SUL441" s="3"/>
      <c r="SUM441" s="3"/>
      <c r="SUN441" s="3"/>
      <c r="SUO441" s="3"/>
      <c r="SUP441" s="3"/>
      <c r="SUQ441" s="3"/>
      <c r="SUR441" s="3"/>
      <c r="SUS441" s="3"/>
      <c r="SUT441" s="3"/>
      <c r="SUU441" s="3"/>
      <c r="SUV441" s="3"/>
      <c r="SUW441" s="3"/>
      <c r="SUX441" s="3"/>
      <c r="SUY441" s="3"/>
      <c r="SUZ441" s="3"/>
      <c r="SVA441" s="3"/>
      <c r="SVB441" s="3"/>
      <c r="SVC441" s="3"/>
      <c r="SVD441" s="3"/>
      <c r="SVE441" s="3"/>
      <c r="SVF441" s="3"/>
      <c r="SVG441" s="3"/>
      <c r="SVH441" s="3"/>
      <c r="SVI441" s="3"/>
      <c r="SVJ441" s="3"/>
      <c r="SVK441" s="3"/>
      <c r="SVL441" s="3"/>
      <c r="SVM441" s="3"/>
      <c r="SVN441" s="3"/>
      <c r="SVO441" s="3"/>
      <c r="SVP441" s="3"/>
      <c r="SVQ441" s="3"/>
      <c r="SVR441" s="3"/>
      <c r="SVS441" s="3"/>
      <c r="SVT441" s="3"/>
      <c r="SVU441" s="3"/>
      <c r="SVV441" s="3"/>
      <c r="SVW441" s="3"/>
      <c r="SVX441" s="3"/>
      <c r="SVY441" s="3"/>
      <c r="SVZ441" s="3"/>
      <c r="SWA441" s="3"/>
      <c r="SWB441" s="3"/>
      <c r="SWC441" s="3"/>
      <c r="SWD441" s="3"/>
      <c r="SWE441" s="3"/>
      <c r="SWF441" s="3"/>
      <c r="SWG441" s="3"/>
      <c r="SWH441" s="3"/>
      <c r="SWI441" s="3"/>
      <c r="SWJ441" s="3"/>
      <c r="SWK441" s="3"/>
      <c r="SWL441" s="3"/>
      <c r="SWM441" s="3"/>
      <c r="SWN441" s="3"/>
      <c r="SWO441" s="3"/>
      <c r="SWP441" s="3"/>
      <c r="SWQ441" s="3"/>
      <c r="SWR441" s="3"/>
      <c r="SWS441" s="3"/>
      <c r="SWT441" s="3"/>
      <c r="SWU441" s="3"/>
      <c r="SWV441" s="3"/>
      <c r="SWW441" s="3"/>
      <c r="SWX441" s="3"/>
      <c r="SWY441" s="3"/>
      <c r="SWZ441" s="3"/>
      <c r="SXA441" s="3"/>
      <c r="SXB441" s="3"/>
      <c r="SXC441" s="3"/>
      <c r="SXD441" s="3"/>
      <c r="SXE441" s="3"/>
      <c r="SXF441" s="3"/>
      <c r="SXG441" s="3"/>
      <c r="SXH441" s="3"/>
      <c r="SXI441" s="3"/>
      <c r="SXJ441" s="3"/>
      <c r="SXK441" s="3"/>
      <c r="SXL441" s="3"/>
      <c r="SXM441" s="3"/>
      <c r="SXN441" s="3"/>
      <c r="SXO441" s="3"/>
      <c r="SXP441" s="3"/>
      <c r="SXQ441" s="3"/>
      <c r="SXR441" s="3"/>
      <c r="SXS441" s="3"/>
      <c r="SXT441" s="3"/>
      <c r="SXU441" s="3"/>
      <c r="SXV441" s="3"/>
      <c r="SXW441" s="3"/>
      <c r="SXX441" s="3"/>
      <c r="SXY441" s="3"/>
      <c r="SXZ441" s="3"/>
      <c r="SYA441" s="3"/>
      <c r="SYB441" s="3"/>
      <c r="SYC441" s="3"/>
      <c r="SYD441" s="3"/>
      <c r="SYE441" s="3"/>
      <c r="SYF441" s="3"/>
      <c r="SYG441" s="3"/>
      <c r="SYH441" s="3"/>
      <c r="SYI441" s="3"/>
      <c r="SYJ441" s="3"/>
      <c r="SYK441" s="3"/>
      <c r="SYL441" s="3"/>
      <c r="SYM441" s="3"/>
      <c r="SYN441" s="3"/>
      <c r="SYO441" s="3"/>
      <c r="SYP441" s="3"/>
      <c r="SYQ441" s="3"/>
      <c r="SYR441" s="3"/>
      <c r="SYS441" s="3"/>
      <c r="SYT441" s="3"/>
      <c r="SYU441" s="3"/>
      <c r="SYV441" s="3"/>
      <c r="SYW441" s="3"/>
      <c r="SYX441" s="3"/>
      <c r="SYY441" s="3"/>
      <c r="SYZ441" s="3"/>
      <c r="SZA441" s="3"/>
      <c r="SZB441" s="3"/>
      <c r="SZC441" s="3"/>
      <c r="SZD441" s="3"/>
      <c r="SZE441" s="3"/>
      <c r="SZF441" s="3"/>
      <c r="SZG441" s="3"/>
      <c r="SZH441" s="3"/>
      <c r="SZI441" s="3"/>
      <c r="SZJ441" s="3"/>
      <c r="SZK441" s="3"/>
      <c r="SZL441" s="3"/>
      <c r="SZM441" s="3"/>
      <c r="SZN441" s="3"/>
      <c r="SZO441" s="3"/>
      <c r="SZP441" s="3"/>
      <c r="SZQ441" s="3"/>
      <c r="SZR441" s="3"/>
      <c r="SZS441" s="3"/>
      <c r="SZT441" s="3"/>
      <c r="SZU441" s="3"/>
      <c r="SZV441" s="3"/>
      <c r="SZW441" s="3"/>
      <c r="SZX441" s="3"/>
      <c r="SZY441" s="3"/>
      <c r="SZZ441" s="3"/>
      <c r="TAA441" s="3"/>
      <c r="TAB441" s="3"/>
      <c r="TAC441" s="3"/>
      <c r="TAD441" s="3"/>
      <c r="TAE441" s="3"/>
      <c r="TAF441" s="3"/>
      <c r="TAG441" s="3"/>
      <c r="TAH441" s="3"/>
      <c r="TAI441" s="3"/>
      <c r="TAJ441" s="3"/>
      <c r="TAK441" s="3"/>
      <c r="TAL441" s="3"/>
      <c r="TAM441" s="3"/>
      <c r="TAN441" s="3"/>
      <c r="TAO441" s="3"/>
      <c r="TAP441" s="3"/>
      <c r="TAQ441" s="3"/>
      <c r="TAR441" s="3"/>
      <c r="TAS441" s="3"/>
      <c r="TAT441" s="3"/>
      <c r="TAU441" s="3"/>
      <c r="TAV441" s="3"/>
      <c r="TAW441" s="3"/>
      <c r="TAX441" s="3"/>
      <c r="TAY441" s="3"/>
      <c r="TAZ441" s="3"/>
      <c r="TBA441" s="3"/>
      <c r="TBB441" s="3"/>
      <c r="TBC441" s="3"/>
      <c r="TBD441" s="3"/>
      <c r="TBE441" s="3"/>
      <c r="TBF441" s="3"/>
      <c r="TBG441" s="3"/>
      <c r="TBH441" s="3"/>
      <c r="TBI441" s="3"/>
      <c r="TBJ441" s="3"/>
      <c r="TBK441" s="3"/>
      <c r="TBL441" s="3"/>
      <c r="TBM441" s="3"/>
      <c r="TBN441" s="3"/>
      <c r="TBO441" s="3"/>
      <c r="TBP441" s="3"/>
      <c r="TBQ441" s="3"/>
      <c r="TBR441" s="3"/>
      <c r="TBS441" s="3"/>
      <c r="TBT441" s="3"/>
      <c r="TBU441" s="3"/>
      <c r="TBV441" s="3"/>
      <c r="TBW441" s="3"/>
      <c r="TBX441" s="3"/>
      <c r="TBY441" s="3"/>
      <c r="TBZ441" s="3"/>
      <c r="TCA441" s="3"/>
      <c r="TCB441" s="3"/>
      <c r="TCC441" s="3"/>
      <c r="TCD441" s="3"/>
      <c r="TCE441" s="3"/>
      <c r="TCF441" s="3"/>
      <c r="TCG441" s="3"/>
      <c r="TCH441" s="3"/>
      <c r="TCI441" s="3"/>
      <c r="TCJ441" s="3"/>
      <c r="TCK441" s="3"/>
      <c r="TCL441" s="3"/>
      <c r="TCM441" s="3"/>
      <c r="TCN441" s="3"/>
      <c r="TCO441" s="3"/>
      <c r="TCP441" s="3"/>
      <c r="TCQ441" s="3"/>
      <c r="TCR441" s="3"/>
      <c r="TCS441" s="3"/>
      <c r="TCT441" s="3"/>
      <c r="TCU441" s="3"/>
      <c r="TCV441" s="3"/>
      <c r="TCW441" s="3"/>
      <c r="TCX441" s="3"/>
      <c r="TCY441" s="3"/>
      <c r="TCZ441" s="3"/>
      <c r="TDA441" s="3"/>
      <c r="TDB441" s="3"/>
      <c r="TDC441" s="3"/>
      <c r="TDD441" s="3"/>
      <c r="TDE441" s="3"/>
      <c r="TDF441" s="3"/>
      <c r="TDG441" s="3"/>
      <c r="TDH441" s="3"/>
      <c r="TDI441" s="3"/>
      <c r="TDJ441" s="3"/>
      <c r="TDK441" s="3"/>
      <c r="TDL441" s="3"/>
      <c r="TDM441" s="3"/>
      <c r="TDN441" s="3"/>
      <c r="TDO441" s="3"/>
      <c r="TDP441" s="3"/>
      <c r="TDQ441" s="3"/>
      <c r="TDR441" s="3"/>
      <c r="TDS441" s="3"/>
      <c r="TDT441" s="3"/>
      <c r="TDU441" s="3"/>
      <c r="TDV441" s="3"/>
      <c r="TDW441" s="3"/>
      <c r="TDX441" s="3"/>
      <c r="TDY441" s="3"/>
      <c r="TDZ441" s="3"/>
      <c r="TEA441" s="3"/>
      <c r="TEB441" s="3"/>
      <c r="TEC441" s="3"/>
      <c r="TED441" s="3"/>
      <c r="TEE441" s="3"/>
      <c r="TEF441" s="3"/>
      <c r="TEG441" s="3"/>
      <c r="TEH441" s="3"/>
      <c r="TEI441" s="3"/>
      <c r="TEJ441" s="3"/>
      <c r="TEK441" s="3"/>
      <c r="TEL441" s="3"/>
      <c r="TEM441" s="3"/>
      <c r="TEN441" s="3"/>
      <c r="TEO441" s="3"/>
      <c r="TEP441" s="3"/>
      <c r="TEQ441" s="3"/>
      <c r="TER441" s="3"/>
      <c r="TES441" s="3"/>
      <c r="TET441" s="3"/>
      <c r="TEU441" s="3"/>
      <c r="TEV441" s="3"/>
      <c r="TEW441" s="3"/>
      <c r="TEX441" s="3"/>
      <c r="TEY441" s="3"/>
      <c r="TEZ441" s="3"/>
      <c r="TFA441" s="3"/>
      <c r="TFB441" s="3"/>
      <c r="TFC441" s="3"/>
      <c r="TFD441" s="3"/>
      <c r="TFE441" s="3"/>
      <c r="TFF441" s="3"/>
      <c r="TFG441" s="3"/>
      <c r="TFH441" s="3"/>
      <c r="TFI441" s="3"/>
      <c r="TFJ441" s="3"/>
      <c r="TFK441" s="3"/>
      <c r="TFL441" s="3"/>
      <c r="TFM441" s="3"/>
      <c r="TFN441" s="3"/>
      <c r="TFO441" s="3"/>
      <c r="TFP441" s="3"/>
      <c r="TFQ441" s="3"/>
      <c r="TFR441" s="3"/>
      <c r="TFS441" s="3"/>
      <c r="TFT441" s="3"/>
      <c r="TFU441" s="3"/>
      <c r="TFV441" s="3"/>
      <c r="TFW441" s="3"/>
      <c r="TFX441" s="3"/>
      <c r="TFY441" s="3"/>
      <c r="TFZ441" s="3"/>
      <c r="TGA441" s="3"/>
      <c r="TGB441" s="3"/>
      <c r="TGC441" s="3"/>
      <c r="TGD441" s="3"/>
      <c r="TGE441" s="3"/>
      <c r="TGF441" s="3"/>
      <c r="TGG441" s="3"/>
      <c r="TGH441" s="3"/>
      <c r="TGI441" s="3"/>
      <c r="TGJ441" s="3"/>
      <c r="TGK441" s="3"/>
      <c r="TGL441" s="3"/>
      <c r="TGM441" s="3"/>
      <c r="TGN441" s="3"/>
      <c r="TGO441" s="3"/>
      <c r="TGP441" s="3"/>
      <c r="TGQ441" s="3"/>
      <c r="TGR441" s="3"/>
      <c r="TGS441" s="3"/>
      <c r="TGT441" s="3"/>
      <c r="TGU441" s="3"/>
      <c r="TGV441" s="3"/>
      <c r="TGW441" s="3"/>
      <c r="TGX441" s="3"/>
      <c r="TGY441" s="3"/>
      <c r="TGZ441" s="3"/>
      <c r="THA441" s="3"/>
      <c r="THB441" s="3"/>
      <c r="THC441" s="3"/>
      <c r="THD441" s="3"/>
      <c r="THE441" s="3"/>
      <c r="THF441" s="3"/>
      <c r="THG441" s="3"/>
      <c r="THH441" s="3"/>
      <c r="THI441" s="3"/>
      <c r="THJ441" s="3"/>
      <c r="THK441" s="3"/>
      <c r="THL441" s="3"/>
      <c r="THM441" s="3"/>
      <c r="THN441" s="3"/>
      <c r="THO441" s="3"/>
      <c r="THP441" s="3"/>
      <c r="THQ441" s="3"/>
      <c r="THR441" s="3"/>
      <c r="THS441" s="3"/>
      <c r="THT441" s="3"/>
      <c r="THU441" s="3"/>
      <c r="THV441" s="3"/>
      <c r="THW441" s="3"/>
      <c r="THX441" s="3"/>
      <c r="THY441" s="3"/>
      <c r="THZ441" s="3"/>
      <c r="TIA441" s="3"/>
      <c r="TIB441" s="3"/>
      <c r="TIC441" s="3"/>
      <c r="TID441" s="3"/>
      <c r="TIE441" s="3"/>
      <c r="TIF441" s="3"/>
      <c r="TIG441" s="3"/>
      <c r="TIH441" s="3"/>
      <c r="TII441" s="3"/>
      <c r="TIJ441" s="3"/>
      <c r="TIK441" s="3"/>
      <c r="TIL441" s="3"/>
      <c r="TIM441" s="3"/>
      <c r="TIN441" s="3"/>
      <c r="TIO441" s="3"/>
      <c r="TIP441" s="3"/>
      <c r="TIQ441" s="3"/>
      <c r="TIR441" s="3"/>
      <c r="TIS441" s="3"/>
      <c r="TIT441" s="3"/>
      <c r="TIU441" s="3"/>
      <c r="TIV441" s="3"/>
      <c r="TIW441" s="3"/>
      <c r="TIX441" s="3"/>
      <c r="TIY441" s="3"/>
      <c r="TIZ441" s="3"/>
      <c r="TJA441" s="3"/>
      <c r="TJB441" s="3"/>
      <c r="TJC441" s="3"/>
      <c r="TJD441" s="3"/>
      <c r="TJE441" s="3"/>
      <c r="TJF441" s="3"/>
      <c r="TJG441" s="3"/>
      <c r="TJH441" s="3"/>
      <c r="TJI441" s="3"/>
      <c r="TJJ441" s="3"/>
      <c r="TJK441" s="3"/>
      <c r="TJL441" s="3"/>
      <c r="TJM441" s="3"/>
      <c r="TJN441" s="3"/>
      <c r="TJO441" s="3"/>
      <c r="TJP441" s="3"/>
      <c r="TJQ441" s="3"/>
      <c r="TJR441" s="3"/>
      <c r="TJS441" s="3"/>
      <c r="TJT441" s="3"/>
      <c r="TJU441" s="3"/>
      <c r="TJV441" s="3"/>
      <c r="TJW441" s="3"/>
      <c r="TJX441" s="3"/>
      <c r="TJY441" s="3"/>
      <c r="TJZ441" s="3"/>
      <c r="TKA441" s="3"/>
      <c r="TKB441" s="3"/>
      <c r="TKC441" s="3"/>
      <c r="TKD441" s="3"/>
      <c r="TKE441" s="3"/>
      <c r="TKF441" s="3"/>
      <c r="TKG441" s="3"/>
      <c r="TKH441" s="3"/>
      <c r="TKI441" s="3"/>
      <c r="TKJ441" s="3"/>
      <c r="TKK441" s="3"/>
      <c r="TKL441" s="3"/>
      <c r="TKM441" s="3"/>
      <c r="TKN441" s="3"/>
      <c r="TKO441" s="3"/>
      <c r="TKP441" s="3"/>
      <c r="TKQ441" s="3"/>
      <c r="TKR441" s="3"/>
      <c r="TKS441" s="3"/>
      <c r="TKT441" s="3"/>
      <c r="TKU441" s="3"/>
      <c r="TKV441" s="3"/>
      <c r="TKW441" s="3"/>
      <c r="TKX441" s="3"/>
      <c r="TKY441" s="3"/>
      <c r="TKZ441" s="3"/>
      <c r="TLA441" s="3"/>
      <c r="TLB441" s="3"/>
      <c r="TLC441" s="3"/>
      <c r="TLD441" s="3"/>
      <c r="TLE441" s="3"/>
      <c r="TLF441" s="3"/>
      <c r="TLG441" s="3"/>
      <c r="TLH441" s="3"/>
      <c r="TLI441" s="3"/>
      <c r="TLJ441" s="3"/>
      <c r="TLK441" s="3"/>
      <c r="TLL441" s="3"/>
      <c r="TLM441" s="3"/>
      <c r="TLN441" s="3"/>
      <c r="TLO441" s="3"/>
      <c r="TLP441" s="3"/>
      <c r="TLQ441" s="3"/>
      <c r="TLR441" s="3"/>
      <c r="TLS441" s="3"/>
      <c r="TLT441" s="3"/>
      <c r="TLU441" s="3"/>
      <c r="TLV441" s="3"/>
      <c r="TLW441" s="3"/>
      <c r="TLX441" s="3"/>
      <c r="TLY441" s="3"/>
      <c r="TLZ441" s="3"/>
      <c r="TMA441" s="3"/>
      <c r="TMB441" s="3"/>
      <c r="TMC441" s="3"/>
      <c r="TMD441" s="3"/>
      <c r="TME441" s="3"/>
      <c r="TMF441" s="3"/>
      <c r="TMG441" s="3"/>
      <c r="TMH441" s="3"/>
      <c r="TMI441" s="3"/>
      <c r="TMJ441" s="3"/>
      <c r="TMK441" s="3"/>
      <c r="TML441" s="3"/>
      <c r="TMM441" s="3"/>
      <c r="TMN441" s="3"/>
      <c r="TMO441" s="3"/>
      <c r="TMP441" s="3"/>
      <c r="TMQ441" s="3"/>
      <c r="TMR441" s="3"/>
      <c r="TMS441" s="3"/>
      <c r="TMT441" s="3"/>
      <c r="TMU441" s="3"/>
      <c r="TMV441" s="3"/>
      <c r="TMW441" s="3"/>
      <c r="TMX441" s="3"/>
      <c r="TMY441" s="3"/>
      <c r="TMZ441" s="3"/>
      <c r="TNA441" s="3"/>
      <c r="TNB441" s="3"/>
      <c r="TNC441" s="3"/>
      <c r="TND441" s="3"/>
      <c r="TNE441" s="3"/>
      <c r="TNF441" s="3"/>
      <c r="TNG441" s="3"/>
      <c r="TNH441" s="3"/>
      <c r="TNI441" s="3"/>
      <c r="TNJ441" s="3"/>
      <c r="TNK441" s="3"/>
      <c r="TNL441" s="3"/>
      <c r="TNM441" s="3"/>
      <c r="TNN441" s="3"/>
      <c r="TNO441" s="3"/>
      <c r="TNP441" s="3"/>
      <c r="TNQ441" s="3"/>
      <c r="TNR441" s="3"/>
      <c r="TNS441" s="3"/>
      <c r="TNT441" s="3"/>
      <c r="TNU441" s="3"/>
      <c r="TNV441" s="3"/>
      <c r="TNW441" s="3"/>
      <c r="TNX441" s="3"/>
      <c r="TNY441" s="3"/>
      <c r="TNZ441" s="3"/>
      <c r="TOA441" s="3"/>
      <c r="TOB441" s="3"/>
      <c r="TOC441" s="3"/>
      <c r="TOD441" s="3"/>
      <c r="TOE441" s="3"/>
      <c r="TOF441" s="3"/>
      <c r="TOG441" s="3"/>
      <c r="TOH441" s="3"/>
      <c r="TOI441" s="3"/>
      <c r="TOJ441" s="3"/>
      <c r="TOK441" s="3"/>
      <c r="TOL441" s="3"/>
      <c r="TOM441" s="3"/>
      <c r="TON441" s="3"/>
      <c r="TOO441" s="3"/>
      <c r="TOP441" s="3"/>
      <c r="TOQ441" s="3"/>
      <c r="TOR441" s="3"/>
      <c r="TOS441" s="3"/>
      <c r="TOT441" s="3"/>
      <c r="TOU441" s="3"/>
      <c r="TOV441" s="3"/>
      <c r="TOW441" s="3"/>
      <c r="TOX441" s="3"/>
      <c r="TOY441" s="3"/>
      <c r="TOZ441" s="3"/>
      <c r="TPA441" s="3"/>
      <c r="TPB441" s="3"/>
      <c r="TPC441" s="3"/>
      <c r="TPD441" s="3"/>
      <c r="TPE441" s="3"/>
      <c r="TPF441" s="3"/>
      <c r="TPG441" s="3"/>
      <c r="TPH441" s="3"/>
      <c r="TPI441" s="3"/>
      <c r="TPJ441" s="3"/>
      <c r="TPK441" s="3"/>
      <c r="TPL441" s="3"/>
      <c r="TPM441" s="3"/>
      <c r="TPN441" s="3"/>
      <c r="TPO441" s="3"/>
      <c r="TPP441" s="3"/>
      <c r="TPQ441" s="3"/>
      <c r="TPR441" s="3"/>
      <c r="TPS441" s="3"/>
      <c r="TPT441" s="3"/>
      <c r="TPU441" s="3"/>
      <c r="TPV441" s="3"/>
      <c r="TPW441" s="3"/>
      <c r="TPX441" s="3"/>
      <c r="TPY441" s="3"/>
      <c r="TPZ441" s="3"/>
      <c r="TQA441" s="3"/>
      <c r="TQB441" s="3"/>
      <c r="TQC441" s="3"/>
      <c r="TQD441" s="3"/>
      <c r="TQE441" s="3"/>
      <c r="TQF441" s="3"/>
      <c r="TQG441" s="3"/>
      <c r="TQH441" s="3"/>
      <c r="TQI441" s="3"/>
      <c r="TQJ441" s="3"/>
      <c r="TQK441" s="3"/>
      <c r="TQL441" s="3"/>
      <c r="TQM441" s="3"/>
      <c r="TQN441" s="3"/>
      <c r="TQO441" s="3"/>
      <c r="TQP441" s="3"/>
      <c r="TQQ441" s="3"/>
      <c r="TQR441" s="3"/>
      <c r="TQS441" s="3"/>
      <c r="TQT441" s="3"/>
      <c r="TQU441" s="3"/>
      <c r="TQV441" s="3"/>
      <c r="TQW441" s="3"/>
      <c r="TQX441" s="3"/>
      <c r="TQY441" s="3"/>
      <c r="TQZ441" s="3"/>
      <c r="TRA441" s="3"/>
      <c r="TRB441" s="3"/>
      <c r="TRC441" s="3"/>
      <c r="TRD441" s="3"/>
      <c r="TRE441" s="3"/>
      <c r="TRF441" s="3"/>
      <c r="TRG441" s="3"/>
      <c r="TRH441" s="3"/>
      <c r="TRI441" s="3"/>
      <c r="TRJ441" s="3"/>
      <c r="TRK441" s="3"/>
      <c r="TRL441" s="3"/>
      <c r="TRM441" s="3"/>
      <c r="TRN441" s="3"/>
      <c r="TRO441" s="3"/>
      <c r="TRP441" s="3"/>
      <c r="TRQ441" s="3"/>
      <c r="TRR441" s="3"/>
      <c r="TRS441" s="3"/>
      <c r="TRT441" s="3"/>
      <c r="TRU441" s="3"/>
      <c r="TRV441" s="3"/>
      <c r="TRW441" s="3"/>
      <c r="TRX441" s="3"/>
      <c r="TRY441" s="3"/>
      <c r="TRZ441" s="3"/>
      <c r="TSA441" s="3"/>
      <c r="TSB441" s="3"/>
      <c r="TSC441" s="3"/>
      <c r="TSD441" s="3"/>
      <c r="TSE441" s="3"/>
      <c r="TSF441" s="3"/>
      <c r="TSG441" s="3"/>
      <c r="TSH441" s="3"/>
      <c r="TSI441" s="3"/>
      <c r="TSJ441" s="3"/>
      <c r="TSK441" s="3"/>
      <c r="TSL441" s="3"/>
      <c r="TSM441" s="3"/>
      <c r="TSN441" s="3"/>
      <c r="TSO441" s="3"/>
      <c r="TSP441" s="3"/>
      <c r="TSQ441" s="3"/>
      <c r="TSR441" s="3"/>
      <c r="TSS441" s="3"/>
      <c r="TST441" s="3"/>
      <c r="TSU441" s="3"/>
      <c r="TSV441" s="3"/>
      <c r="TSW441" s="3"/>
      <c r="TSX441" s="3"/>
      <c r="TSY441" s="3"/>
      <c r="TSZ441" s="3"/>
      <c r="TTA441" s="3"/>
      <c r="TTB441" s="3"/>
      <c r="TTC441" s="3"/>
      <c r="TTD441" s="3"/>
      <c r="TTE441" s="3"/>
      <c r="TTF441" s="3"/>
      <c r="TTG441" s="3"/>
      <c r="TTH441" s="3"/>
      <c r="TTI441" s="3"/>
      <c r="TTJ441" s="3"/>
      <c r="TTK441" s="3"/>
      <c r="TTL441" s="3"/>
      <c r="TTM441" s="3"/>
      <c r="TTN441" s="3"/>
      <c r="TTO441" s="3"/>
      <c r="TTP441" s="3"/>
      <c r="TTQ441" s="3"/>
      <c r="TTR441" s="3"/>
      <c r="TTS441" s="3"/>
      <c r="TTT441" s="3"/>
      <c r="TTU441" s="3"/>
      <c r="TTV441" s="3"/>
      <c r="TTW441" s="3"/>
      <c r="TTX441" s="3"/>
      <c r="TTY441" s="3"/>
      <c r="TTZ441" s="3"/>
      <c r="TUA441" s="3"/>
      <c r="TUB441" s="3"/>
      <c r="TUC441" s="3"/>
      <c r="TUD441" s="3"/>
      <c r="TUE441" s="3"/>
      <c r="TUF441" s="3"/>
      <c r="TUG441" s="3"/>
      <c r="TUH441" s="3"/>
      <c r="TUI441" s="3"/>
      <c r="TUJ441" s="3"/>
      <c r="TUK441" s="3"/>
      <c r="TUL441" s="3"/>
      <c r="TUM441" s="3"/>
      <c r="TUN441" s="3"/>
      <c r="TUO441" s="3"/>
      <c r="TUP441" s="3"/>
      <c r="TUQ441" s="3"/>
      <c r="TUR441" s="3"/>
      <c r="TUS441" s="3"/>
      <c r="TUT441" s="3"/>
      <c r="TUU441" s="3"/>
      <c r="TUV441" s="3"/>
      <c r="TUW441" s="3"/>
      <c r="TUX441" s="3"/>
      <c r="TUY441" s="3"/>
      <c r="TUZ441" s="3"/>
      <c r="TVA441" s="3"/>
      <c r="TVB441" s="3"/>
      <c r="TVC441" s="3"/>
      <c r="TVD441" s="3"/>
      <c r="TVE441" s="3"/>
      <c r="TVF441" s="3"/>
      <c r="TVG441" s="3"/>
      <c r="TVH441" s="3"/>
      <c r="TVI441" s="3"/>
      <c r="TVJ441" s="3"/>
      <c r="TVK441" s="3"/>
      <c r="TVL441" s="3"/>
      <c r="TVM441" s="3"/>
      <c r="TVN441" s="3"/>
      <c r="TVO441" s="3"/>
      <c r="TVP441" s="3"/>
      <c r="TVQ441" s="3"/>
      <c r="TVR441" s="3"/>
      <c r="TVS441" s="3"/>
      <c r="TVT441" s="3"/>
      <c r="TVU441" s="3"/>
      <c r="TVV441" s="3"/>
      <c r="TVW441" s="3"/>
      <c r="TVX441" s="3"/>
      <c r="TVY441" s="3"/>
      <c r="TVZ441" s="3"/>
      <c r="TWA441" s="3"/>
      <c r="TWB441" s="3"/>
      <c r="TWC441" s="3"/>
      <c r="TWD441" s="3"/>
      <c r="TWE441" s="3"/>
      <c r="TWF441" s="3"/>
      <c r="TWG441" s="3"/>
      <c r="TWH441" s="3"/>
      <c r="TWI441" s="3"/>
      <c r="TWJ441" s="3"/>
      <c r="TWK441" s="3"/>
      <c r="TWL441" s="3"/>
      <c r="TWM441" s="3"/>
      <c r="TWN441" s="3"/>
      <c r="TWO441" s="3"/>
      <c r="TWP441" s="3"/>
      <c r="TWQ441" s="3"/>
      <c r="TWR441" s="3"/>
      <c r="TWS441" s="3"/>
      <c r="TWT441" s="3"/>
      <c r="TWU441" s="3"/>
      <c r="TWV441" s="3"/>
      <c r="TWW441" s="3"/>
      <c r="TWX441" s="3"/>
      <c r="TWY441" s="3"/>
      <c r="TWZ441" s="3"/>
      <c r="TXA441" s="3"/>
      <c r="TXB441" s="3"/>
      <c r="TXC441" s="3"/>
      <c r="TXD441" s="3"/>
      <c r="TXE441" s="3"/>
      <c r="TXF441" s="3"/>
      <c r="TXG441" s="3"/>
      <c r="TXH441" s="3"/>
      <c r="TXI441" s="3"/>
      <c r="TXJ441" s="3"/>
      <c r="TXK441" s="3"/>
      <c r="TXL441" s="3"/>
      <c r="TXM441" s="3"/>
      <c r="TXN441" s="3"/>
      <c r="TXO441" s="3"/>
      <c r="TXP441" s="3"/>
      <c r="TXQ441" s="3"/>
      <c r="TXR441" s="3"/>
      <c r="TXS441" s="3"/>
      <c r="TXT441" s="3"/>
      <c r="TXU441" s="3"/>
      <c r="TXV441" s="3"/>
      <c r="TXW441" s="3"/>
      <c r="TXX441" s="3"/>
      <c r="TXY441" s="3"/>
      <c r="TXZ441" s="3"/>
      <c r="TYA441" s="3"/>
      <c r="TYB441" s="3"/>
      <c r="TYC441" s="3"/>
      <c r="TYD441" s="3"/>
      <c r="TYE441" s="3"/>
      <c r="TYF441" s="3"/>
      <c r="TYG441" s="3"/>
      <c r="TYH441" s="3"/>
      <c r="TYI441" s="3"/>
      <c r="TYJ441" s="3"/>
      <c r="TYK441" s="3"/>
      <c r="TYL441" s="3"/>
      <c r="TYM441" s="3"/>
      <c r="TYN441" s="3"/>
      <c r="TYO441" s="3"/>
      <c r="TYP441" s="3"/>
      <c r="TYQ441" s="3"/>
      <c r="TYR441" s="3"/>
      <c r="TYS441" s="3"/>
      <c r="TYT441" s="3"/>
      <c r="TYU441" s="3"/>
      <c r="TYV441" s="3"/>
      <c r="TYW441" s="3"/>
      <c r="TYX441" s="3"/>
      <c r="TYY441" s="3"/>
      <c r="TYZ441" s="3"/>
      <c r="TZA441" s="3"/>
      <c r="TZB441" s="3"/>
      <c r="TZC441" s="3"/>
      <c r="TZD441" s="3"/>
      <c r="TZE441" s="3"/>
      <c r="TZF441" s="3"/>
      <c r="TZG441" s="3"/>
      <c r="TZH441" s="3"/>
      <c r="TZI441" s="3"/>
      <c r="TZJ441" s="3"/>
      <c r="TZK441" s="3"/>
      <c r="TZL441" s="3"/>
      <c r="TZM441" s="3"/>
      <c r="TZN441" s="3"/>
      <c r="TZO441" s="3"/>
      <c r="TZP441" s="3"/>
      <c r="TZQ441" s="3"/>
      <c r="TZR441" s="3"/>
      <c r="TZS441" s="3"/>
      <c r="TZT441" s="3"/>
      <c r="TZU441" s="3"/>
      <c r="TZV441" s="3"/>
      <c r="TZW441" s="3"/>
      <c r="TZX441" s="3"/>
      <c r="TZY441" s="3"/>
      <c r="TZZ441" s="3"/>
      <c r="UAA441" s="3"/>
      <c r="UAB441" s="3"/>
      <c r="UAC441" s="3"/>
      <c r="UAD441" s="3"/>
      <c r="UAE441" s="3"/>
      <c r="UAF441" s="3"/>
      <c r="UAG441" s="3"/>
      <c r="UAH441" s="3"/>
      <c r="UAI441" s="3"/>
      <c r="UAJ441" s="3"/>
      <c r="UAK441" s="3"/>
      <c r="UAL441" s="3"/>
      <c r="UAM441" s="3"/>
      <c r="UAN441" s="3"/>
      <c r="UAO441" s="3"/>
      <c r="UAP441" s="3"/>
      <c r="UAQ441" s="3"/>
      <c r="UAR441" s="3"/>
      <c r="UAS441" s="3"/>
      <c r="UAT441" s="3"/>
      <c r="UAU441" s="3"/>
      <c r="UAV441" s="3"/>
      <c r="UAW441" s="3"/>
      <c r="UAX441" s="3"/>
      <c r="UAY441" s="3"/>
      <c r="UAZ441" s="3"/>
      <c r="UBA441" s="3"/>
      <c r="UBB441" s="3"/>
      <c r="UBC441" s="3"/>
      <c r="UBD441" s="3"/>
      <c r="UBE441" s="3"/>
      <c r="UBF441" s="3"/>
      <c r="UBG441" s="3"/>
      <c r="UBH441" s="3"/>
      <c r="UBI441" s="3"/>
      <c r="UBJ441" s="3"/>
      <c r="UBK441" s="3"/>
      <c r="UBL441" s="3"/>
      <c r="UBM441" s="3"/>
      <c r="UBN441" s="3"/>
      <c r="UBO441" s="3"/>
      <c r="UBP441" s="3"/>
      <c r="UBQ441" s="3"/>
      <c r="UBR441" s="3"/>
      <c r="UBS441" s="3"/>
      <c r="UBT441" s="3"/>
      <c r="UBU441" s="3"/>
      <c r="UBV441" s="3"/>
      <c r="UBW441" s="3"/>
      <c r="UBX441" s="3"/>
      <c r="UBY441" s="3"/>
      <c r="UBZ441" s="3"/>
      <c r="UCA441" s="3"/>
      <c r="UCB441" s="3"/>
      <c r="UCC441" s="3"/>
      <c r="UCD441" s="3"/>
      <c r="UCE441" s="3"/>
      <c r="UCF441" s="3"/>
      <c r="UCG441" s="3"/>
      <c r="UCH441" s="3"/>
      <c r="UCI441" s="3"/>
      <c r="UCJ441" s="3"/>
      <c r="UCK441" s="3"/>
      <c r="UCL441" s="3"/>
      <c r="UCM441" s="3"/>
      <c r="UCN441" s="3"/>
      <c r="UCO441" s="3"/>
      <c r="UCP441" s="3"/>
      <c r="UCQ441" s="3"/>
      <c r="UCR441" s="3"/>
      <c r="UCS441" s="3"/>
      <c r="UCT441" s="3"/>
      <c r="UCU441" s="3"/>
      <c r="UCV441" s="3"/>
      <c r="UCW441" s="3"/>
      <c r="UCX441" s="3"/>
      <c r="UCY441" s="3"/>
      <c r="UCZ441" s="3"/>
      <c r="UDA441" s="3"/>
      <c r="UDB441" s="3"/>
      <c r="UDC441" s="3"/>
      <c r="UDD441" s="3"/>
      <c r="UDE441" s="3"/>
      <c r="UDF441" s="3"/>
      <c r="UDG441" s="3"/>
      <c r="UDH441" s="3"/>
      <c r="UDI441" s="3"/>
      <c r="UDJ441" s="3"/>
      <c r="UDK441" s="3"/>
      <c r="UDL441" s="3"/>
      <c r="UDM441" s="3"/>
      <c r="UDN441" s="3"/>
      <c r="UDO441" s="3"/>
      <c r="UDP441" s="3"/>
      <c r="UDQ441" s="3"/>
      <c r="UDR441" s="3"/>
      <c r="UDS441" s="3"/>
      <c r="UDT441" s="3"/>
      <c r="UDU441" s="3"/>
      <c r="UDV441" s="3"/>
      <c r="UDW441" s="3"/>
      <c r="UDX441" s="3"/>
      <c r="UDY441" s="3"/>
      <c r="UDZ441" s="3"/>
      <c r="UEA441" s="3"/>
      <c r="UEB441" s="3"/>
      <c r="UEC441" s="3"/>
      <c r="UED441" s="3"/>
      <c r="UEE441" s="3"/>
      <c r="UEF441" s="3"/>
      <c r="UEG441" s="3"/>
      <c r="UEH441" s="3"/>
      <c r="UEI441" s="3"/>
      <c r="UEJ441" s="3"/>
      <c r="UEK441" s="3"/>
      <c r="UEL441" s="3"/>
      <c r="UEM441" s="3"/>
      <c r="UEN441" s="3"/>
      <c r="UEO441" s="3"/>
      <c r="UEP441" s="3"/>
      <c r="UEQ441" s="3"/>
      <c r="UER441" s="3"/>
      <c r="UES441" s="3"/>
      <c r="UET441" s="3"/>
      <c r="UEU441" s="3"/>
      <c r="UEV441" s="3"/>
      <c r="UEW441" s="3"/>
      <c r="UEX441" s="3"/>
      <c r="UEY441" s="3"/>
      <c r="UEZ441" s="3"/>
      <c r="UFA441" s="3"/>
      <c r="UFB441" s="3"/>
      <c r="UFC441" s="3"/>
      <c r="UFD441" s="3"/>
      <c r="UFE441" s="3"/>
      <c r="UFF441" s="3"/>
      <c r="UFG441" s="3"/>
      <c r="UFH441" s="3"/>
      <c r="UFI441" s="3"/>
      <c r="UFJ441" s="3"/>
      <c r="UFK441" s="3"/>
      <c r="UFL441" s="3"/>
      <c r="UFM441" s="3"/>
      <c r="UFN441" s="3"/>
      <c r="UFO441" s="3"/>
      <c r="UFP441" s="3"/>
      <c r="UFQ441" s="3"/>
      <c r="UFR441" s="3"/>
      <c r="UFS441" s="3"/>
      <c r="UFT441" s="3"/>
      <c r="UFU441" s="3"/>
      <c r="UFV441" s="3"/>
      <c r="UFW441" s="3"/>
      <c r="UFX441" s="3"/>
      <c r="UFY441" s="3"/>
      <c r="UFZ441" s="3"/>
      <c r="UGA441" s="3"/>
      <c r="UGB441" s="3"/>
      <c r="UGC441" s="3"/>
      <c r="UGD441" s="3"/>
      <c r="UGE441" s="3"/>
      <c r="UGF441" s="3"/>
      <c r="UGG441" s="3"/>
      <c r="UGH441" s="3"/>
      <c r="UGI441" s="3"/>
      <c r="UGJ441" s="3"/>
      <c r="UGK441" s="3"/>
      <c r="UGL441" s="3"/>
      <c r="UGM441" s="3"/>
      <c r="UGN441" s="3"/>
      <c r="UGO441" s="3"/>
      <c r="UGP441" s="3"/>
      <c r="UGQ441" s="3"/>
      <c r="UGR441" s="3"/>
      <c r="UGS441" s="3"/>
      <c r="UGT441" s="3"/>
      <c r="UGU441" s="3"/>
      <c r="UGV441" s="3"/>
      <c r="UGW441" s="3"/>
      <c r="UGX441" s="3"/>
      <c r="UGY441" s="3"/>
      <c r="UGZ441" s="3"/>
      <c r="UHA441" s="3"/>
      <c r="UHB441" s="3"/>
      <c r="UHC441" s="3"/>
      <c r="UHD441" s="3"/>
      <c r="UHE441" s="3"/>
      <c r="UHF441" s="3"/>
      <c r="UHG441" s="3"/>
      <c r="UHH441" s="3"/>
      <c r="UHI441" s="3"/>
      <c r="UHJ441" s="3"/>
      <c r="UHK441" s="3"/>
      <c r="UHL441" s="3"/>
      <c r="UHM441" s="3"/>
      <c r="UHN441" s="3"/>
      <c r="UHO441" s="3"/>
      <c r="UHP441" s="3"/>
      <c r="UHQ441" s="3"/>
      <c r="UHR441" s="3"/>
      <c r="UHS441" s="3"/>
      <c r="UHT441" s="3"/>
      <c r="UHU441" s="3"/>
      <c r="UHV441" s="3"/>
      <c r="UHW441" s="3"/>
      <c r="UHX441" s="3"/>
      <c r="UHY441" s="3"/>
      <c r="UHZ441" s="3"/>
      <c r="UIA441" s="3"/>
      <c r="UIB441" s="3"/>
      <c r="UIC441" s="3"/>
      <c r="UID441" s="3"/>
      <c r="UIE441" s="3"/>
      <c r="UIF441" s="3"/>
      <c r="UIG441" s="3"/>
      <c r="UIH441" s="3"/>
      <c r="UII441" s="3"/>
      <c r="UIJ441" s="3"/>
      <c r="UIK441" s="3"/>
      <c r="UIL441" s="3"/>
      <c r="UIM441" s="3"/>
      <c r="UIN441" s="3"/>
      <c r="UIO441" s="3"/>
      <c r="UIP441" s="3"/>
      <c r="UIQ441" s="3"/>
      <c r="UIR441" s="3"/>
      <c r="UIS441" s="3"/>
      <c r="UIT441" s="3"/>
      <c r="UIU441" s="3"/>
      <c r="UIV441" s="3"/>
      <c r="UIW441" s="3"/>
      <c r="UIX441" s="3"/>
      <c r="UIY441" s="3"/>
      <c r="UIZ441" s="3"/>
      <c r="UJA441" s="3"/>
      <c r="UJB441" s="3"/>
      <c r="UJC441" s="3"/>
      <c r="UJD441" s="3"/>
      <c r="UJE441" s="3"/>
      <c r="UJF441" s="3"/>
      <c r="UJG441" s="3"/>
      <c r="UJH441" s="3"/>
      <c r="UJI441" s="3"/>
      <c r="UJJ441" s="3"/>
      <c r="UJK441" s="3"/>
      <c r="UJL441" s="3"/>
      <c r="UJM441" s="3"/>
      <c r="UJN441" s="3"/>
      <c r="UJO441" s="3"/>
      <c r="UJP441" s="3"/>
      <c r="UJQ441" s="3"/>
      <c r="UJR441" s="3"/>
      <c r="UJS441" s="3"/>
      <c r="UJT441" s="3"/>
      <c r="UJU441" s="3"/>
      <c r="UJV441" s="3"/>
      <c r="UJW441" s="3"/>
      <c r="UJX441" s="3"/>
      <c r="UJY441" s="3"/>
      <c r="UJZ441" s="3"/>
      <c r="UKA441" s="3"/>
      <c r="UKB441" s="3"/>
      <c r="UKC441" s="3"/>
      <c r="UKD441" s="3"/>
      <c r="UKE441" s="3"/>
      <c r="UKF441" s="3"/>
      <c r="UKG441" s="3"/>
      <c r="UKH441" s="3"/>
      <c r="UKI441" s="3"/>
      <c r="UKJ441" s="3"/>
      <c r="UKK441" s="3"/>
      <c r="UKL441" s="3"/>
      <c r="UKM441" s="3"/>
      <c r="UKN441" s="3"/>
      <c r="UKO441" s="3"/>
      <c r="UKP441" s="3"/>
      <c r="UKQ441" s="3"/>
      <c r="UKR441" s="3"/>
      <c r="UKS441" s="3"/>
      <c r="UKT441" s="3"/>
      <c r="UKU441" s="3"/>
      <c r="UKV441" s="3"/>
      <c r="UKW441" s="3"/>
      <c r="UKX441" s="3"/>
      <c r="UKY441" s="3"/>
      <c r="UKZ441" s="3"/>
      <c r="ULA441" s="3"/>
      <c r="ULB441" s="3"/>
      <c r="ULC441" s="3"/>
      <c r="ULD441" s="3"/>
      <c r="ULE441" s="3"/>
      <c r="ULF441" s="3"/>
      <c r="ULG441" s="3"/>
      <c r="ULH441" s="3"/>
      <c r="ULI441" s="3"/>
      <c r="ULJ441" s="3"/>
      <c r="ULK441" s="3"/>
      <c r="ULL441" s="3"/>
      <c r="ULM441" s="3"/>
      <c r="ULN441" s="3"/>
      <c r="ULO441" s="3"/>
      <c r="ULP441" s="3"/>
      <c r="ULQ441" s="3"/>
      <c r="ULR441" s="3"/>
      <c r="ULS441" s="3"/>
      <c r="ULT441" s="3"/>
      <c r="ULU441" s="3"/>
      <c r="ULV441" s="3"/>
      <c r="ULW441" s="3"/>
      <c r="ULX441" s="3"/>
      <c r="ULY441" s="3"/>
      <c r="ULZ441" s="3"/>
      <c r="UMA441" s="3"/>
      <c r="UMB441" s="3"/>
      <c r="UMC441" s="3"/>
      <c r="UMD441" s="3"/>
      <c r="UME441" s="3"/>
      <c r="UMF441" s="3"/>
      <c r="UMG441" s="3"/>
      <c r="UMH441" s="3"/>
      <c r="UMI441" s="3"/>
      <c r="UMJ441" s="3"/>
      <c r="UMK441" s="3"/>
      <c r="UML441" s="3"/>
      <c r="UMM441" s="3"/>
      <c r="UMN441" s="3"/>
      <c r="UMO441" s="3"/>
      <c r="UMP441" s="3"/>
      <c r="UMQ441" s="3"/>
      <c r="UMR441" s="3"/>
      <c r="UMS441" s="3"/>
      <c r="UMT441" s="3"/>
      <c r="UMU441" s="3"/>
      <c r="UMV441" s="3"/>
      <c r="UMW441" s="3"/>
      <c r="UMX441" s="3"/>
      <c r="UMY441" s="3"/>
      <c r="UMZ441" s="3"/>
      <c r="UNA441" s="3"/>
      <c r="UNB441" s="3"/>
      <c r="UNC441" s="3"/>
      <c r="UND441" s="3"/>
      <c r="UNE441" s="3"/>
      <c r="UNF441" s="3"/>
      <c r="UNG441" s="3"/>
      <c r="UNH441" s="3"/>
      <c r="UNI441" s="3"/>
      <c r="UNJ441" s="3"/>
      <c r="UNK441" s="3"/>
      <c r="UNL441" s="3"/>
      <c r="UNM441" s="3"/>
      <c r="UNN441" s="3"/>
      <c r="UNO441" s="3"/>
      <c r="UNP441" s="3"/>
      <c r="UNQ441" s="3"/>
      <c r="UNR441" s="3"/>
      <c r="UNS441" s="3"/>
      <c r="UNT441" s="3"/>
      <c r="UNU441" s="3"/>
      <c r="UNV441" s="3"/>
      <c r="UNW441" s="3"/>
      <c r="UNX441" s="3"/>
      <c r="UNY441" s="3"/>
      <c r="UNZ441" s="3"/>
      <c r="UOA441" s="3"/>
      <c r="UOB441" s="3"/>
      <c r="UOC441" s="3"/>
      <c r="UOD441" s="3"/>
      <c r="UOE441" s="3"/>
      <c r="UOF441" s="3"/>
      <c r="UOG441" s="3"/>
      <c r="UOH441" s="3"/>
      <c r="UOI441" s="3"/>
      <c r="UOJ441" s="3"/>
      <c r="UOK441" s="3"/>
      <c r="UOL441" s="3"/>
      <c r="UOM441" s="3"/>
      <c r="UON441" s="3"/>
      <c r="UOO441" s="3"/>
      <c r="UOP441" s="3"/>
      <c r="UOQ441" s="3"/>
      <c r="UOR441" s="3"/>
      <c r="UOS441" s="3"/>
      <c r="UOT441" s="3"/>
      <c r="UOU441" s="3"/>
      <c r="UOV441" s="3"/>
      <c r="UOW441" s="3"/>
      <c r="UOX441" s="3"/>
      <c r="UOY441" s="3"/>
      <c r="UOZ441" s="3"/>
      <c r="UPA441" s="3"/>
      <c r="UPB441" s="3"/>
      <c r="UPC441" s="3"/>
      <c r="UPD441" s="3"/>
      <c r="UPE441" s="3"/>
      <c r="UPF441" s="3"/>
      <c r="UPG441" s="3"/>
      <c r="UPH441" s="3"/>
      <c r="UPI441" s="3"/>
      <c r="UPJ441" s="3"/>
      <c r="UPK441" s="3"/>
      <c r="UPL441" s="3"/>
      <c r="UPM441" s="3"/>
      <c r="UPN441" s="3"/>
      <c r="UPO441" s="3"/>
      <c r="UPP441" s="3"/>
      <c r="UPQ441" s="3"/>
      <c r="UPR441" s="3"/>
      <c r="UPS441" s="3"/>
      <c r="UPT441" s="3"/>
      <c r="UPU441" s="3"/>
      <c r="UPV441" s="3"/>
      <c r="UPW441" s="3"/>
      <c r="UPX441" s="3"/>
      <c r="UPY441" s="3"/>
      <c r="UPZ441" s="3"/>
      <c r="UQA441" s="3"/>
      <c r="UQB441" s="3"/>
      <c r="UQC441" s="3"/>
      <c r="UQD441" s="3"/>
      <c r="UQE441" s="3"/>
      <c r="UQF441" s="3"/>
      <c r="UQG441" s="3"/>
      <c r="UQH441" s="3"/>
      <c r="UQI441" s="3"/>
      <c r="UQJ441" s="3"/>
      <c r="UQK441" s="3"/>
      <c r="UQL441" s="3"/>
      <c r="UQM441" s="3"/>
      <c r="UQN441" s="3"/>
      <c r="UQO441" s="3"/>
      <c r="UQP441" s="3"/>
      <c r="UQQ441" s="3"/>
      <c r="UQR441" s="3"/>
      <c r="UQS441" s="3"/>
      <c r="UQT441" s="3"/>
      <c r="UQU441" s="3"/>
      <c r="UQV441" s="3"/>
      <c r="UQW441" s="3"/>
      <c r="UQX441" s="3"/>
      <c r="UQY441" s="3"/>
      <c r="UQZ441" s="3"/>
      <c r="URA441" s="3"/>
      <c r="URB441" s="3"/>
      <c r="URC441" s="3"/>
      <c r="URD441" s="3"/>
      <c r="URE441" s="3"/>
      <c r="URF441" s="3"/>
      <c r="URG441" s="3"/>
      <c r="URH441" s="3"/>
      <c r="URI441" s="3"/>
      <c r="URJ441" s="3"/>
      <c r="URK441" s="3"/>
      <c r="URL441" s="3"/>
      <c r="URM441" s="3"/>
      <c r="URN441" s="3"/>
      <c r="URO441" s="3"/>
      <c r="URP441" s="3"/>
      <c r="URQ441" s="3"/>
      <c r="URR441" s="3"/>
      <c r="URS441" s="3"/>
      <c r="URT441" s="3"/>
      <c r="URU441" s="3"/>
      <c r="URV441" s="3"/>
      <c r="URW441" s="3"/>
      <c r="URX441" s="3"/>
      <c r="URY441" s="3"/>
      <c r="URZ441" s="3"/>
      <c r="USA441" s="3"/>
      <c r="USB441" s="3"/>
      <c r="USC441" s="3"/>
      <c r="USD441" s="3"/>
      <c r="USE441" s="3"/>
      <c r="USF441" s="3"/>
      <c r="USG441" s="3"/>
      <c r="USH441" s="3"/>
      <c r="USI441" s="3"/>
      <c r="USJ441" s="3"/>
      <c r="USK441" s="3"/>
      <c r="USL441" s="3"/>
      <c r="USM441" s="3"/>
      <c r="USN441" s="3"/>
      <c r="USO441" s="3"/>
      <c r="USP441" s="3"/>
      <c r="USQ441" s="3"/>
      <c r="USR441" s="3"/>
      <c r="USS441" s="3"/>
      <c r="UST441" s="3"/>
      <c r="USU441" s="3"/>
      <c r="USV441" s="3"/>
      <c r="USW441" s="3"/>
      <c r="USX441" s="3"/>
      <c r="USY441" s="3"/>
      <c r="USZ441" s="3"/>
      <c r="UTA441" s="3"/>
      <c r="UTB441" s="3"/>
      <c r="UTC441" s="3"/>
      <c r="UTD441" s="3"/>
      <c r="UTE441" s="3"/>
      <c r="UTF441" s="3"/>
      <c r="UTG441" s="3"/>
      <c r="UTH441" s="3"/>
      <c r="UTI441" s="3"/>
      <c r="UTJ441" s="3"/>
      <c r="UTK441" s="3"/>
      <c r="UTL441" s="3"/>
      <c r="UTM441" s="3"/>
      <c r="UTN441" s="3"/>
      <c r="UTO441" s="3"/>
      <c r="UTP441" s="3"/>
      <c r="UTQ441" s="3"/>
      <c r="UTR441" s="3"/>
      <c r="UTS441" s="3"/>
      <c r="UTT441" s="3"/>
      <c r="UTU441" s="3"/>
      <c r="UTV441" s="3"/>
      <c r="UTW441" s="3"/>
      <c r="UTX441" s="3"/>
      <c r="UTY441" s="3"/>
      <c r="UTZ441" s="3"/>
      <c r="UUA441" s="3"/>
      <c r="UUB441" s="3"/>
      <c r="UUC441" s="3"/>
      <c r="UUD441" s="3"/>
      <c r="UUE441" s="3"/>
      <c r="UUF441" s="3"/>
      <c r="UUG441" s="3"/>
      <c r="UUH441" s="3"/>
      <c r="UUI441" s="3"/>
      <c r="UUJ441" s="3"/>
      <c r="UUK441" s="3"/>
      <c r="UUL441" s="3"/>
      <c r="UUM441" s="3"/>
      <c r="UUN441" s="3"/>
      <c r="UUO441" s="3"/>
      <c r="UUP441" s="3"/>
      <c r="UUQ441" s="3"/>
      <c r="UUR441" s="3"/>
      <c r="UUS441" s="3"/>
      <c r="UUT441" s="3"/>
      <c r="UUU441" s="3"/>
      <c r="UUV441" s="3"/>
      <c r="UUW441" s="3"/>
      <c r="UUX441" s="3"/>
      <c r="UUY441" s="3"/>
      <c r="UUZ441" s="3"/>
      <c r="UVA441" s="3"/>
      <c r="UVB441" s="3"/>
      <c r="UVC441" s="3"/>
      <c r="UVD441" s="3"/>
      <c r="UVE441" s="3"/>
      <c r="UVF441" s="3"/>
      <c r="UVG441" s="3"/>
      <c r="UVH441" s="3"/>
      <c r="UVI441" s="3"/>
      <c r="UVJ441" s="3"/>
      <c r="UVK441" s="3"/>
      <c r="UVL441" s="3"/>
      <c r="UVM441" s="3"/>
      <c r="UVN441" s="3"/>
      <c r="UVO441" s="3"/>
      <c r="UVP441" s="3"/>
      <c r="UVQ441" s="3"/>
      <c r="UVR441" s="3"/>
      <c r="UVS441" s="3"/>
      <c r="UVT441" s="3"/>
      <c r="UVU441" s="3"/>
      <c r="UVV441" s="3"/>
      <c r="UVW441" s="3"/>
      <c r="UVX441" s="3"/>
      <c r="UVY441" s="3"/>
      <c r="UVZ441" s="3"/>
      <c r="UWA441" s="3"/>
      <c r="UWB441" s="3"/>
      <c r="UWC441" s="3"/>
      <c r="UWD441" s="3"/>
      <c r="UWE441" s="3"/>
      <c r="UWF441" s="3"/>
      <c r="UWG441" s="3"/>
      <c r="UWH441" s="3"/>
      <c r="UWI441" s="3"/>
      <c r="UWJ441" s="3"/>
      <c r="UWK441" s="3"/>
      <c r="UWL441" s="3"/>
      <c r="UWM441" s="3"/>
      <c r="UWN441" s="3"/>
      <c r="UWO441" s="3"/>
      <c r="UWP441" s="3"/>
      <c r="UWQ441" s="3"/>
      <c r="UWR441" s="3"/>
      <c r="UWS441" s="3"/>
      <c r="UWT441" s="3"/>
      <c r="UWU441" s="3"/>
      <c r="UWV441" s="3"/>
      <c r="UWW441" s="3"/>
      <c r="UWX441" s="3"/>
      <c r="UWY441" s="3"/>
      <c r="UWZ441" s="3"/>
      <c r="UXA441" s="3"/>
      <c r="UXB441" s="3"/>
      <c r="UXC441" s="3"/>
      <c r="UXD441" s="3"/>
      <c r="UXE441" s="3"/>
      <c r="UXF441" s="3"/>
      <c r="UXG441" s="3"/>
      <c r="UXH441" s="3"/>
      <c r="UXI441" s="3"/>
      <c r="UXJ441" s="3"/>
      <c r="UXK441" s="3"/>
      <c r="UXL441" s="3"/>
      <c r="UXM441" s="3"/>
      <c r="UXN441" s="3"/>
      <c r="UXO441" s="3"/>
      <c r="UXP441" s="3"/>
      <c r="UXQ441" s="3"/>
      <c r="UXR441" s="3"/>
      <c r="UXS441" s="3"/>
      <c r="UXT441" s="3"/>
      <c r="UXU441" s="3"/>
      <c r="UXV441" s="3"/>
      <c r="UXW441" s="3"/>
      <c r="UXX441" s="3"/>
      <c r="UXY441" s="3"/>
      <c r="UXZ441" s="3"/>
      <c r="UYA441" s="3"/>
      <c r="UYB441" s="3"/>
      <c r="UYC441" s="3"/>
      <c r="UYD441" s="3"/>
      <c r="UYE441" s="3"/>
      <c r="UYF441" s="3"/>
      <c r="UYG441" s="3"/>
      <c r="UYH441" s="3"/>
      <c r="UYI441" s="3"/>
      <c r="UYJ441" s="3"/>
      <c r="UYK441" s="3"/>
      <c r="UYL441" s="3"/>
      <c r="UYM441" s="3"/>
      <c r="UYN441" s="3"/>
      <c r="UYO441" s="3"/>
      <c r="UYP441" s="3"/>
      <c r="UYQ441" s="3"/>
      <c r="UYR441" s="3"/>
      <c r="UYS441" s="3"/>
      <c r="UYT441" s="3"/>
      <c r="UYU441" s="3"/>
      <c r="UYV441" s="3"/>
      <c r="UYW441" s="3"/>
      <c r="UYX441" s="3"/>
      <c r="UYY441" s="3"/>
      <c r="UYZ441" s="3"/>
      <c r="UZA441" s="3"/>
      <c r="UZB441" s="3"/>
      <c r="UZC441" s="3"/>
      <c r="UZD441" s="3"/>
      <c r="UZE441" s="3"/>
      <c r="UZF441" s="3"/>
      <c r="UZG441" s="3"/>
      <c r="UZH441" s="3"/>
      <c r="UZI441" s="3"/>
      <c r="UZJ441" s="3"/>
      <c r="UZK441" s="3"/>
      <c r="UZL441" s="3"/>
      <c r="UZM441" s="3"/>
      <c r="UZN441" s="3"/>
      <c r="UZO441" s="3"/>
      <c r="UZP441" s="3"/>
      <c r="UZQ441" s="3"/>
      <c r="UZR441" s="3"/>
      <c r="UZS441" s="3"/>
      <c r="UZT441" s="3"/>
      <c r="UZU441" s="3"/>
      <c r="UZV441" s="3"/>
      <c r="UZW441" s="3"/>
      <c r="UZX441" s="3"/>
      <c r="UZY441" s="3"/>
      <c r="UZZ441" s="3"/>
      <c r="VAA441" s="3"/>
      <c r="VAB441" s="3"/>
      <c r="VAC441" s="3"/>
      <c r="VAD441" s="3"/>
      <c r="VAE441" s="3"/>
      <c r="VAF441" s="3"/>
      <c r="VAG441" s="3"/>
      <c r="VAH441" s="3"/>
      <c r="VAI441" s="3"/>
      <c r="VAJ441" s="3"/>
      <c r="VAK441" s="3"/>
      <c r="VAL441" s="3"/>
      <c r="VAM441" s="3"/>
      <c r="VAN441" s="3"/>
      <c r="VAO441" s="3"/>
      <c r="VAP441" s="3"/>
      <c r="VAQ441" s="3"/>
      <c r="VAR441" s="3"/>
      <c r="VAS441" s="3"/>
      <c r="VAT441" s="3"/>
      <c r="VAU441" s="3"/>
      <c r="VAV441" s="3"/>
      <c r="VAW441" s="3"/>
      <c r="VAX441" s="3"/>
      <c r="VAY441" s="3"/>
      <c r="VAZ441" s="3"/>
      <c r="VBA441" s="3"/>
      <c r="VBB441" s="3"/>
      <c r="VBC441" s="3"/>
      <c r="VBD441" s="3"/>
      <c r="VBE441" s="3"/>
      <c r="VBF441" s="3"/>
      <c r="VBG441" s="3"/>
      <c r="VBH441" s="3"/>
      <c r="VBI441" s="3"/>
      <c r="VBJ441" s="3"/>
      <c r="VBK441" s="3"/>
      <c r="VBL441" s="3"/>
      <c r="VBM441" s="3"/>
      <c r="VBN441" s="3"/>
      <c r="VBO441" s="3"/>
      <c r="VBP441" s="3"/>
      <c r="VBQ441" s="3"/>
      <c r="VBR441" s="3"/>
      <c r="VBS441" s="3"/>
      <c r="VBT441" s="3"/>
      <c r="VBU441" s="3"/>
      <c r="VBV441" s="3"/>
      <c r="VBW441" s="3"/>
      <c r="VBX441" s="3"/>
      <c r="VBY441" s="3"/>
      <c r="VBZ441" s="3"/>
      <c r="VCA441" s="3"/>
      <c r="VCB441" s="3"/>
      <c r="VCC441" s="3"/>
      <c r="VCD441" s="3"/>
      <c r="VCE441" s="3"/>
      <c r="VCF441" s="3"/>
      <c r="VCG441" s="3"/>
      <c r="VCH441" s="3"/>
      <c r="VCI441" s="3"/>
      <c r="VCJ441" s="3"/>
      <c r="VCK441" s="3"/>
      <c r="VCL441" s="3"/>
      <c r="VCM441" s="3"/>
      <c r="VCN441" s="3"/>
      <c r="VCO441" s="3"/>
      <c r="VCP441" s="3"/>
      <c r="VCQ441" s="3"/>
      <c r="VCR441" s="3"/>
      <c r="VCS441" s="3"/>
      <c r="VCT441" s="3"/>
      <c r="VCU441" s="3"/>
      <c r="VCV441" s="3"/>
      <c r="VCW441" s="3"/>
      <c r="VCX441" s="3"/>
      <c r="VCY441" s="3"/>
      <c r="VCZ441" s="3"/>
      <c r="VDA441" s="3"/>
      <c r="VDB441" s="3"/>
      <c r="VDC441" s="3"/>
      <c r="VDD441" s="3"/>
      <c r="VDE441" s="3"/>
      <c r="VDF441" s="3"/>
      <c r="VDG441" s="3"/>
      <c r="VDH441" s="3"/>
      <c r="VDI441" s="3"/>
      <c r="VDJ441" s="3"/>
      <c r="VDK441" s="3"/>
      <c r="VDL441" s="3"/>
      <c r="VDM441" s="3"/>
      <c r="VDN441" s="3"/>
      <c r="VDO441" s="3"/>
      <c r="VDP441" s="3"/>
      <c r="VDQ441" s="3"/>
      <c r="VDR441" s="3"/>
      <c r="VDS441" s="3"/>
      <c r="VDT441" s="3"/>
      <c r="VDU441" s="3"/>
      <c r="VDV441" s="3"/>
      <c r="VDW441" s="3"/>
      <c r="VDX441" s="3"/>
      <c r="VDY441" s="3"/>
      <c r="VDZ441" s="3"/>
      <c r="VEA441" s="3"/>
      <c r="VEB441" s="3"/>
      <c r="VEC441" s="3"/>
      <c r="VED441" s="3"/>
      <c r="VEE441" s="3"/>
      <c r="VEF441" s="3"/>
      <c r="VEG441" s="3"/>
      <c r="VEH441" s="3"/>
      <c r="VEI441" s="3"/>
      <c r="VEJ441" s="3"/>
      <c r="VEK441" s="3"/>
      <c r="VEL441" s="3"/>
      <c r="VEM441" s="3"/>
      <c r="VEN441" s="3"/>
      <c r="VEO441" s="3"/>
      <c r="VEP441" s="3"/>
      <c r="VEQ441" s="3"/>
      <c r="VER441" s="3"/>
      <c r="VES441" s="3"/>
      <c r="VET441" s="3"/>
      <c r="VEU441" s="3"/>
      <c r="VEV441" s="3"/>
      <c r="VEW441" s="3"/>
      <c r="VEX441" s="3"/>
      <c r="VEY441" s="3"/>
      <c r="VEZ441" s="3"/>
      <c r="VFA441" s="3"/>
      <c r="VFB441" s="3"/>
      <c r="VFC441" s="3"/>
      <c r="VFD441" s="3"/>
      <c r="VFE441" s="3"/>
      <c r="VFF441" s="3"/>
      <c r="VFG441" s="3"/>
      <c r="VFH441" s="3"/>
      <c r="VFI441" s="3"/>
      <c r="VFJ441" s="3"/>
      <c r="VFK441" s="3"/>
      <c r="VFL441" s="3"/>
      <c r="VFM441" s="3"/>
      <c r="VFN441" s="3"/>
      <c r="VFO441" s="3"/>
      <c r="VFP441" s="3"/>
      <c r="VFQ441" s="3"/>
      <c r="VFR441" s="3"/>
      <c r="VFS441" s="3"/>
      <c r="VFT441" s="3"/>
      <c r="VFU441" s="3"/>
      <c r="VFV441" s="3"/>
      <c r="VFW441" s="3"/>
      <c r="VFX441" s="3"/>
      <c r="VFY441" s="3"/>
      <c r="VFZ441" s="3"/>
      <c r="VGA441" s="3"/>
      <c r="VGB441" s="3"/>
      <c r="VGC441" s="3"/>
      <c r="VGD441" s="3"/>
      <c r="VGE441" s="3"/>
      <c r="VGF441" s="3"/>
      <c r="VGG441" s="3"/>
      <c r="VGH441" s="3"/>
      <c r="VGI441" s="3"/>
      <c r="VGJ441" s="3"/>
      <c r="VGK441" s="3"/>
      <c r="VGL441" s="3"/>
      <c r="VGM441" s="3"/>
      <c r="VGN441" s="3"/>
      <c r="VGO441" s="3"/>
      <c r="VGP441" s="3"/>
      <c r="VGQ441" s="3"/>
      <c r="VGR441" s="3"/>
      <c r="VGS441" s="3"/>
      <c r="VGT441" s="3"/>
      <c r="VGU441" s="3"/>
      <c r="VGV441" s="3"/>
      <c r="VGW441" s="3"/>
      <c r="VGX441" s="3"/>
      <c r="VGY441" s="3"/>
      <c r="VGZ441" s="3"/>
      <c r="VHA441" s="3"/>
      <c r="VHB441" s="3"/>
      <c r="VHC441" s="3"/>
      <c r="VHD441" s="3"/>
      <c r="VHE441" s="3"/>
      <c r="VHF441" s="3"/>
      <c r="VHG441" s="3"/>
      <c r="VHH441" s="3"/>
      <c r="VHI441" s="3"/>
      <c r="VHJ441" s="3"/>
      <c r="VHK441" s="3"/>
      <c r="VHL441" s="3"/>
      <c r="VHM441" s="3"/>
      <c r="VHN441" s="3"/>
      <c r="VHO441" s="3"/>
      <c r="VHP441" s="3"/>
      <c r="VHQ441" s="3"/>
      <c r="VHR441" s="3"/>
      <c r="VHS441" s="3"/>
      <c r="VHT441" s="3"/>
      <c r="VHU441" s="3"/>
      <c r="VHV441" s="3"/>
      <c r="VHW441" s="3"/>
      <c r="VHX441" s="3"/>
      <c r="VHY441" s="3"/>
      <c r="VHZ441" s="3"/>
      <c r="VIA441" s="3"/>
      <c r="VIB441" s="3"/>
      <c r="VIC441" s="3"/>
      <c r="VID441" s="3"/>
      <c r="VIE441" s="3"/>
      <c r="VIF441" s="3"/>
      <c r="VIG441" s="3"/>
      <c r="VIH441" s="3"/>
      <c r="VII441" s="3"/>
      <c r="VIJ441" s="3"/>
      <c r="VIK441" s="3"/>
      <c r="VIL441" s="3"/>
      <c r="VIM441" s="3"/>
      <c r="VIN441" s="3"/>
      <c r="VIO441" s="3"/>
      <c r="VIP441" s="3"/>
      <c r="VIQ441" s="3"/>
      <c r="VIR441" s="3"/>
      <c r="VIS441" s="3"/>
      <c r="VIT441" s="3"/>
      <c r="VIU441" s="3"/>
      <c r="VIV441" s="3"/>
      <c r="VIW441" s="3"/>
      <c r="VIX441" s="3"/>
      <c r="VIY441" s="3"/>
      <c r="VIZ441" s="3"/>
      <c r="VJA441" s="3"/>
      <c r="VJB441" s="3"/>
      <c r="VJC441" s="3"/>
      <c r="VJD441" s="3"/>
      <c r="VJE441" s="3"/>
      <c r="VJF441" s="3"/>
      <c r="VJG441" s="3"/>
      <c r="VJH441" s="3"/>
      <c r="VJI441" s="3"/>
      <c r="VJJ441" s="3"/>
      <c r="VJK441" s="3"/>
      <c r="VJL441" s="3"/>
      <c r="VJM441" s="3"/>
      <c r="VJN441" s="3"/>
      <c r="VJO441" s="3"/>
      <c r="VJP441" s="3"/>
      <c r="VJQ441" s="3"/>
      <c r="VJR441" s="3"/>
      <c r="VJS441" s="3"/>
      <c r="VJT441" s="3"/>
      <c r="VJU441" s="3"/>
      <c r="VJV441" s="3"/>
      <c r="VJW441" s="3"/>
      <c r="VJX441" s="3"/>
      <c r="VJY441" s="3"/>
      <c r="VJZ441" s="3"/>
      <c r="VKA441" s="3"/>
      <c r="VKB441" s="3"/>
      <c r="VKC441" s="3"/>
      <c r="VKD441" s="3"/>
      <c r="VKE441" s="3"/>
      <c r="VKF441" s="3"/>
      <c r="VKG441" s="3"/>
      <c r="VKH441" s="3"/>
      <c r="VKI441" s="3"/>
      <c r="VKJ441" s="3"/>
      <c r="VKK441" s="3"/>
      <c r="VKL441" s="3"/>
      <c r="VKM441" s="3"/>
      <c r="VKN441" s="3"/>
      <c r="VKO441" s="3"/>
      <c r="VKP441" s="3"/>
      <c r="VKQ441" s="3"/>
      <c r="VKR441" s="3"/>
      <c r="VKS441" s="3"/>
      <c r="VKT441" s="3"/>
      <c r="VKU441" s="3"/>
      <c r="VKV441" s="3"/>
      <c r="VKW441" s="3"/>
      <c r="VKX441" s="3"/>
      <c r="VKY441" s="3"/>
      <c r="VKZ441" s="3"/>
      <c r="VLA441" s="3"/>
      <c r="VLB441" s="3"/>
      <c r="VLC441" s="3"/>
      <c r="VLD441" s="3"/>
      <c r="VLE441" s="3"/>
      <c r="VLF441" s="3"/>
      <c r="VLG441" s="3"/>
      <c r="VLH441" s="3"/>
      <c r="VLI441" s="3"/>
      <c r="VLJ441" s="3"/>
      <c r="VLK441" s="3"/>
      <c r="VLL441" s="3"/>
      <c r="VLM441" s="3"/>
      <c r="VLN441" s="3"/>
      <c r="VLO441" s="3"/>
      <c r="VLP441" s="3"/>
      <c r="VLQ441" s="3"/>
      <c r="VLR441" s="3"/>
      <c r="VLS441" s="3"/>
      <c r="VLT441" s="3"/>
      <c r="VLU441" s="3"/>
      <c r="VLV441" s="3"/>
      <c r="VLW441" s="3"/>
      <c r="VLX441" s="3"/>
      <c r="VLY441" s="3"/>
      <c r="VLZ441" s="3"/>
      <c r="VMA441" s="3"/>
      <c r="VMB441" s="3"/>
      <c r="VMC441" s="3"/>
      <c r="VMD441" s="3"/>
      <c r="VME441" s="3"/>
      <c r="VMF441" s="3"/>
      <c r="VMG441" s="3"/>
      <c r="VMH441" s="3"/>
      <c r="VMI441" s="3"/>
      <c r="VMJ441" s="3"/>
      <c r="VMK441" s="3"/>
      <c r="VML441" s="3"/>
      <c r="VMM441" s="3"/>
      <c r="VMN441" s="3"/>
      <c r="VMO441" s="3"/>
      <c r="VMP441" s="3"/>
      <c r="VMQ441" s="3"/>
      <c r="VMR441" s="3"/>
      <c r="VMS441" s="3"/>
      <c r="VMT441" s="3"/>
      <c r="VMU441" s="3"/>
      <c r="VMV441" s="3"/>
      <c r="VMW441" s="3"/>
      <c r="VMX441" s="3"/>
      <c r="VMY441" s="3"/>
      <c r="VMZ441" s="3"/>
      <c r="VNA441" s="3"/>
      <c r="VNB441" s="3"/>
      <c r="VNC441" s="3"/>
      <c r="VND441" s="3"/>
      <c r="VNE441" s="3"/>
      <c r="VNF441" s="3"/>
      <c r="VNG441" s="3"/>
      <c r="VNH441" s="3"/>
      <c r="VNI441" s="3"/>
      <c r="VNJ441" s="3"/>
      <c r="VNK441" s="3"/>
      <c r="VNL441" s="3"/>
      <c r="VNM441" s="3"/>
      <c r="VNN441" s="3"/>
      <c r="VNO441" s="3"/>
      <c r="VNP441" s="3"/>
      <c r="VNQ441" s="3"/>
      <c r="VNR441" s="3"/>
      <c r="VNS441" s="3"/>
      <c r="VNT441" s="3"/>
      <c r="VNU441" s="3"/>
      <c r="VNV441" s="3"/>
      <c r="VNW441" s="3"/>
      <c r="VNX441" s="3"/>
      <c r="VNY441" s="3"/>
      <c r="VNZ441" s="3"/>
      <c r="VOA441" s="3"/>
      <c r="VOB441" s="3"/>
      <c r="VOC441" s="3"/>
      <c r="VOD441" s="3"/>
      <c r="VOE441" s="3"/>
      <c r="VOF441" s="3"/>
      <c r="VOG441" s="3"/>
      <c r="VOH441" s="3"/>
      <c r="VOI441" s="3"/>
      <c r="VOJ441" s="3"/>
      <c r="VOK441" s="3"/>
      <c r="VOL441" s="3"/>
      <c r="VOM441" s="3"/>
      <c r="VON441" s="3"/>
      <c r="VOO441" s="3"/>
      <c r="VOP441" s="3"/>
      <c r="VOQ441" s="3"/>
      <c r="VOR441" s="3"/>
      <c r="VOS441" s="3"/>
      <c r="VOT441" s="3"/>
      <c r="VOU441" s="3"/>
      <c r="VOV441" s="3"/>
      <c r="VOW441" s="3"/>
      <c r="VOX441" s="3"/>
      <c r="VOY441" s="3"/>
      <c r="VOZ441" s="3"/>
      <c r="VPA441" s="3"/>
      <c r="VPB441" s="3"/>
      <c r="VPC441" s="3"/>
      <c r="VPD441" s="3"/>
      <c r="VPE441" s="3"/>
      <c r="VPF441" s="3"/>
      <c r="VPG441" s="3"/>
      <c r="VPH441" s="3"/>
      <c r="VPI441" s="3"/>
      <c r="VPJ441" s="3"/>
      <c r="VPK441" s="3"/>
      <c r="VPL441" s="3"/>
      <c r="VPM441" s="3"/>
      <c r="VPN441" s="3"/>
      <c r="VPO441" s="3"/>
      <c r="VPP441" s="3"/>
      <c r="VPQ441" s="3"/>
      <c r="VPR441" s="3"/>
      <c r="VPS441" s="3"/>
      <c r="VPT441" s="3"/>
      <c r="VPU441" s="3"/>
      <c r="VPV441" s="3"/>
      <c r="VPW441" s="3"/>
      <c r="VPX441" s="3"/>
      <c r="VPY441" s="3"/>
      <c r="VPZ441" s="3"/>
      <c r="VQA441" s="3"/>
      <c r="VQB441" s="3"/>
      <c r="VQC441" s="3"/>
      <c r="VQD441" s="3"/>
      <c r="VQE441" s="3"/>
      <c r="VQF441" s="3"/>
      <c r="VQG441" s="3"/>
      <c r="VQH441" s="3"/>
      <c r="VQI441" s="3"/>
      <c r="VQJ441" s="3"/>
      <c r="VQK441" s="3"/>
      <c r="VQL441" s="3"/>
      <c r="VQM441" s="3"/>
      <c r="VQN441" s="3"/>
      <c r="VQO441" s="3"/>
      <c r="VQP441" s="3"/>
      <c r="VQQ441" s="3"/>
      <c r="VQR441" s="3"/>
      <c r="VQS441" s="3"/>
      <c r="VQT441" s="3"/>
      <c r="VQU441" s="3"/>
      <c r="VQV441" s="3"/>
      <c r="VQW441" s="3"/>
      <c r="VQX441" s="3"/>
      <c r="VQY441" s="3"/>
      <c r="VQZ441" s="3"/>
      <c r="VRA441" s="3"/>
      <c r="VRB441" s="3"/>
      <c r="VRC441" s="3"/>
      <c r="VRD441" s="3"/>
      <c r="VRE441" s="3"/>
      <c r="VRF441" s="3"/>
      <c r="VRG441" s="3"/>
      <c r="VRH441" s="3"/>
      <c r="VRI441" s="3"/>
      <c r="VRJ441" s="3"/>
      <c r="VRK441" s="3"/>
      <c r="VRL441" s="3"/>
      <c r="VRM441" s="3"/>
      <c r="VRN441" s="3"/>
      <c r="VRO441" s="3"/>
      <c r="VRP441" s="3"/>
      <c r="VRQ441" s="3"/>
      <c r="VRR441" s="3"/>
      <c r="VRS441" s="3"/>
      <c r="VRT441" s="3"/>
      <c r="VRU441" s="3"/>
      <c r="VRV441" s="3"/>
      <c r="VRW441" s="3"/>
      <c r="VRX441" s="3"/>
      <c r="VRY441" s="3"/>
      <c r="VRZ441" s="3"/>
      <c r="VSA441" s="3"/>
      <c r="VSB441" s="3"/>
      <c r="VSC441" s="3"/>
      <c r="VSD441" s="3"/>
      <c r="VSE441" s="3"/>
      <c r="VSF441" s="3"/>
      <c r="VSG441" s="3"/>
      <c r="VSH441" s="3"/>
      <c r="VSI441" s="3"/>
      <c r="VSJ441" s="3"/>
      <c r="VSK441" s="3"/>
      <c r="VSL441" s="3"/>
      <c r="VSM441" s="3"/>
      <c r="VSN441" s="3"/>
      <c r="VSO441" s="3"/>
      <c r="VSP441" s="3"/>
      <c r="VSQ441" s="3"/>
      <c r="VSR441" s="3"/>
      <c r="VSS441" s="3"/>
      <c r="VST441" s="3"/>
      <c r="VSU441" s="3"/>
      <c r="VSV441" s="3"/>
      <c r="VSW441" s="3"/>
      <c r="VSX441" s="3"/>
      <c r="VSY441" s="3"/>
      <c r="VSZ441" s="3"/>
      <c r="VTA441" s="3"/>
      <c r="VTB441" s="3"/>
      <c r="VTC441" s="3"/>
      <c r="VTD441" s="3"/>
      <c r="VTE441" s="3"/>
      <c r="VTF441" s="3"/>
      <c r="VTG441" s="3"/>
      <c r="VTH441" s="3"/>
      <c r="VTI441" s="3"/>
      <c r="VTJ441" s="3"/>
      <c r="VTK441" s="3"/>
      <c r="VTL441" s="3"/>
      <c r="VTM441" s="3"/>
      <c r="VTN441" s="3"/>
      <c r="VTO441" s="3"/>
      <c r="VTP441" s="3"/>
      <c r="VTQ441" s="3"/>
      <c r="VTR441" s="3"/>
      <c r="VTS441" s="3"/>
      <c r="VTT441" s="3"/>
      <c r="VTU441" s="3"/>
      <c r="VTV441" s="3"/>
      <c r="VTW441" s="3"/>
      <c r="VTX441" s="3"/>
      <c r="VTY441" s="3"/>
      <c r="VTZ441" s="3"/>
      <c r="VUA441" s="3"/>
      <c r="VUB441" s="3"/>
      <c r="VUC441" s="3"/>
      <c r="VUD441" s="3"/>
      <c r="VUE441" s="3"/>
      <c r="VUF441" s="3"/>
      <c r="VUG441" s="3"/>
      <c r="VUH441" s="3"/>
      <c r="VUI441" s="3"/>
      <c r="VUJ441" s="3"/>
      <c r="VUK441" s="3"/>
      <c r="VUL441" s="3"/>
      <c r="VUM441" s="3"/>
      <c r="VUN441" s="3"/>
      <c r="VUO441" s="3"/>
      <c r="VUP441" s="3"/>
      <c r="VUQ441" s="3"/>
      <c r="VUR441" s="3"/>
      <c r="VUS441" s="3"/>
      <c r="VUT441" s="3"/>
      <c r="VUU441" s="3"/>
      <c r="VUV441" s="3"/>
      <c r="VUW441" s="3"/>
      <c r="VUX441" s="3"/>
      <c r="VUY441" s="3"/>
      <c r="VUZ441" s="3"/>
      <c r="VVA441" s="3"/>
      <c r="VVB441" s="3"/>
      <c r="VVC441" s="3"/>
      <c r="VVD441" s="3"/>
      <c r="VVE441" s="3"/>
      <c r="VVF441" s="3"/>
      <c r="VVG441" s="3"/>
      <c r="VVH441" s="3"/>
      <c r="VVI441" s="3"/>
      <c r="VVJ441" s="3"/>
      <c r="VVK441" s="3"/>
      <c r="VVL441" s="3"/>
      <c r="VVM441" s="3"/>
      <c r="VVN441" s="3"/>
      <c r="VVO441" s="3"/>
      <c r="VVP441" s="3"/>
      <c r="VVQ441" s="3"/>
      <c r="VVR441" s="3"/>
      <c r="VVS441" s="3"/>
      <c r="VVT441" s="3"/>
      <c r="VVU441" s="3"/>
      <c r="VVV441" s="3"/>
      <c r="VVW441" s="3"/>
      <c r="VVX441" s="3"/>
      <c r="VVY441" s="3"/>
      <c r="VVZ441" s="3"/>
      <c r="VWA441" s="3"/>
      <c r="VWB441" s="3"/>
      <c r="VWC441" s="3"/>
      <c r="VWD441" s="3"/>
      <c r="VWE441" s="3"/>
      <c r="VWF441" s="3"/>
      <c r="VWG441" s="3"/>
      <c r="VWH441" s="3"/>
      <c r="VWI441" s="3"/>
      <c r="VWJ441" s="3"/>
      <c r="VWK441" s="3"/>
      <c r="VWL441" s="3"/>
      <c r="VWM441" s="3"/>
      <c r="VWN441" s="3"/>
      <c r="VWO441" s="3"/>
      <c r="VWP441" s="3"/>
      <c r="VWQ441" s="3"/>
      <c r="VWR441" s="3"/>
      <c r="VWS441" s="3"/>
      <c r="VWT441" s="3"/>
      <c r="VWU441" s="3"/>
      <c r="VWV441" s="3"/>
      <c r="VWW441" s="3"/>
      <c r="VWX441" s="3"/>
      <c r="VWY441" s="3"/>
      <c r="VWZ441" s="3"/>
      <c r="VXA441" s="3"/>
      <c r="VXB441" s="3"/>
      <c r="VXC441" s="3"/>
      <c r="VXD441" s="3"/>
      <c r="VXE441" s="3"/>
      <c r="VXF441" s="3"/>
      <c r="VXG441" s="3"/>
      <c r="VXH441" s="3"/>
      <c r="VXI441" s="3"/>
      <c r="VXJ441" s="3"/>
      <c r="VXK441" s="3"/>
      <c r="VXL441" s="3"/>
      <c r="VXM441" s="3"/>
      <c r="VXN441" s="3"/>
      <c r="VXO441" s="3"/>
      <c r="VXP441" s="3"/>
      <c r="VXQ441" s="3"/>
      <c r="VXR441" s="3"/>
      <c r="VXS441" s="3"/>
      <c r="VXT441" s="3"/>
      <c r="VXU441" s="3"/>
      <c r="VXV441" s="3"/>
      <c r="VXW441" s="3"/>
      <c r="VXX441" s="3"/>
      <c r="VXY441" s="3"/>
      <c r="VXZ441" s="3"/>
      <c r="VYA441" s="3"/>
      <c r="VYB441" s="3"/>
      <c r="VYC441" s="3"/>
      <c r="VYD441" s="3"/>
      <c r="VYE441" s="3"/>
      <c r="VYF441" s="3"/>
      <c r="VYG441" s="3"/>
      <c r="VYH441" s="3"/>
      <c r="VYI441" s="3"/>
      <c r="VYJ441" s="3"/>
      <c r="VYK441" s="3"/>
      <c r="VYL441" s="3"/>
      <c r="VYM441" s="3"/>
      <c r="VYN441" s="3"/>
      <c r="VYO441" s="3"/>
      <c r="VYP441" s="3"/>
      <c r="VYQ441" s="3"/>
      <c r="VYR441" s="3"/>
      <c r="VYS441" s="3"/>
      <c r="VYT441" s="3"/>
      <c r="VYU441" s="3"/>
      <c r="VYV441" s="3"/>
      <c r="VYW441" s="3"/>
      <c r="VYX441" s="3"/>
      <c r="VYY441" s="3"/>
      <c r="VYZ441" s="3"/>
      <c r="VZA441" s="3"/>
      <c r="VZB441" s="3"/>
      <c r="VZC441" s="3"/>
      <c r="VZD441" s="3"/>
      <c r="VZE441" s="3"/>
      <c r="VZF441" s="3"/>
      <c r="VZG441" s="3"/>
      <c r="VZH441" s="3"/>
      <c r="VZI441" s="3"/>
      <c r="VZJ441" s="3"/>
      <c r="VZK441" s="3"/>
      <c r="VZL441" s="3"/>
      <c r="VZM441" s="3"/>
      <c r="VZN441" s="3"/>
      <c r="VZO441" s="3"/>
      <c r="VZP441" s="3"/>
      <c r="VZQ441" s="3"/>
      <c r="VZR441" s="3"/>
      <c r="VZS441" s="3"/>
      <c r="VZT441" s="3"/>
      <c r="VZU441" s="3"/>
      <c r="VZV441" s="3"/>
      <c r="VZW441" s="3"/>
      <c r="VZX441" s="3"/>
      <c r="VZY441" s="3"/>
      <c r="VZZ441" s="3"/>
      <c r="WAA441" s="3"/>
      <c r="WAB441" s="3"/>
      <c r="WAC441" s="3"/>
      <c r="WAD441" s="3"/>
      <c r="WAE441" s="3"/>
      <c r="WAF441" s="3"/>
      <c r="WAG441" s="3"/>
      <c r="WAH441" s="3"/>
      <c r="WAI441" s="3"/>
      <c r="WAJ441" s="3"/>
      <c r="WAK441" s="3"/>
      <c r="WAL441" s="3"/>
      <c r="WAM441" s="3"/>
      <c r="WAN441" s="3"/>
      <c r="WAO441" s="3"/>
      <c r="WAP441" s="3"/>
      <c r="WAQ441" s="3"/>
      <c r="WAR441" s="3"/>
      <c r="WAS441" s="3"/>
      <c r="WAT441" s="3"/>
      <c r="WAU441" s="3"/>
      <c r="WAV441" s="3"/>
      <c r="WAW441" s="3"/>
      <c r="WAX441" s="3"/>
      <c r="WAY441" s="3"/>
      <c r="WAZ441" s="3"/>
      <c r="WBA441" s="3"/>
      <c r="WBB441" s="3"/>
      <c r="WBC441" s="3"/>
      <c r="WBD441" s="3"/>
      <c r="WBE441" s="3"/>
      <c r="WBF441" s="3"/>
      <c r="WBG441" s="3"/>
      <c r="WBH441" s="3"/>
      <c r="WBI441" s="3"/>
      <c r="WBJ441" s="3"/>
      <c r="WBK441" s="3"/>
      <c r="WBL441" s="3"/>
      <c r="WBM441" s="3"/>
      <c r="WBN441" s="3"/>
      <c r="WBO441" s="3"/>
      <c r="WBP441" s="3"/>
      <c r="WBQ441" s="3"/>
      <c r="WBR441" s="3"/>
      <c r="WBS441" s="3"/>
      <c r="WBT441" s="3"/>
      <c r="WBU441" s="3"/>
      <c r="WBV441" s="3"/>
      <c r="WBW441" s="3"/>
      <c r="WBX441" s="3"/>
      <c r="WBY441" s="3"/>
      <c r="WBZ441" s="3"/>
      <c r="WCA441" s="3"/>
      <c r="WCB441" s="3"/>
      <c r="WCC441" s="3"/>
      <c r="WCD441" s="3"/>
      <c r="WCE441" s="3"/>
      <c r="WCF441" s="3"/>
      <c r="WCG441" s="3"/>
      <c r="WCH441" s="3"/>
      <c r="WCI441" s="3"/>
      <c r="WCJ441" s="3"/>
      <c r="WCK441" s="3"/>
      <c r="WCL441" s="3"/>
      <c r="WCM441" s="3"/>
      <c r="WCN441" s="3"/>
      <c r="WCO441" s="3"/>
      <c r="WCP441" s="3"/>
      <c r="WCQ441" s="3"/>
      <c r="WCR441" s="3"/>
      <c r="WCS441" s="3"/>
      <c r="WCT441" s="3"/>
      <c r="WCU441" s="3"/>
      <c r="WCV441" s="3"/>
      <c r="WCW441" s="3"/>
      <c r="WCX441" s="3"/>
      <c r="WCY441" s="3"/>
      <c r="WCZ441" s="3"/>
      <c r="WDA441" s="3"/>
      <c r="WDB441" s="3"/>
      <c r="WDC441" s="3"/>
      <c r="WDD441" s="3"/>
      <c r="WDE441" s="3"/>
      <c r="WDF441" s="3"/>
      <c r="WDG441" s="3"/>
      <c r="WDH441" s="3"/>
      <c r="WDI441" s="3"/>
      <c r="WDJ441" s="3"/>
      <c r="WDK441" s="3"/>
      <c r="WDL441" s="3"/>
      <c r="WDM441" s="3"/>
      <c r="WDN441" s="3"/>
      <c r="WDO441" s="3"/>
      <c r="WDP441" s="3"/>
      <c r="WDQ441" s="3"/>
      <c r="WDR441" s="3"/>
      <c r="WDS441" s="3"/>
      <c r="WDT441" s="3"/>
      <c r="WDU441" s="3"/>
      <c r="WDV441" s="3"/>
      <c r="WDW441" s="3"/>
      <c r="WDX441" s="3"/>
      <c r="WDY441" s="3"/>
      <c r="WDZ441" s="3"/>
      <c r="WEA441" s="3"/>
      <c r="WEB441" s="3"/>
      <c r="WEC441" s="3"/>
      <c r="WED441" s="3"/>
      <c r="WEE441" s="3"/>
      <c r="WEF441" s="3"/>
      <c r="WEG441" s="3"/>
      <c r="WEH441" s="3"/>
      <c r="WEI441" s="3"/>
      <c r="WEJ441" s="3"/>
      <c r="WEK441" s="3"/>
      <c r="WEL441" s="3"/>
      <c r="WEM441" s="3"/>
      <c r="WEN441" s="3"/>
      <c r="WEO441" s="3"/>
      <c r="WEP441" s="3"/>
      <c r="WEQ441" s="3"/>
      <c r="WER441" s="3"/>
      <c r="WES441" s="3"/>
      <c r="WET441" s="3"/>
      <c r="WEU441" s="3"/>
      <c r="WEV441" s="3"/>
      <c r="WEW441" s="3"/>
      <c r="WEX441" s="3"/>
      <c r="WEY441" s="3"/>
      <c r="WEZ441" s="3"/>
      <c r="WFA441" s="3"/>
      <c r="WFB441" s="3"/>
      <c r="WFC441" s="3"/>
      <c r="WFD441" s="3"/>
      <c r="WFE441" s="3"/>
      <c r="WFF441" s="3"/>
      <c r="WFG441" s="3"/>
      <c r="WFH441" s="3"/>
      <c r="WFI441" s="3"/>
      <c r="WFJ441" s="3"/>
      <c r="WFK441" s="3"/>
      <c r="WFL441" s="3"/>
      <c r="WFM441" s="3"/>
      <c r="WFN441" s="3"/>
      <c r="WFO441" s="3"/>
      <c r="WFP441" s="3"/>
      <c r="WFQ441" s="3"/>
      <c r="WFR441" s="3"/>
      <c r="WFS441" s="3"/>
      <c r="WFT441" s="3"/>
      <c r="WFU441" s="3"/>
      <c r="WFV441" s="3"/>
      <c r="WFW441" s="3"/>
      <c r="WFX441" s="3"/>
      <c r="WFY441" s="3"/>
      <c r="WFZ441" s="3"/>
      <c r="WGA441" s="3"/>
      <c r="WGB441" s="3"/>
      <c r="WGC441" s="3"/>
      <c r="WGD441" s="3"/>
      <c r="WGE441" s="3"/>
      <c r="WGF441" s="3"/>
      <c r="WGG441" s="3"/>
      <c r="WGH441" s="3"/>
      <c r="WGI441" s="3"/>
      <c r="WGJ441" s="3"/>
      <c r="WGK441" s="3"/>
      <c r="WGL441" s="3"/>
      <c r="WGM441" s="3"/>
      <c r="WGN441" s="3"/>
      <c r="WGO441" s="3"/>
      <c r="WGP441" s="3"/>
      <c r="WGQ441" s="3"/>
      <c r="WGR441" s="3"/>
      <c r="WGS441" s="3"/>
      <c r="WGT441" s="3"/>
      <c r="WGU441" s="3"/>
      <c r="WGV441" s="3"/>
      <c r="WGW441" s="3"/>
      <c r="WGX441" s="3"/>
      <c r="WGY441" s="3"/>
      <c r="WGZ441" s="3"/>
      <c r="WHA441" s="3"/>
      <c r="WHB441" s="3"/>
      <c r="WHC441" s="3"/>
      <c r="WHD441" s="3"/>
      <c r="WHE441" s="3"/>
      <c r="WHF441" s="3"/>
      <c r="WHG441" s="3"/>
      <c r="WHH441" s="3"/>
      <c r="WHI441" s="3"/>
      <c r="WHJ441" s="3"/>
      <c r="WHK441" s="3"/>
      <c r="WHL441" s="3"/>
      <c r="WHM441" s="3"/>
      <c r="WHN441" s="3"/>
      <c r="WHO441" s="3"/>
      <c r="WHP441" s="3"/>
      <c r="WHQ441" s="3"/>
      <c r="WHR441" s="3"/>
      <c r="WHS441" s="3"/>
      <c r="WHT441" s="3"/>
      <c r="WHU441" s="3"/>
      <c r="WHV441" s="3"/>
      <c r="WHW441" s="3"/>
      <c r="WHX441" s="3"/>
      <c r="WHY441" s="3"/>
      <c r="WHZ441" s="3"/>
      <c r="WIA441" s="3"/>
      <c r="WIB441" s="3"/>
      <c r="WIC441" s="3"/>
      <c r="WID441" s="3"/>
      <c r="WIE441" s="3"/>
      <c r="WIF441" s="3"/>
      <c r="WIG441" s="3"/>
      <c r="WIH441" s="3"/>
      <c r="WII441" s="3"/>
      <c r="WIJ441" s="3"/>
      <c r="WIK441" s="3"/>
      <c r="WIL441" s="3"/>
      <c r="WIM441" s="3"/>
      <c r="WIN441" s="3"/>
      <c r="WIO441" s="3"/>
      <c r="WIP441" s="3"/>
      <c r="WIQ441" s="3"/>
      <c r="WIR441" s="3"/>
      <c r="WIS441" s="3"/>
      <c r="WIT441" s="3"/>
      <c r="WIU441" s="3"/>
      <c r="WIV441" s="3"/>
      <c r="WIW441" s="3"/>
      <c r="WIX441" s="3"/>
      <c r="WIY441" s="3"/>
      <c r="WIZ441" s="3"/>
      <c r="WJA441" s="3"/>
      <c r="WJB441" s="3"/>
      <c r="WJC441" s="3"/>
      <c r="WJD441" s="3"/>
      <c r="WJE441" s="3"/>
      <c r="WJF441" s="3"/>
      <c r="WJG441" s="3"/>
      <c r="WJH441" s="3"/>
      <c r="WJI441" s="3"/>
      <c r="WJJ441" s="3"/>
      <c r="WJK441" s="3"/>
      <c r="WJL441" s="3"/>
      <c r="WJM441" s="3"/>
      <c r="WJN441" s="3"/>
      <c r="WJO441" s="3"/>
      <c r="WJP441" s="3"/>
      <c r="WJQ441" s="3"/>
      <c r="WJR441" s="3"/>
      <c r="WJS441" s="3"/>
      <c r="WJT441" s="3"/>
      <c r="WJU441" s="3"/>
      <c r="WJV441" s="3"/>
      <c r="WJW441" s="3"/>
      <c r="WJX441" s="3"/>
      <c r="WJY441" s="3"/>
      <c r="WJZ441" s="3"/>
      <c r="WKA441" s="3"/>
      <c r="WKB441" s="3"/>
      <c r="WKC441" s="3"/>
      <c r="WKD441" s="3"/>
      <c r="WKE441" s="3"/>
      <c r="WKF441" s="3"/>
      <c r="WKG441" s="3"/>
      <c r="WKH441" s="3"/>
      <c r="WKI441" s="3"/>
      <c r="WKJ441" s="3"/>
      <c r="WKK441" s="3"/>
      <c r="WKL441" s="3"/>
      <c r="WKM441" s="3"/>
      <c r="WKN441" s="3"/>
      <c r="WKO441" s="3"/>
      <c r="WKP441" s="3"/>
      <c r="WKQ441" s="3"/>
      <c r="WKR441" s="3"/>
      <c r="WKS441" s="3"/>
      <c r="WKT441" s="3"/>
      <c r="WKU441" s="3"/>
      <c r="WKV441" s="3"/>
      <c r="WKW441" s="3"/>
      <c r="WKX441" s="3"/>
      <c r="WKY441" s="3"/>
      <c r="WKZ441" s="3"/>
      <c r="WLA441" s="3"/>
      <c r="WLB441" s="3"/>
      <c r="WLC441" s="3"/>
      <c r="WLD441" s="3"/>
      <c r="WLE441" s="3"/>
      <c r="WLF441" s="3"/>
      <c r="WLG441" s="3"/>
      <c r="WLH441" s="3"/>
      <c r="WLI441" s="3"/>
      <c r="WLJ441" s="3"/>
      <c r="WLK441" s="3"/>
      <c r="WLL441" s="3"/>
      <c r="WLM441" s="3"/>
      <c r="WLN441" s="3"/>
      <c r="WLO441" s="3"/>
      <c r="WLP441" s="3"/>
      <c r="WLQ441" s="3"/>
      <c r="WLR441" s="3"/>
      <c r="WLS441" s="3"/>
      <c r="WLT441" s="3"/>
      <c r="WLU441" s="3"/>
      <c r="WLV441" s="3"/>
      <c r="WLW441" s="3"/>
      <c r="WLX441" s="3"/>
      <c r="WLY441" s="3"/>
      <c r="WLZ441" s="3"/>
      <c r="WMA441" s="3"/>
      <c r="WMB441" s="3"/>
      <c r="WMC441" s="3"/>
      <c r="WMD441" s="3"/>
      <c r="WME441" s="3"/>
      <c r="WMF441" s="3"/>
      <c r="WMG441" s="3"/>
      <c r="WMH441" s="3"/>
      <c r="WMI441" s="3"/>
      <c r="WMJ441" s="3"/>
      <c r="WMK441" s="3"/>
      <c r="WML441" s="3"/>
      <c r="WMM441" s="3"/>
      <c r="WMN441" s="3"/>
      <c r="WMO441" s="3"/>
      <c r="WMP441" s="3"/>
      <c r="WMQ441" s="3"/>
      <c r="WMR441" s="3"/>
      <c r="WMS441" s="3"/>
      <c r="WMT441" s="3"/>
      <c r="WMU441" s="3"/>
      <c r="WMV441" s="3"/>
      <c r="WMW441" s="3"/>
      <c r="WMX441" s="3"/>
      <c r="WMY441" s="3"/>
      <c r="WMZ441" s="3"/>
      <c r="WNA441" s="3"/>
      <c r="WNB441" s="3"/>
      <c r="WNC441" s="3"/>
      <c r="WND441" s="3"/>
      <c r="WNE441" s="3"/>
      <c r="WNF441" s="3"/>
      <c r="WNG441" s="3"/>
      <c r="WNH441" s="3"/>
      <c r="WNI441" s="3"/>
      <c r="WNJ441" s="3"/>
      <c r="WNK441" s="3"/>
      <c r="WNL441" s="3"/>
      <c r="WNM441" s="3"/>
      <c r="WNN441" s="3"/>
      <c r="WNO441" s="3"/>
      <c r="WNP441" s="3"/>
      <c r="WNQ441" s="3"/>
      <c r="WNR441" s="3"/>
      <c r="WNS441" s="3"/>
      <c r="WNT441" s="3"/>
      <c r="WNU441" s="3"/>
      <c r="WNV441" s="3"/>
      <c r="WNW441" s="3"/>
      <c r="WNX441" s="3"/>
      <c r="WNY441" s="3"/>
      <c r="WNZ441" s="3"/>
      <c r="WOA441" s="3"/>
      <c r="WOB441" s="3"/>
      <c r="WOC441" s="3"/>
      <c r="WOD441" s="3"/>
      <c r="WOE441" s="3"/>
      <c r="WOF441" s="3"/>
      <c r="WOG441" s="3"/>
      <c r="WOH441" s="3"/>
      <c r="WOI441" s="3"/>
      <c r="WOJ441" s="3"/>
      <c r="WOK441" s="3"/>
      <c r="WOL441" s="3"/>
      <c r="WOM441" s="3"/>
      <c r="WON441" s="3"/>
      <c r="WOO441" s="3"/>
      <c r="WOP441" s="3"/>
      <c r="WOQ441" s="3"/>
      <c r="WOR441" s="3"/>
      <c r="WOS441" s="3"/>
      <c r="WOT441" s="3"/>
      <c r="WOU441" s="3"/>
      <c r="WOV441" s="3"/>
      <c r="WOW441" s="3"/>
      <c r="WOX441" s="3"/>
      <c r="WOY441" s="3"/>
      <c r="WOZ441" s="3"/>
      <c r="WPA441" s="3"/>
      <c r="WPB441" s="3"/>
      <c r="WPC441" s="3"/>
      <c r="WPD441" s="3"/>
      <c r="WPE441" s="3"/>
      <c r="WPF441" s="3"/>
      <c r="WPG441" s="3"/>
      <c r="WPH441" s="3"/>
      <c r="WPI441" s="3"/>
      <c r="WPJ441" s="3"/>
      <c r="WPK441" s="3"/>
      <c r="WPL441" s="3"/>
      <c r="WPM441" s="3"/>
      <c r="WPN441" s="3"/>
      <c r="WPO441" s="3"/>
      <c r="WPP441" s="3"/>
      <c r="WPQ441" s="3"/>
      <c r="WPR441" s="3"/>
      <c r="WPS441" s="3"/>
      <c r="WPT441" s="3"/>
      <c r="WPU441" s="3"/>
      <c r="WPV441" s="3"/>
      <c r="WPW441" s="3"/>
      <c r="WPX441" s="3"/>
      <c r="WPY441" s="3"/>
      <c r="WPZ441" s="3"/>
      <c r="WQA441" s="3"/>
      <c r="WQB441" s="3"/>
      <c r="WQC441" s="3"/>
      <c r="WQD441" s="3"/>
      <c r="WQE441" s="3"/>
      <c r="WQF441" s="3"/>
      <c r="WQG441" s="3"/>
      <c r="WQH441" s="3"/>
      <c r="WQI441" s="3"/>
      <c r="WQJ441" s="3"/>
      <c r="WQK441" s="3"/>
      <c r="WQL441" s="3"/>
      <c r="WQM441" s="3"/>
      <c r="WQN441" s="3"/>
      <c r="WQO441" s="3"/>
      <c r="WQP441" s="3"/>
      <c r="WQQ441" s="3"/>
      <c r="WQR441" s="3"/>
      <c r="WQS441" s="3"/>
      <c r="WQT441" s="3"/>
      <c r="WQU441" s="3"/>
      <c r="WQV441" s="3"/>
      <c r="WQW441" s="3"/>
      <c r="WQX441" s="3"/>
      <c r="WQY441" s="3"/>
      <c r="WQZ441" s="3"/>
      <c r="WRA441" s="3"/>
      <c r="WRB441" s="3"/>
      <c r="WRC441" s="3"/>
      <c r="WRD441" s="3"/>
      <c r="WRE441" s="3"/>
      <c r="WRF441" s="3"/>
      <c r="WRG441" s="3"/>
      <c r="WRH441" s="3"/>
      <c r="WRI441" s="3"/>
      <c r="WRJ441" s="3"/>
      <c r="WRK441" s="3"/>
      <c r="WRL441" s="3"/>
      <c r="WRM441" s="3"/>
      <c r="WRN441" s="3"/>
      <c r="WRO441" s="3"/>
      <c r="WRP441" s="3"/>
      <c r="WRQ441" s="3"/>
      <c r="WRR441" s="3"/>
      <c r="WRS441" s="3"/>
      <c r="WRT441" s="3"/>
      <c r="WRU441" s="3"/>
      <c r="WRV441" s="3"/>
      <c r="WRW441" s="3"/>
      <c r="WRX441" s="3"/>
      <c r="WRY441" s="3"/>
      <c r="WRZ441" s="3"/>
      <c r="WSA441" s="3"/>
      <c r="WSB441" s="3"/>
      <c r="WSC441" s="3"/>
      <c r="WSD441" s="3"/>
      <c r="WSE441" s="3"/>
      <c r="WSF441" s="3"/>
      <c r="WSG441" s="3"/>
      <c r="WSH441" s="3"/>
      <c r="WSI441" s="3"/>
      <c r="WSJ441" s="3"/>
      <c r="WSK441" s="3"/>
      <c r="WSL441" s="3"/>
      <c r="WSM441" s="3"/>
      <c r="WSN441" s="3"/>
      <c r="WSO441" s="3"/>
      <c r="WSP441" s="3"/>
      <c r="WSQ441" s="3"/>
      <c r="WSR441" s="3"/>
      <c r="WSS441" s="3"/>
      <c r="WST441" s="3"/>
      <c r="WSU441" s="3"/>
      <c r="WSV441" s="3"/>
      <c r="WSW441" s="3"/>
      <c r="WSX441" s="3"/>
      <c r="WSY441" s="3"/>
      <c r="WSZ441" s="3"/>
      <c r="WTA441" s="3"/>
      <c r="WTB441" s="3"/>
      <c r="WTC441" s="3"/>
      <c r="WTD441" s="3"/>
      <c r="WTE441" s="3"/>
      <c r="WTF441" s="3"/>
      <c r="WTG441" s="3"/>
      <c r="WTH441" s="3"/>
      <c r="WTI441" s="3"/>
      <c r="WTJ441" s="3"/>
      <c r="WTK441" s="3"/>
      <c r="WTL441" s="3"/>
      <c r="WTM441" s="3"/>
      <c r="WTN441" s="3"/>
      <c r="WTO441" s="3"/>
      <c r="WTP441" s="3"/>
      <c r="WTQ441" s="3"/>
      <c r="WTR441" s="3"/>
      <c r="WTS441" s="3"/>
      <c r="WTT441" s="3"/>
      <c r="WTU441" s="3"/>
      <c r="WTV441" s="3"/>
      <c r="WTW441" s="3"/>
      <c r="WTX441" s="3"/>
      <c r="WTY441" s="3"/>
      <c r="WTZ441" s="3"/>
      <c r="WUA441" s="3"/>
      <c r="WUB441" s="3"/>
      <c r="WUC441" s="3"/>
      <c r="WUD441" s="3"/>
      <c r="WUE441" s="3"/>
      <c r="WUF441" s="3"/>
      <c r="WUG441" s="3"/>
      <c r="WUH441" s="3"/>
      <c r="WUI441" s="3"/>
      <c r="WUJ441" s="3"/>
      <c r="WUK441" s="3"/>
      <c r="WUL441" s="3"/>
      <c r="WUM441" s="3"/>
      <c r="WUN441" s="3"/>
      <c r="WUO441" s="3"/>
      <c r="WUP441" s="3"/>
      <c r="WUQ441" s="3"/>
      <c r="WUR441" s="3"/>
      <c r="WUS441" s="3"/>
      <c r="WUT441" s="3"/>
      <c r="WUU441" s="3"/>
      <c r="WUV441" s="3"/>
      <c r="WUW441" s="3"/>
      <c r="WUX441" s="3"/>
      <c r="WUY441" s="3"/>
      <c r="WUZ441" s="3"/>
      <c r="WVA441" s="3"/>
      <c r="WVB441" s="3"/>
      <c r="WVC441" s="3"/>
      <c r="WVD441" s="3"/>
      <c r="WVE441" s="3"/>
      <c r="WVF441" s="3"/>
      <c r="WVG441" s="3"/>
      <c r="WVH441" s="3"/>
      <c r="WVI441" s="3"/>
      <c r="WVJ441" s="3"/>
      <c r="WVK441" s="3"/>
      <c r="WVL441" s="3"/>
      <c r="WVM441" s="3"/>
      <c r="WVN441" s="3"/>
      <c r="WVO441" s="3"/>
      <c r="WVP441" s="3"/>
      <c r="WVQ441" s="3"/>
      <c r="WVR441" s="3"/>
      <c r="WVS441" s="3"/>
      <c r="WVT441" s="3"/>
      <c r="WVU441" s="3"/>
      <c r="WVV441" s="3"/>
      <c r="WVW441" s="3"/>
      <c r="WVX441" s="3"/>
      <c r="WVY441" s="3"/>
      <c r="WVZ441" s="3"/>
      <c r="WWA441" s="3"/>
      <c r="WWB441" s="3"/>
      <c r="WWC441" s="3"/>
      <c r="WWD441" s="3"/>
      <c r="WWE441" s="3"/>
      <c r="WWF441" s="3"/>
      <c r="WWG441" s="3"/>
      <c r="WWH441" s="3"/>
      <c r="WWI441" s="3"/>
      <c r="WWJ441" s="3"/>
      <c r="WWK441" s="3"/>
      <c r="WWL441" s="3"/>
      <c r="WWM441" s="3"/>
      <c r="WWN441" s="3"/>
      <c r="WWO441" s="3"/>
      <c r="WWP441" s="3"/>
      <c r="WWQ441" s="3"/>
      <c r="WWR441" s="3"/>
      <c r="WWS441" s="3"/>
      <c r="WWT441" s="3"/>
      <c r="WWU441" s="3"/>
      <c r="WWV441" s="3"/>
      <c r="WWW441" s="3"/>
      <c r="WWX441" s="3"/>
      <c r="WWY441" s="3"/>
      <c r="WWZ441" s="3"/>
      <c r="WXA441" s="3"/>
      <c r="WXB441" s="3"/>
      <c r="WXC441" s="3"/>
      <c r="WXD441" s="3"/>
      <c r="WXE441" s="3"/>
      <c r="WXF441" s="3"/>
      <c r="WXG441" s="3"/>
      <c r="WXH441" s="3"/>
      <c r="WXI441" s="3"/>
      <c r="WXJ441" s="3"/>
      <c r="WXK441" s="3"/>
      <c r="WXL441" s="3"/>
      <c r="WXM441" s="3"/>
      <c r="WXN441" s="3"/>
      <c r="WXO441" s="3"/>
      <c r="WXP441" s="3"/>
      <c r="WXQ441" s="3"/>
      <c r="WXR441" s="3"/>
      <c r="WXS441" s="3"/>
      <c r="WXT441" s="3"/>
      <c r="WXU441" s="3"/>
      <c r="WXV441" s="3"/>
      <c r="WXW441" s="3"/>
      <c r="WXX441" s="3"/>
      <c r="WXY441" s="3"/>
      <c r="WXZ441" s="3"/>
      <c r="WYA441" s="3"/>
      <c r="WYB441" s="3"/>
      <c r="WYC441" s="3"/>
      <c r="WYD441" s="3"/>
      <c r="WYE441" s="3"/>
      <c r="WYF441" s="3"/>
      <c r="WYG441" s="3"/>
      <c r="WYH441" s="3"/>
      <c r="WYI441" s="3"/>
      <c r="WYJ441" s="3"/>
      <c r="WYK441" s="3"/>
      <c r="WYL441" s="3"/>
      <c r="WYM441" s="3"/>
      <c r="WYN441" s="3"/>
      <c r="WYO441" s="3"/>
      <c r="WYP441" s="3"/>
      <c r="WYQ441" s="3"/>
      <c r="WYR441" s="3"/>
      <c r="WYS441" s="3"/>
      <c r="WYT441" s="3"/>
      <c r="WYU441" s="3"/>
      <c r="WYV441" s="3"/>
      <c r="WYW441" s="3"/>
      <c r="WYX441" s="3"/>
      <c r="WYY441" s="3"/>
      <c r="WYZ441" s="3"/>
      <c r="WZA441" s="3"/>
      <c r="WZB441" s="3"/>
      <c r="WZC441" s="3"/>
      <c r="WZD441" s="3"/>
      <c r="WZE441" s="3"/>
      <c r="WZF441" s="3"/>
      <c r="WZG441" s="3"/>
      <c r="WZH441" s="3"/>
      <c r="WZI441" s="3"/>
      <c r="WZJ441" s="3"/>
      <c r="WZK441" s="3"/>
      <c r="WZL441" s="3"/>
      <c r="WZM441" s="3"/>
      <c r="WZN441" s="3"/>
      <c r="WZO441" s="3"/>
      <c r="WZP441" s="3"/>
      <c r="WZQ441" s="3"/>
      <c r="WZR441" s="3"/>
      <c r="WZS441" s="3"/>
      <c r="WZT441" s="3"/>
      <c r="WZU441" s="3"/>
      <c r="WZV441" s="3"/>
      <c r="WZW441" s="3"/>
      <c r="WZX441" s="3"/>
      <c r="WZY441" s="3"/>
      <c r="WZZ441" s="3"/>
      <c r="XAA441" s="3"/>
      <c r="XAB441" s="3"/>
      <c r="XAC441" s="3"/>
      <c r="XAD441" s="3"/>
      <c r="XAE441" s="3"/>
      <c r="XAF441" s="3"/>
      <c r="XAG441" s="3"/>
      <c r="XAH441" s="3"/>
      <c r="XAI441" s="3"/>
      <c r="XAJ441" s="3"/>
      <c r="XAK441" s="3"/>
      <c r="XAL441" s="3"/>
      <c r="XAM441" s="3"/>
      <c r="XAN441" s="3"/>
      <c r="XAO441" s="3"/>
      <c r="XAP441" s="3"/>
      <c r="XAQ441" s="3"/>
      <c r="XAR441" s="3"/>
      <c r="XAS441" s="3"/>
      <c r="XAT441" s="3"/>
      <c r="XAU441" s="3"/>
      <c r="XAV441" s="3"/>
      <c r="XAW441" s="3"/>
      <c r="XAX441" s="3"/>
      <c r="XAY441" s="3"/>
      <c r="XAZ441" s="3"/>
      <c r="XBA441" s="3"/>
      <c r="XBB441" s="3"/>
      <c r="XBC441" s="3"/>
      <c r="XBD441" s="3"/>
      <c r="XBE441" s="3"/>
      <c r="XBF441" s="3"/>
      <c r="XBG441" s="3"/>
      <c r="XBH441" s="3"/>
      <c r="XBI441" s="3"/>
      <c r="XBJ441" s="3"/>
      <c r="XBK441" s="3"/>
      <c r="XBL441" s="3"/>
      <c r="XBM441" s="3"/>
      <c r="XBN441" s="3"/>
      <c r="XBO441" s="3"/>
      <c r="XBP441" s="3"/>
      <c r="XBQ441" s="3"/>
      <c r="XBR441" s="3"/>
      <c r="XBS441" s="3"/>
      <c r="XBT441" s="3"/>
      <c r="XBU441" s="3"/>
      <c r="XBV441" s="3"/>
      <c r="XBW441" s="3"/>
      <c r="XBX441" s="3"/>
      <c r="XBY441" s="3"/>
      <c r="XBZ441" s="3"/>
      <c r="XCA441" s="3"/>
      <c r="XCB441" s="3"/>
      <c r="XCC441" s="3"/>
      <c r="XCD441" s="3"/>
      <c r="XCE441" s="3"/>
      <c r="XCF441" s="3"/>
      <c r="XCG441" s="3"/>
      <c r="XCH441" s="3"/>
      <c r="XCI441" s="3"/>
      <c r="XCJ441" s="3"/>
      <c r="XCK441" s="3"/>
      <c r="XCL441" s="3"/>
      <c r="XCM441" s="3"/>
      <c r="XCN441" s="3"/>
      <c r="XCO441" s="3"/>
      <c r="XCP441" s="3"/>
      <c r="XCQ441" s="3"/>
      <c r="XCR441" s="3"/>
      <c r="XCS441" s="3"/>
      <c r="XCT441" s="3"/>
      <c r="XCU441" s="3"/>
      <c r="XCV441" s="3"/>
      <c r="XCW441" s="3"/>
      <c r="XCX441" s="3"/>
      <c r="XCY441" s="3"/>
      <c r="XCZ441" s="3"/>
      <c r="XDA441" s="3"/>
      <c r="XDB441" s="3"/>
      <c r="XDC441" s="3"/>
      <c r="XDD441" s="3"/>
      <c r="XDE441" s="3"/>
      <c r="XDF441" s="3"/>
      <c r="XDG441" s="3"/>
      <c r="XDH441" s="3"/>
      <c r="XDI441" s="3"/>
      <c r="XDJ441" s="3"/>
      <c r="XDK441" s="3"/>
      <c r="XDL441" s="3"/>
      <c r="XDM441" s="3"/>
      <c r="XDN441" s="3"/>
      <c r="XDO441" s="3"/>
      <c r="XDP441" s="3"/>
      <c r="XDQ441" s="3"/>
      <c r="XDR441" s="3"/>
      <c r="XDS441" s="3"/>
      <c r="XDT441" s="3"/>
      <c r="XDU441" s="3"/>
      <c r="XDV441" s="3"/>
      <c r="XDW441" s="3"/>
      <c r="XDX441" s="3"/>
      <c r="XDY441" s="3"/>
      <c r="XDZ441" s="3"/>
      <c r="XEA441" s="3"/>
      <c r="XEB441" s="3"/>
      <c r="XEC441" s="3"/>
      <c r="XED441" s="3"/>
      <c r="XEE441" s="3"/>
      <c r="XEF441" s="3"/>
      <c r="XEG441" s="3"/>
      <c r="XEH441" s="3"/>
      <c r="XEI441" s="3"/>
      <c r="XEJ441" s="3"/>
      <c r="XEK441" s="3"/>
      <c r="XEL441" s="3"/>
      <c r="XEM441" s="3"/>
      <c r="XEN441" s="3"/>
      <c r="XEO441" s="3"/>
      <c r="XEP441" s="3"/>
      <c r="XEQ441" s="3"/>
      <c r="XER441" s="3"/>
      <c r="XES441" s="3"/>
      <c r="XET441" s="3"/>
      <c r="XEU441" s="3"/>
      <c r="XEV441" s="3"/>
      <c r="XEW441" s="3"/>
      <c r="XEX441" s="3"/>
      <c r="XEY441" s="3"/>
      <c r="XEZ441" s="3"/>
    </row>
    <row r="442" spans="1:16380" ht="15.75" x14ac:dyDescent="0.25">
      <c r="A442" s="35">
        <v>45288</v>
      </c>
      <c r="B442" s="18">
        <v>7775</v>
      </c>
      <c r="C442" s="19">
        <v>1</v>
      </c>
      <c r="D442" s="13" t="s">
        <v>12</v>
      </c>
      <c r="E442" s="18" t="s">
        <v>11</v>
      </c>
      <c r="F442" s="36">
        <f t="shared" si="6"/>
        <v>27730</v>
      </c>
    </row>
    <row r="443" spans="1:16380" ht="15.75" x14ac:dyDescent="0.25">
      <c r="A443" s="35">
        <v>45288</v>
      </c>
      <c r="B443" s="18">
        <v>7776</v>
      </c>
      <c r="C443" s="19">
        <v>1</v>
      </c>
      <c r="D443" s="13" t="s">
        <v>12</v>
      </c>
      <c r="E443" s="18" t="s">
        <v>11</v>
      </c>
      <c r="F443" s="36">
        <f t="shared" si="6"/>
        <v>27730</v>
      </c>
    </row>
    <row r="444" spans="1:16380" ht="15.75" x14ac:dyDescent="0.25">
      <c r="A444" s="35">
        <v>45288</v>
      </c>
      <c r="B444" s="18">
        <v>7777</v>
      </c>
      <c r="C444" s="19">
        <v>1</v>
      </c>
      <c r="D444" s="13" t="s">
        <v>12</v>
      </c>
      <c r="E444" s="18" t="s">
        <v>11</v>
      </c>
      <c r="F444" s="36">
        <f t="shared" si="6"/>
        <v>27730</v>
      </c>
    </row>
    <row r="445" spans="1:16380" ht="15.75" x14ac:dyDescent="0.25">
      <c r="A445" s="35">
        <v>45288</v>
      </c>
      <c r="B445" s="18">
        <v>7778</v>
      </c>
      <c r="C445" s="19">
        <v>1</v>
      </c>
      <c r="D445" s="13" t="s">
        <v>12</v>
      </c>
      <c r="E445" s="18" t="s">
        <v>11</v>
      </c>
      <c r="F445" s="36">
        <f t="shared" si="6"/>
        <v>27730</v>
      </c>
    </row>
    <row r="446" spans="1:16380" ht="15.75" x14ac:dyDescent="0.25">
      <c r="A446" s="35">
        <v>45288</v>
      </c>
      <c r="B446" s="18">
        <v>7779</v>
      </c>
      <c r="C446" s="19">
        <v>1</v>
      </c>
      <c r="D446" s="13" t="s">
        <v>12</v>
      </c>
      <c r="E446" s="18" t="s">
        <v>11</v>
      </c>
      <c r="F446" s="36">
        <f t="shared" si="6"/>
        <v>27730</v>
      </c>
    </row>
    <row r="447" spans="1:16380" ht="15.75" x14ac:dyDescent="0.25">
      <c r="A447" s="35">
        <v>45288</v>
      </c>
      <c r="B447" s="18">
        <v>7780</v>
      </c>
      <c r="C447" s="19">
        <v>1</v>
      </c>
      <c r="D447" s="13" t="s">
        <v>12</v>
      </c>
      <c r="E447" s="18" t="s">
        <v>11</v>
      </c>
      <c r="F447" s="36">
        <f t="shared" si="6"/>
        <v>27730</v>
      </c>
    </row>
    <row r="448" spans="1:16380" ht="15.75" x14ac:dyDescent="0.25">
      <c r="A448" s="35">
        <v>45288</v>
      </c>
      <c r="B448" s="18">
        <v>7781</v>
      </c>
      <c r="C448" s="19">
        <v>1</v>
      </c>
      <c r="D448" s="13" t="s">
        <v>12</v>
      </c>
      <c r="E448" s="18" t="s">
        <v>11</v>
      </c>
      <c r="F448" s="36">
        <f t="shared" si="6"/>
        <v>27730</v>
      </c>
    </row>
    <row r="449" spans="1:6" ht="15.75" x14ac:dyDescent="0.25">
      <c r="A449" s="35">
        <v>45288</v>
      </c>
      <c r="B449" s="18">
        <v>7782</v>
      </c>
      <c r="C449" s="19">
        <v>1</v>
      </c>
      <c r="D449" s="13" t="s">
        <v>12</v>
      </c>
      <c r="E449" s="18" t="s">
        <v>11</v>
      </c>
      <c r="F449" s="36">
        <f t="shared" si="6"/>
        <v>27730</v>
      </c>
    </row>
    <row r="450" spans="1:6" ht="15.75" x14ac:dyDescent="0.25">
      <c r="A450" s="35">
        <v>45288</v>
      </c>
      <c r="B450" s="18">
        <v>7783</v>
      </c>
      <c r="C450" s="19">
        <v>1</v>
      </c>
      <c r="D450" s="13" t="s">
        <v>12</v>
      </c>
      <c r="E450" s="18" t="s">
        <v>11</v>
      </c>
      <c r="F450" s="36">
        <f t="shared" si="6"/>
        <v>27730</v>
      </c>
    </row>
    <row r="451" spans="1:6" ht="15.75" x14ac:dyDescent="0.25">
      <c r="A451" s="35">
        <v>45288</v>
      </c>
      <c r="B451" s="18">
        <v>7784</v>
      </c>
      <c r="C451" s="19">
        <v>1</v>
      </c>
      <c r="D451" s="13" t="s">
        <v>12</v>
      </c>
      <c r="E451" s="18" t="s">
        <v>11</v>
      </c>
      <c r="F451" s="36">
        <f t="shared" si="6"/>
        <v>27730</v>
      </c>
    </row>
    <row r="452" spans="1:6" ht="15.75" x14ac:dyDescent="0.25">
      <c r="A452" s="35">
        <v>45288</v>
      </c>
      <c r="B452" s="18">
        <v>7785</v>
      </c>
      <c r="C452" s="19">
        <v>1</v>
      </c>
      <c r="D452" s="13" t="s">
        <v>12</v>
      </c>
      <c r="E452" s="18" t="s">
        <v>11</v>
      </c>
      <c r="F452" s="36">
        <f t="shared" si="6"/>
        <v>27730</v>
      </c>
    </row>
    <row r="453" spans="1:6" ht="15.75" x14ac:dyDescent="0.25">
      <c r="A453" s="35">
        <v>45288</v>
      </c>
      <c r="B453" s="18">
        <v>7786</v>
      </c>
      <c r="C453" s="19">
        <v>1</v>
      </c>
      <c r="D453" s="13" t="s">
        <v>12</v>
      </c>
      <c r="E453" s="18" t="s">
        <v>11</v>
      </c>
      <c r="F453" s="36">
        <f t="shared" si="6"/>
        <v>27730</v>
      </c>
    </row>
    <row r="454" spans="1:6" ht="15.75" x14ac:dyDescent="0.25">
      <c r="A454" s="35">
        <v>45288</v>
      </c>
      <c r="B454" s="18">
        <v>7787</v>
      </c>
      <c r="C454" s="19">
        <v>1</v>
      </c>
      <c r="D454" s="13" t="s">
        <v>12</v>
      </c>
      <c r="E454" s="18" t="s">
        <v>11</v>
      </c>
      <c r="F454" s="36">
        <f t="shared" si="6"/>
        <v>27730</v>
      </c>
    </row>
    <row r="455" spans="1:6" ht="15.75" x14ac:dyDescent="0.25">
      <c r="A455" s="35">
        <v>45288</v>
      </c>
      <c r="B455" s="18">
        <v>7788</v>
      </c>
      <c r="C455" s="19">
        <v>1</v>
      </c>
      <c r="D455" s="13" t="s">
        <v>12</v>
      </c>
      <c r="E455" s="18" t="s">
        <v>11</v>
      </c>
      <c r="F455" s="36">
        <f t="shared" si="6"/>
        <v>27730</v>
      </c>
    </row>
    <row r="456" spans="1:6" ht="15.75" x14ac:dyDescent="0.25">
      <c r="A456" s="35">
        <v>45288</v>
      </c>
      <c r="B456" s="18">
        <v>7789</v>
      </c>
      <c r="C456" s="19">
        <v>1</v>
      </c>
      <c r="D456" s="13" t="s">
        <v>12</v>
      </c>
      <c r="E456" s="18" t="s">
        <v>11</v>
      </c>
      <c r="F456" s="36">
        <f t="shared" si="6"/>
        <v>27730</v>
      </c>
    </row>
    <row r="457" spans="1:6" ht="15.75" x14ac:dyDescent="0.25">
      <c r="A457" s="35">
        <v>45288</v>
      </c>
      <c r="B457" s="18">
        <v>7790</v>
      </c>
      <c r="C457" s="19">
        <v>1</v>
      </c>
      <c r="D457" s="13" t="s">
        <v>12</v>
      </c>
      <c r="E457" s="18" t="s">
        <v>11</v>
      </c>
      <c r="F457" s="36">
        <f t="shared" si="6"/>
        <v>27730</v>
      </c>
    </row>
    <row r="458" spans="1:6" ht="15.75" x14ac:dyDescent="0.25">
      <c r="A458" s="35">
        <v>45288</v>
      </c>
      <c r="B458" s="18">
        <v>7791</v>
      </c>
      <c r="C458" s="19">
        <v>1</v>
      </c>
      <c r="D458" s="13" t="s">
        <v>12</v>
      </c>
      <c r="E458" s="18" t="s">
        <v>11</v>
      </c>
      <c r="F458" s="36">
        <f t="shared" si="6"/>
        <v>27730</v>
      </c>
    </row>
    <row r="459" spans="1:6" ht="15.75" x14ac:dyDescent="0.25">
      <c r="A459" s="35">
        <v>45288</v>
      </c>
      <c r="B459" s="18">
        <v>7792</v>
      </c>
      <c r="C459" s="19">
        <v>1</v>
      </c>
      <c r="D459" s="13" t="s">
        <v>12</v>
      </c>
      <c r="E459" s="18" t="s">
        <v>11</v>
      </c>
      <c r="F459" s="36">
        <f t="shared" si="6"/>
        <v>27730</v>
      </c>
    </row>
    <row r="460" spans="1:6" ht="15.75" x14ac:dyDescent="0.25">
      <c r="A460" s="35">
        <v>45288</v>
      </c>
      <c r="B460" s="18">
        <v>7793</v>
      </c>
      <c r="C460" s="19">
        <v>1</v>
      </c>
      <c r="D460" s="13" t="s">
        <v>12</v>
      </c>
      <c r="E460" s="18" t="s">
        <v>11</v>
      </c>
      <c r="F460" s="36">
        <f t="shared" si="6"/>
        <v>27730</v>
      </c>
    </row>
    <row r="461" spans="1:6" ht="15.75" x14ac:dyDescent="0.25">
      <c r="A461" s="35">
        <v>45288</v>
      </c>
      <c r="B461" s="18">
        <v>7794</v>
      </c>
      <c r="C461" s="19">
        <v>1</v>
      </c>
      <c r="D461" s="13" t="s">
        <v>12</v>
      </c>
      <c r="E461" s="18" t="s">
        <v>11</v>
      </c>
      <c r="F461" s="36">
        <f t="shared" si="6"/>
        <v>27730</v>
      </c>
    </row>
    <row r="462" spans="1:6" ht="15.75" x14ac:dyDescent="0.25">
      <c r="A462" s="35">
        <v>45288</v>
      </c>
      <c r="B462" s="18">
        <v>7795</v>
      </c>
      <c r="C462" s="19">
        <v>1</v>
      </c>
      <c r="D462" s="13" t="s">
        <v>12</v>
      </c>
      <c r="E462" s="18" t="s">
        <v>11</v>
      </c>
      <c r="F462" s="36">
        <f t="shared" si="6"/>
        <v>27730</v>
      </c>
    </row>
    <row r="463" spans="1:6" ht="15.75" x14ac:dyDescent="0.25">
      <c r="A463" s="35">
        <v>45288</v>
      </c>
      <c r="B463" s="18">
        <v>7796</v>
      </c>
      <c r="C463" s="19">
        <v>1</v>
      </c>
      <c r="D463" s="13" t="s">
        <v>12</v>
      </c>
      <c r="E463" s="18" t="s">
        <v>11</v>
      </c>
      <c r="F463" s="36">
        <f t="shared" si="6"/>
        <v>27730</v>
      </c>
    </row>
    <row r="464" spans="1:6" ht="15.75" x14ac:dyDescent="0.25">
      <c r="A464" s="35">
        <v>45280</v>
      </c>
      <c r="B464" s="18">
        <v>7797</v>
      </c>
      <c r="C464" s="19">
        <v>1</v>
      </c>
      <c r="D464" s="13" t="s">
        <v>10</v>
      </c>
      <c r="E464" s="18" t="s">
        <v>9</v>
      </c>
      <c r="F464" s="36">
        <f>1164.6+6470</f>
        <v>7634.6</v>
      </c>
    </row>
    <row r="465" spans="1:6" ht="15.75" x14ac:dyDescent="0.25">
      <c r="A465" s="35">
        <v>45280</v>
      </c>
      <c r="B465" s="18">
        <v>7798</v>
      </c>
      <c r="C465" s="19">
        <v>1</v>
      </c>
      <c r="D465" s="13" t="s">
        <v>8</v>
      </c>
      <c r="E465" s="18" t="s">
        <v>7</v>
      </c>
      <c r="F465" s="36">
        <f>1860+334.8</f>
        <v>2194.8000000000002</v>
      </c>
    </row>
    <row r="466" spans="1:6" ht="15.75" x14ac:dyDescent="0.25">
      <c r="A466" s="35">
        <v>45280</v>
      </c>
      <c r="B466" s="18">
        <v>7799</v>
      </c>
      <c r="C466" s="19">
        <v>1</v>
      </c>
      <c r="D466" s="13" t="s">
        <v>8</v>
      </c>
      <c r="E466" s="18" t="s">
        <v>7</v>
      </c>
      <c r="F466" s="36">
        <f>1860+334.8</f>
        <v>2194.8000000000002</v>
      </c>
    </row>
    <row r="467" spans="1:6" ht="15.75" x14ac:dyDescent="0.25">
      <c r="A467" s="35">
        <v>45280</v>
      </c>
      <c r="B467" s="18">
        <v>7800</v>
      </c>
      <c r="C467" s="19">
        <v>1</v>
      </c>
      <c r="D467" s="13" t="s">
        <v>6</v>
      </c>
      <c r="E467" s="18" t="s">
        <v>4</v>
      </c>
      <c r="F467" s="36">
        <f>5850+1053</f>
        <v>6903</v>
      </c>
    </row>
    <row r="468" spans="1:6" ht="15.75" x14ac:dyDescent="0.25">
      <c r="A468" s="35">
        <v>45280</v>
      </c>
      <c r="B468" s="18">
        <v>7801</v>
      </c>
      <c r="C468" s="19">
        <v>1</v>
      </c>
      <c r="D468" s="13" t="s">
        <v>5</v>
      </c>
      <c r="E468" s="18" t="s">
        <v>4</v>
      </c>
      <c r="F468" s="36">
        <f>8260+1486.8</f>
        <v>9746.7999999999993</v>
      </c>
    </row>
    <row r="469" spans="1:6" ht="15.75" x14ac:dyDescent="0.25">
      <c r="A469" s="35">
        <v>45287</v>
      </c>
      <c r="B469" s="18">
        <v>7802</v>
      </c>
      <c r="C469" s="19">
        <v>1</v>
      </c>
      <c r="D469" s="13" t="s">
        <v>3</v>
      </c>
      <c r="E469" s="18" t="s">
        <v>4</v>
      </c>
      <c r="F469" s="36">
        <f>131580.79/2</f>
        <v>65790.395000000004</v>
      </c>
    </row>
    <row r="470" spans="1:6" ht="15.75" x14ac:dyDescent="0.25">
      <c r="A470" s="35">
        <v>45287</v>
      </c>
      <c r="B470" s="18">
        <v>7803</v>
      </c>
      <c r="C470" s="19">
        <v>1</v>
      </c>
      <c r="D470" s="13" t="s">
        <v>3</v>
      </c>
      <c r="E470" s="18" t="s">
        <v>2</v>
      </c>
      <c r="F470" s="36">
        <f>131580.79/2</f>
        <v>65790.395000000004</v>
      </c>
    </row>
    <row r="471" spans="1:6" ht="16.5" thickBot="1" x14ac:dyDescent="0.3">
      <c r="A471" s="37">
        <v>45288</v>
      </c>
      <c r="B471" s="38">
        <v>7804</v>
      </c>
      <c r="C471" s="19">
        <v>1</v>
      </c>
      <c r="D471" s="39" t="s">
        <v>1</v>
      </c>
      <c r="E471" s="38" t="s">
        <v>0</v>
      </c>
      <c r="F471" s="40">
        <v>2273699.9900000002</v>
      </c>
    </row>
    <row r="472" spans="1:6" ht="19.5" thickBot="1" x14ac:dyDescent="0.35">
      <c r="A472" s="41" t="s">
        <v>183</v>
      </c>
      <c r="B472" s="42"/>
      <c r="C472" s="42"/>
      <c r="D472" s="42"/>
      <c r="E472" s="42"/>
      <c r="F472" s="43">
        <f>SUM(F6:F471)</f>
        <v>8156553.6403999887</v>
      </c>
    </row>
    <row r="476" spans="1:6" x14ac:dyDescent="0.25">
      <c r="D476"/>
    </row>
    <row r="480" spans="1:6" ht="18" thickBot="1" x14ac:dyDescent="0.35">
      <c r="D480" s="44" t="s">
        <v>185</v>
      </c>
    </row>
    <row r="481" spans="4:4" x14ac:dyDescent="0.25">
      <c r="D481" s="1" t="s">
        <v>184</v>
      </c>
    </row>
  </sheetData>
  <mergeCells count="3">
    <mergeCell ref="A1:F1"/>
    <mergeCell ref="A2:F2"/>
    <mergeCell ref="A3:F3"/>
  </mergeCells>
  <pageMargins left="0.98425196850393704" right="0.98425196850393704" top="0.98425196850393704" bottom="0.98425196850393704" header="0.51181102362204722" footer="0.51181102362204722"/>
  <pageSetup scale="50" orientation="portrait" horizontalDpi="4294967295" verticalDpi="4294967295" r:id="rId1"/>
  <colBreaks count="1" manualBreakCount="1">
    <brk id="7" max="1048575" man="1"/>
  </colBreaks>
  <ignoredErrors>
    <ignoredError sqref="I23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Josevelt Otaño Ovalle</dc:creator>
  <cp:lastModifiedBy>Nahomy Willmore</cp:lastModifiedBy>
  <cp:lastPrinted>2024-01-11T16:00:54Z</cp:lastPrinted>
  <dcterms:created xsi:type="dcterms:W3CDTF">2024-01-02T18:43:44Z</dcterms:created>
  <dcterms:modified xsi:type="dcterms:W3CDTF">2024-01-12T13:40:03Z</dcterms:modified>
</cp:coreProperties>
</file>