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/>
  </bookViews>
  <sheets>
    <sheet name="Estadísticas ORD" sheetId="6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8" i="6" l="1"/>
  <c r="C401" i="6" l="1"/>
  <c r="C265" i="6"/>
  <c r="D264" i="6" s="1"/>
  <c r="C215" i="6"/>
  <c r="C185" i="6"/>
  <c r="D184" i="6" s="1"/>
  <c r="C58" i="6"/>
  <c r="D50" i="6" s="1"/>
  <c r="C14" i="6"/>
  <c r="D12" i="6" s="1"/>
  <c r="C291" i="6"/>
  <c r="D289" i="6" s="1"/>
  <c r="C146" i="6"/>
  <c r="D290" i="6" l="1"/>
  <c r="D291" i="6" s="1"/>
  <c r="D263" i="6"/>
  <c r="D265" i="6" s="1"/>
  <c r="D182" i="6"/>
  <c r="D183" i="6"/>
  <c r="D46" i="6"/>
  <c r="D44" i="6"/>
  <c r="D39" i="6"/>
  <c r="D55" i="6"/>
  <c r="D43" i="6"/>
  <c r="D51" i="6"/>
  <c r="D52" i="6"/>
  <c r="D53" i="6"/>
  <c r="D47" i="6"/>
  <c r="D41" i="6"/>
  <c r="D57" i="6"/>
  <c r="D45" i="6"/>
  <c r="D38" i="6"/>
  <c r="D54" i="6"/>
  <c r="D40" i="6"/>
  <c r="D48" i="6"/>
  <c r="D56" i="6"/>
  <c r="D49" i="6"/>
  <c r="D42" i="6"/>
  <c r="D13" i="6"/>
  <c r="D14" i="6" s="1"/>
  <c r="C539" i="6"/>
  <c r="D537" i="6" s="1"/>
  <c r="E494" i="6"/>
  <c r="E493" i="6"/>
  <c r="E492" i="6"/>
  <c r="E491" i="6"/>
  <c r="E490" i="6"/>
  <c r="E489" i="6"/>
  <c r="E488" i="6"/>
  <c r="E487" i="6"/>
  <c r="E486" i="6"/>
  <c r="E485" i="6"/>
  <c r="C477" i="6"/>
  <c r="D476" i="6" s="1"/>
  <c r="D397" i="6"/>
  <c r="C367" i="6"/>
  <c r="D366" i="6" s="1"/>
  <c r="E319" i="6"/>
  <c r="C319" i="6"/>
  <c r="F318" i="6"/>
  <c r="D318" i="6"/>
  <c r="F317" i="6"/>
  <c r="D317" i="6"/>
  <c r="F316" i="6"/>
  <c r="D316" i="6"/>
  <c r="D185" i="6" l="1"/>
  <c r="D58" i="6"/>
  <c r="D533" i="6"/>
  <c r="D534" i="6"/>
  <c r="D530" i="6"/>
  <c r="D531" i="6"/>
  <c r="D532" i="6"/>
  <c r="D535" i="6"/>
  <c r="D536" i="6"/>
  <c r="D400" i="6"/>
  <c r="D413" i="6"/>
  <c r="D421" i="6"/>
  <c r="D429" i="6"/>
  <c r="D437" i="6"/>
  <c r="D445" i="6"/>
  <c r="D453" i="6"/>
  <c r="D461" i="6"/>
  <c r="D469" i="6"/>
  <c r="D414" i="6"/>
  <c r="D422" i="6"/>
  <c r="D430" i="6"/>
  <c r="D438" i="6"/>
  <c r="D446" i="6"/>
  <c r="D454" i="6"/>
  <c r="D462" i="6"/>
  <c r="D470" i="6"/>
  <c r="D423" i="6"/>
  <c r="D447" i="6"/>
  <c r="D471" i="6"/>
  <c r="D409" i="6"/>
  <c r="D417" i="6"/>
  <c r="D425" i="6"/>
  <c r="D433" i="6"/>
  <c r="D441" i="6"/>
  <c r="D449" i="6"/>
  <c r="D457" i="6"/>
  <c r="D465" i="6"/>
  <c r="D473" i="6"/>
  <c r="D415" i="6"/>
  <c r="D439" i="6"/>
  <c r="D463" i="6"/>
  <c r="D408" i="6"/>
  <c r="D432" i="6"/>
  <c r="D448" i="6"/>
  <c r="D472" i="6"/>
  <c r="D410" i="6"/>
  <c r="D418" i="6"/>
  <c r="D426" i="6"/>
  <c r="D434" i="6"/>
  <c r="D442" i="6"/>
  <c r="D450" i="6"/>
  <c r="D458" i="6"/>
  <c r="D466" i="6"/>
  <c r="D474" i="6"/>
  <c r="D424" i="6"/>
  <c r="D464" i="6"/>
  <c r="D411" i="6"/>
  <c r="D419" i="6"/>
  <c r="D427" i="6"/>
  <c r="D435" i="6"/>
  <c r="D443" i="6"/>
  <c r="D451" i="6"/>
  <c r="D459" i="6"/>
  <c r="D467" i="6"/>
  <c r="D475" i="6"/>
  <c r="D431" i="6"/>
  <c r="D455" i="6"/>
  <c r="D416" i="6"/>
  <c r="D440" i="6"/>
  <c r="D456" i="6"/>
  <c r="D412" i="6"/>
  <c r="D420" i="6"/>
  <c r="D428" i="6"/>
  <c r="D436" i="6"/>
  <c r="D444" i="6"/>
  <c r="D452" i="6"/>
  <c r="D460" i="6"/>
  <c r="D468" i="6"/>
  <c r="D374" i="6"/>
  <c r="D382" i="6"/>
  <c r="D390" i="6"/>
  <c r="D398" i="6"/>
  <c r="D375" i="6"/>
  <c r="D383" i="6"/>
  <c r="D391" i="6"/>
  <c r="D399" i="6"/>
  <c r="D376" i="6"/>
  <c r="D384" i="6"/>
  <c r="D392" i="6"/>
  <c r="D377" i="6"/>
  <c r="D385" i="6"/>
  <c r="D393" i="6"/>
  <c r="D378" i="6"/>
  <c r="D386" i="6"/>
  <c r="D394" i="6"/>
  <c r="D379" i="6"/>
  <c r="D387" i="6"/>
  <c r="D395" i="6"/>
  <c r="D380" i="6"/>
  <c r="D388" i="6"/>
  <c r="D396" i="6"/>
  <c r="D381" i="6"/>
  <c r="D389" i="6"/>
  <c r="D344" i="6"/>
  <c r="D353" i="6"/>
  <c r="D346" i="6"/>
  <c r="D354" i="6"/>
  <c r="D362" i="6"/>
  <c r="D359" i="6"/>
  <c r="D360" i="6"/>
  <c r="D361" i="6"/>
  <c r="D347" i="6"/>
  <c r="D355" i="6"/>
  <c r="D363" i="6"/>
  <c r="D348" i="6"/>
  <c r="D356" i="6"/>
  <c r="D364" i="6"/>
  <c r="D351" i="6"/>
  <c r="D352" i="6"/>
  <c r="D345" i="6"/>
  <c r="D349" i="6"/>
  <c r="D357" i="6"/>
  <c r="D365" i="6"/>
  <c r="D350" i="6"/>
  <c r="D358" i="6"/>
  <c r="D539" i="6" l="1"/>
  <c r="D477" i="6"/>
  <c r="D367" i="6"/>
  <c r="D401" i="6"/>
  <c r="E239" i="6"/>
  <c r="C239" i="6"/>
  <c r="F238" i="6"/>
  <c r="D238" i="6"/>
  <c r="F237" i="6"/>
  <c r="D237" i="6"/>
  <c r="F236" i="6"/>
  <c r="D236" i="6"/>
  <c r="D214" i="6"/>
  <c r="C158" i="6"/>
  <c r="D154" i="6" s="1"/>
  <c r="C123" i="6"/>
  <c r="C110" i="6"/>
  <c r="C104" i="6"/>
  <c r="C96" i="6"/>
  <c r="D213" i="6" l="1"/>
  <c r="D215" i="6" s="1"/>
  <c r="D156" i="6"/>
  <c r="D155" i="6"/>
  <c r="D157" i="6"/>
  <c r="D153" i="6"/>
  <c r="D158" i="6" l="1"/>
</calcChain>
</file>

<file path=xl/sharedStrings.xml><?xml version="1.0" encoding="utf-8"?>
<sst xmlns="http://schemas.openxmlformats.org/spreadsheetml/2006/main" count="330" uniqueCount="205">
  <si>
    <t>Porcentaje</t>
  </si>
  <si>
    <t>Hombres</t>
  </si>
  <si>
    <t>Mujeres</t>
  </si>
  <si>
    <t>Total General</t>
  </si>
  <si>
    <t>Casos Ingresados</t>
  </si>
  <si>
    <t>Tipo de Decisión</t>
  </si>
  <si>
    <t>Cantidad</t>
  </si>
  <si>
    <t>Amnistía</t>
  </si>
  <si>
    <t>Cumplimiento de la Pena en el Extranjero</t>
  </si>
  <si>
    <t>Cumplimiento Especial de la Pena Definitivo</t>
  </si>
  <si>
    <t>Sustitución Total de Multa por Prisión</t>
  </si>
  <si>
    <t>Sustitución de la Multa Definitiva</t>
  </si>
  <si>
    <t xml:space="preserve">Perdón Judicial (Con Pena Eximida) </t>
  </si>
  <si>
    <t>Traslados Otorgados Fuera de la Jurisdicción</t>
  </si>
  <si>
    <t>Libertad Condicional Definitiva</t>
  </si>
  <si>
    <t>Criterio de Oportunidad</t>
  </si>
  <si>
    <t>Fallecimiento</t>
  </si>
  <si>
    <t>Nulidad del Procedimiento</t>
  </si>
  <si>
    <t>Prescripción</t>
  </si>
  <si>
    <t>Declinatoria al Tribunal de Adolescentes</t>
  </si>
  <si>
    <t xml:space="preserve">Condena Mínima (Pena Cumplida) </t>
  </si>
  <si>
    <t>Agilización de Libertad</t>
  </si>
  <si>
    <t>Archivo Definitivo</t>
  </si>
  <si>
    <t>Auto de No Ha Lugar</t>
  </si>
  <si>
    <t xml:space="preserve">Descargo </t>
  </si>
  <si>
    <t>Extinción</t>
  </si>
  <si>
    <t>Total</t>
  </si>
  <si>
    <t>Auto de Apertura a Juicio</t>
  </si>
  <si>
    <t>Juicio Abreviado Acuerdo Pleno</t>
  </si>
  <si>
    <t>Permiso Acogido</t>
  </si>
  <si>
    <t>Permiso Rechazado</t>
  </si>
  <si>
    <t>Traslados Otorgados Hacia la Jurisdicción</t>
  </si>
  <si>
    <t>Conciliación</t>
  </si>
  <si>
    <t>Suspensión Condicional del Procedimiento</t>
  </si>
  <si>
    <t>Acogidas</t>
  </si>
  <si>
    <t>Depositadas</t>
  </si>
  <si>
    <t>Indulto</t>
  </si>
  <si>
    <t xml:space="preserve">Condena Mínima (Sin Apelación) </t>
  </si>
  <si>
    <t xml:space="preserve">Perdón Judicial (Con Reducción de la Pena) </t>
  </si>
  <si>
    <t xml:space="preserve">Suspensión Condicional de la Pena </t>
  </si>
  <si>
    <t xml:space="preserve">Juicio Abreviado - Acuerdo Parcial </t>
  </si>
  <si>
    <t xml:space="preserve">Condena con Apelación </t>
  </si>
  <si>
    <t xml:space="preserve">Sentencia con Envío </t>
  </si>
  <si>
    <t xml:space="preserve">Confirmación de Sentencia </t>
  </si>
  <si>
    <t>Unificación de la Pena</t>
  </si>
  <si>
    <t>Cómputo Definitivo de la Pena</t>
  </si>
  <si>
    <t>Libertad Condicional Acogida</t>
  </si>
  <si>
    <t>Libertad Condicional Rechazada</t>
  </si>
  <si>
    <t>Libertad Condicional con Sustitución de Multa</t>
  </si>
  <si>
    <t xml:space="preserve">Sustitución de Multa </t>
  </si>
  <si>
    <t>Sustitución Parcial de Multa por Prisión</t>
  </si>
  <si>
    <t>Medio Libre Acogido</t>
  </si>
  <si>
    <t>Medio Libre Rechazado</t>
  </si>
  <si>
    <t>Cumplimiento Especial de la Pena</t>
  </si>
  <si>
    <t>Presentación Periódica</t>
  </si>
  <si>
    <t>Impedimento de Salida Interno</t>
  </si>
  <si>
    <t>Impedimento de Salida Externo</t>
  </si>
  <si>
    <t>Vigilancia Institucional</t>
  </si>
  <si>
    <t>Libertad sin Medida de Coerción</t>
  </si>
  <si>
    <t>Libertad por Garantía Económica</t>
  </si>
  <si>
    <t>Garantía Económica de Imposible Cumplimiento</t>
  </si>
  <si>
    <t>Arresto Domiciliario</t>
  </si>
  <si>
    <t>Prisión Preventiva</t>
  </si>
  <si>
    <t>Medidas de Coerción</t>
  </si>
  <si>
    <t>Casos Resueltos</t>
  </si>
  <si>
    <t>Cantidad de Casos</t>
  </si>
  <si>
    <t>Estatus</t>
  </si>
  <si>
    <t>Solución Alternativa</t>
  </si>
  <si>
    <t>Conocidas</t>
  </si>
  <si>
    <t>Suspendidas</t>
  </si>
  <si>
    <t>Año 2022</t>
  </si>
  <si>
    <t>Año</t>
  </si>
  <si>
    <t>Año 2019</t>
  </si>
  <si>
    <t>Año 2021</t>
  </si>
  <si>
    <t>Año 2020</t>
  </si>
  <si>
    <t>%</t>
  </si>
  <si>
    <t>% del Total</t>
  </si>
  <si>
    <t>Variación Interanual</t>
  </si>
  <si>
    <t>Conclusión Definitiva</t>
  </si>
  <si>
    <t>Etapa Preparatoria</t>
  </si>
  <si>
    <t>Etapa Intermedia</t>
  </si>
  <si>
    <t>Etapa de Ejecución de la Pena</t>
  </si>
  <si>
    <t>Etapa de Juicio</t>
  </si>
  <si>
    <t>EGRESO</t>
  </si>
  <si>
    <t>Decisiones Obtenidas según Etapa del Proceso Penal, Ordinario, Año 2022</t>
  </si>
  <si>
    <t>Egresos</t>
  </si>
  <si>
    <t>Etapa Penal</t>
  </si>
  <si>
    <t>Vistas Conocidas y Suspendidas, Ordinario, Año 2022</t>
  </si>
  <si>
    <t>Audiencias Conocidas y Suspendidas, Ordinario (2019 - 2022)</t>
  </si>
  <si>
    <t>Por falta de traslado de imputados</t>
  </si>
  <si>
    <t>Por recusación</t>
  </si>
  <si>
    <t>Por incomparecencia de imputado en libertad</t>
  </si>
  <si>
    <t>Por inhibición</t>
  </si>
  <si>
    <t>Por falta de notificación a las partes</t>
  </si>
  <si>
    <t>Para tener primer contacto con el imputado (casos solicitados por tribunales)</t>
  </si>
  <si>
    <t>Por reiteración de requerimiento a la víctima-querellante</t>
  </si>
  <si>
    <t>Por falta de constitución del tribunal</t>
  </si>
  <si>
    <t xml:space="preserve">Por error en la programación de la agenda de audiencia  </t>
  </si>
  <si>
    <t>Por incomparecencia de testigo o perito</t>
  </si>
  <si>
    <t>Por ausencia del Ministerio Público</t>
  </si>
  <si>
    <t>Para entrevista en Cámara Gessel</t>
  </si>
  <si>
    <t>Por falta de la defensa</t>
  </si>
  <si>
    <t>Por falta de abogados querellante</t>
  </si>
  <si>
    <t>Para reposición de plazos</t>
  </si>
  <si>
    <t>Para reformulación de acusación por el Ministerio Público</t>
  </si>
  <si>
    <t>Por enfermedad de una de las partes</t>
  </si>
  <si>
    <t>Por cancelación de rol</t>
  </si>
  <si>
    <t xml:space="preserve">Por falta de intérprete </t>
  </si>
  <si>
    <t>Por ausencia de abogados coimputados</t>
  </si>
  <si>
    <t>Para conducir testigo</t>
  </si>
  <si>
    <t>Para las partes llegar a un acuerdo</t>
  </si>
  <si>
    <t>Por falta de intérprete</t>
  </si>
  <si>
    <t>Para depositar documentos del garante</t>
  </si>
  <si>
    <t xml:space="preserve">Para que el Ministerio Público estudie el expediente </t>
  </si>
  <si>
    <t>Por falta de algún documento</t>
  </si>
  <si>
    <t>Por falta de garante</t>
  </si>
  <si>
    <t>Aborto (Art. 326 CP)</t>
  </si>
  <si>
    <t>Abuso de Confianza ( Arts. 406, 407 y 408 CP)</t>
  </si>
  <si>
    <t>Abuso de Firma en Blanco</t>
  </si>
  <si>
    <t>Actos de Torturas (Arts. 303 y 303 Numerales 1-2-3-4 CP)</t>
  </si>
  <si>
    <t>Adulteración de Bebidas (Art. 318 CP)</t>
  </si>
  <si>
    <t>Amenaza (Arts. 305, 306, 307 y 308 CP)</t>
  </si>
  <si>
    <t>Asociación de Malhechores (Arts. 265, 266, 267, 268 CP)</t>
  </si>
  <si>
    <t>Bancarrota Agravada (Arts. 403, 404 CP)</t>
  </si>
  <si>
    <t>Corrupción Administrativa y Prevaricación</t>
  </si>
  <si>
    <t>Daño a la Propiedad (Art. 437 CP)</t>
  </si>
  <si>
    <t>Delitos Sexuales (Arts. 330, 331,332,333,334 y 335 CP)</t>
  </si>
  <si>
    <t>Desfalco (Arts. 169 y 172 CP)</t>
  </si>
  <si>
    <t>Difamación e Injuria (Arts. 367, 368, 369, 370 y 371 CP)</t>
  </si>
  <si>
    <t>Envenenamiento (Arts. 301 y 302 CP)</t>
  </si>
  <si>
    <t>Estafa (Art. 405 CP)</t>
  </si>
  <si>
    <t>Evasión de Centro Carcelario (Art. 245 CP)</t>
  </si>
  <si>
    <t>Falsificación (Arts. 132, 133, 134, 139, 140, 141, 142, 145, 146, 147, 148, 150, 151, 153, 154, 155 y 156 CP)</t>
  </si>
  <si>
    <t>Fullería (Art. 401-2 CP)</t>
  </si>
  <si>
    <t>Golpes y Heridas (Arts. 309, 310, 311, 312 y 313 C.P)</t>
  </si>
  <si>
    <t>Homicidio Agravado (Arts. 295, 296, 297, 298, 302 y 304 CP)</t>
  </si>
  <si>
    <t>Homicidio Involuntario (Art. 319 CP)</t>
  </si>
  <si>
    <t>Homicidio Simple ( Arts. 295 y 304 párrafo II CP)</t>
  </si>
  <si>
    <t>Incendio ( Art. 434 CP)</t>
  </si>
  <si>
    <t>Incesto (Arts. 332-1 CP)</t>
  </si>
  <si>
    <t>Infanticidio (Arts. 300 y 302 CP)</t>
  </si>
  <si>
    <t>Juegos de Azar (Art. 410 CP)</t>
  </si>
  <si>
    <t>Parricidio (Arts. 299 y 302 CP)</t>
  </si>
  <si>
    <t>Prevaricación (Arts. 166 y 167 CP)</t>
  </si>
  <si>
    <t>Proxenetismo (Art. 334 CP)</t>
  </si>
  <si>
    <t>Rebelión (Art. 212 CP)</t>
  </si>
  <si>
    <t>Robo (Arts. 379, 380, 381, 382, 383, 384, 385, 386, 388, 389 y 401 CP)</t>
  </si>
  <si>
    <t>Seducción de Menores (Art. 355 CP)</t>
  </si>
  <si>
    <t>Sustracción de Menores (Art. 354 CP)</t>
  </si>
  <si>
    <t>Tentativa de Homicidio (Arts. 2, 295 y 304 CP)</t>
  </si>
  <si>
    <t xml:space="preserve">Traslado Ilegal de Niños (Arts. 110, 405 de la Ley 136-03) </t>
  </si>
  <si>
    <t>Trata de Personas (Art 367)</t>
  </si>
  <si>
    <t xml:space="preserve">Venta de Productos de Dependencia Física o Psíquica (Art. 412 de la Ley 136-03) </t>
  </si>
  <si>
    <t>Ley  de Fomento Agrícola (6186)</t>
  </si>
  <si>
    <t>Ley  Violación a la Propiedad Privada (58-69)</t>
  </si>
  <si>
    <t xml:space="preserve">Ley 136-03, Artículo 396 - Literales A, B, C </t>
  </si>
  <si>
    <t>Ley Aduana (34-89)</t>
  </si>
  <si>
    <t xml:space="preserve">Ley Bebidas Alcohólica (4201)  </t>
  </si>
  <si>
    <t>Ley Comercio, Porte y Tenencia de Armas (36) y Ley de Armas (631-16)</t>
  </si>
  <si>
    <t>Ley Crímenes y Delitos de Alta Tecnología (53-07)</t>
  </si>
  <si>
    <t>Ley de Cheques (28-59)</t>
  </si>
  <si>
    <t>Ley de Drogas Agravado (50-88)</t>
  </si>
  <si>
    <t>Ley de Drogas Simple (50-88)</t>
  </si>
  <si>
    <t>Ley de Electricidad (125-01)</t>
  </si>
  <si>
    <t>Ley de Linderos (6232)</t>
  </si>
  <si>
    <t>Ley de Propiedad Industrial ( 20-00)</t>
  </si>
  <si>
    <t>Ley de Protección Animal y Tenencia Responsable (248-12)</t>
  </si>
  <si>
    <t>Ley de Secuestro (583-70)</t>
  </si>
  <si>
    <t>Ley de Sobre Urbanización, Ornato Público y Construcciones (675)</t>
  </si>
  <si>
    <t>Ley Derecho de Autor ( 65-00)</t>
  </si>
  <si>
    <t>Ley General de Salud (42-01)</t>
  </si>
  <si>
    <t>Ley Lavado de Activos (72-02 y 155-17)</t>
  </si>
  <si>
    <t>Ley Manutención (136-03)</t>
  </si>
  <si>
    <t>Ley Medio Ambiente (64-00)</t>
  </si>
  <si>
    <t>Ley Orgánica del Tribunal Constitucional y de los Procedimientos Constitucionales (137-11)</t>
  </si>
  <si>
    <t xml:space="preserve">Ley Polizón (426 -07) </t>
  </si>
  <si>
    <t>Ley Seguridad Aeroportuaria (188-11)</t>
  </si>
  <si>
    <t>Ley Trabajo Pagado y No Realizado (3143)</t>
  </si>
  <si>
    <t xml:space="preserve">Ley Tránsito y Vehículo de Motor (241) y Ley de Movilidad, Transporte Terrestre, Tránsito y Seguridad Vial (63-17) </t>
  </si>
  <si>
    <t>Ley Trata de Personas (137-03)</t>
  </si>
  <si>
    <t>Ley Viajes Ilegales (344-98)</t>
  </si>
  <si>
    <t>Ley Violación a la Propiedad (5869)</t>
  </si>
  <si>
    <t>Ley Violencia de Género (24-97, Art. 309-1)</t>
  </si>
  <si>
    <t>Ley Violencia Intrafamiliar (24-97, Art. 309-2)</t>
  </si>
  <si>
    <t xml:space="preserve">Por otras causas </t>
  </si>
  <si>
    <t>Causas de Suspensión de Audiencias Preliminares, Ordinario, Año 2022</t>
  </si>
  <si>
    <t>Causas de Suspensión de Audiencias de Fondo, Ordinario, Año 2022</t>
  </si>
  <si>
    <t>Otros Tipos Penales</t>
  </si>
  <si>
    <t xml:space="preserve">Total </t>
  </si>
  <si>
    <t>Tipo Penal</t>
  </si>
  <si>
    <t>Género</t>
  </si>
  <si>
    <t>Comparación Vistas Conocidas y Suspendidas, Ordinario (2019 - 2022)</t>
  </si>
  <si>
    <t>Variación %</t>
  </si>
  <si>
    <t>Medidas de Coerción Impuestas, Ordinario, Año 2022</t>
  </si>
  <si>
    <t>Revisiones de Medidas de Coerción, Ordinario, Año 2022</t>
  </si>
  <si>
    <t>Apelaciones de Medidas de Coerción, Ordinario, Año 2022</t>
  </si>
  <si>
    <r>
      <t>Fuente:</t>
    </r>
    <r>
      <rPr>
        <sz val="12"/>
        <rFont val="Times New Roman"/>
        <family val="1"/>
      </rPr>
      <t xml:space="preserve"> </t>
    </r>
    <r>
      <rPr>
        <i/>
        <sz val="12"/>
        <rFont val="Times New Roman"/>
        <family val="1"/>
      </rPr>
      <t>Base de Datos del Departamento Nacional de Evaluación de la Gestión de la Oficina Nacional de Defensa Pública: División de Estadísticas, Año 2022. Datos extraídos de los reportes estadísticos de las oficinas de Defensa Pública, jurisdicciones ordinarias y de adolescentes, en materia penal.</t>
    </r>
  </si>
  <si>
    <t>Ingreso de Casos según Género, Ordinario, Año 2022</t>
  </si>
  <si>
    <t>Casos Resueltos por Tipo de Decisión, Ordinario, Año 2022</t>
  </si>
  <si>
    <t>Casos Resueltos por Etapa Penal, Ordinario, Año 2022</t>
  </si>
  <si>
    <t>Soluciones Alternativas, Ordinario, Año 2022</t>
  </si>
  <si>
    <t xml:space="preserve"> Audiencias Preliminares  Conocidas y Suspendidas, Ordinario, Año 2022</t>
  </si>
  <si>
    <t>Audiencias de Fondo  Conocidas y Suspendidas, Ordinario, Año 2022</t>
  </si>
  <si>
    <t>Comparación de Casos Ingresados Según Tipo Penal Más Recurrente, Ordinario (2021 - 2022)</t>
  </si>
  <si>
    <t>Casos Ingresados Por Tipo Penal, Ordinario,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</si>
</sst>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0.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name val="Arial"/>
      <family val="2"/>
    </font>
    <font>
      <b/>
      <sz val="12"/>
      <color theme="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3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00B050"/>
      <name val="Times New Roman"/>
      <family val="1"/>
    </font>
    <font>
      <sz val="12"/>
      <name val="Times New Roman"/>
      <family val="1"/>
    </font>
    <font>
      <b/>
      <sz val="10.5"/>
      <color theme="0"/>
      <name val="Times New Roman"/>
      <family val="1"/>
    </font>
    <font>
      <b/>
      <sz val="10.5"/>
      <name val="Times New Roman"/>
      <family val="1"/>
    </font>
    <font>
      <b/>
      <sz val="11.5"/>
      <color theme="0"/>
      <name val="Times New Roman"/>
      <family val="1"/>
    </font>
    <font>
      <b/>
      <sz val="10"/>
      <color theme="0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/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/>
      <top/>
      <bottom style="thin">
        <color rgb="FFD9D9D9"/>
      </bottom>
      <diagonal/>
    </border>
    <border>
      <left/>
      <right style="thin">
        <color rgb="FFFFFFFF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3" fontId="7" fillId="3" borderId="2" xfId="0" applyNumberFormat="1" applyFont="1" applyFill="1" applyBorder="1" applyAlignment="1">
      <alignment horizontal="center" readingOrder="1"/>
    </xf>
    <xf numFmtId="9" fontId="7" fillId="3" borderId="2" xfId="1" applyFont="1" applyFill="1" applyBorder="1" applyAlignment="1">
      <alignment horizontal="center" readingOrder="1"/>
    </xf>
    <xf numFmtId="0" fontId="0" fillId="3" borderId="0" xfId="0" applyFill="1"/>
    <xf numFmtId="0" fontId="0" fillId="3" borderId="0" xfId="0" applyFill="1" applyProtection="1">
      <protection locked="0"/>
    </xf>
    <xf numFmtId="0" fontId="6" fillId="3" borderId="1" xfId="0" applyFont="1" applyFill="1" applyBorder="1" applyAlignment="1">
      <alignment horizontal="center" wrapText="1" readingOrder="1"/>
    </xf>
    <xf numFmtId="0" fontId="5" fillId="4" borderId="0" xfId="0" applyFont="1" applyFill="1" applyAlignment="1">
      <alignment horizontal="center" vertical="center" readingOrder="1"/>
    </xf>
    <xf numFmtId="3" fontId="5" fillId="4" borderId="0" xfId="0" applyNumberFormat="1" applyFont="1" applyFill="1" applyAlignment="1">
      <alignment horizontal="center" vertical="center" readingOrder="1"/>
    </xf>
    <xf numFmtId="3" fontId="11" fillId="3" borderId="2" xfId="0" applyNumberFormat="1" applyFont="1" applyFill="1" applyBorder="1" applyAlignment="1">
      <alignment horizontal="center" vertical="center" readingOrder="1"/>
    </xf>
    <xf numFmtId="0" fontId="10" fillId="0" borderId="3" xfId="0" applyFont="1" applyBorder="1" applyAlignment="1">
      <alignment horizontal="left" vertical="center" readingOrder="1"/>
    </xf>
    <xf numFmtId="3" fontId="11" fillId="3" borderId="4" xfId="0" applyNumberFormat="1" applyFont="1" applyFill="1" applyBorder="1" applyAlignment="1">
      <alignment horizontal="center" vertical="center" readingOrder="1"/>
    </xf>
    <xf numFmtId="0" fontId="10" fillId="0" borderId="3" xfId="0" applyFont="1" applyBorder="1" applyAlignment="1">
      <alignment horizontal="center" vertical="center" readingOrder="1"/>
    </xf>
    <xf numFmtId="9" fontId="5" fillId="4" borderId="0" xfId="1" applyFont="1" applyFill="1" applyAlignment="1">
      <alignment horizontal="center" readingOrder="1"/>
    </xf>
    <xf numFmtId="166" fontId="11" fillId="3" borderId="4" xfId="1" applyNumberFormat="1" applyFont="1" applyFill="1" applyBorder="1" applyAlignment="1">
      <alignment horizontal="center" vertical="center" readingOrder="1"/>
    </xf>
    <xf numFmtId="166" fontId="15" fillId="3" borderId="4" xfId="1" applyNumberFormat="1" applyFont="1" applyFill="1" applyBorder="1" applyAlignment="1">
      <alignment horizontal="center" vertical="center" readingOrder="1"/>
    </xf>
    <xf numFmtId="0" fontId="5" fillId="2" borderId="5" xfId="0" applyFont="1" applyFill="1" applyBorder="1" applyAlignment="1">
      <alignment horizontal="center" vertical="center" wrapText="1" readingOrder="1"/>
    </xf>
    <xf numFmtId="9" fontId="5" fillId="4" borderId="0" xfId="1" applyFont="1" applyFill="1" applyAlignment="1">
      <alignment horizontal="center" vertical="center" readingOrder="1"/>
    </xf>
    <xf numFmtId="0" fontId="5" fillId="4" borderId="0" xfId="0" applyFont="1" applyFill="1" applyAlignment="1">
      <alignment horizontal="left" vertical="center" readingOrder="1"/>
    </xf>
    <xf numFmtId="0" fontId="12" fillId="3" borderId="0" xfId="0" applyFont="1" applyFill="1" applyAlignment="1" applyProtection="1">
      <alignment horizontal="center"/>
      <protection locked="0"/>
    </xf>
    <xf numFmtId="3" fontId="17" fillId="3" borderId="4" xfId="0" applyNumberFormat="1" applyFont="1" applyFill="1" applyBorder="1" applyAlignment="1">
      <alignment horizontal="center" vertical="center" readingOrder="1"/>
    </xf>
    <xf numFmtId="3" fontId="17" fillId="3" borderId="4" xfId="0" applyNumberFormat="1" applyFont="1" applyFill="1" applyBorder="1" applyAlignment="1">
      <alignment horizontal="left" vertical="center" readingOrder="1"/>
    </xf>
    <xf numFmtId="3" fontId="14" fillId="3" borderId="4" xfId="0" applyNumberFormat="1" applyFont="1" applyFill="1" applyBorder="1" applyAlignment="1">
      <alignment horizontal="left" vertical="center" readingOrder="1"/>
    </xf>
    <xf numFmtId="3" fontId="5" fillId="4" borderId="0" xfId="0" applyNumberFormat="1" applyFont="1" applyFill="1" applyAlignment="1">
      <alignment horizontal="left" vertical="center" readingOrder="1"/>
    </xf>
    <xf numFmtId="0" fontId="12" fillId="3" borderId="0" xfId="0" applyFont="1" applyFill="1" applyAlignment="1" applyProtection="1">
      <alignment horizontal="left"/>
      <protection locked="0"/>
    </xf>
    <xf numFmtId="3" fontId="11" fillId="3" borderId="4" xfId="0" applyNumberFormat="1" applyFont="1" applyFill="1" applyBorder="1" applyAlignment="1">
      <alignment horizontal="left" vertical="center" readingOrder="1"/>
    </xf>
    <xf numFmtId="0" fontId="0" fillId="3" borderId="0" xfId="0" applyFill="1" applyAlignment="1" applyProtection="1">
      <alignment horizontal="left"/>
      <protection locked="0"/>
    </xf>
    <xf numFmtId="166" fontId="11" fillId="3" borderId="2" xfId="1" applyNumberFormat="1" applyFont="1" applyFill="1" applyBorder="1" applyAlignment="1">
      <alignment horizontal="center" vertical="center" readingOrder="1"/>
    </xf>
    <xf numFmtId="0" fontId="9" fillId="2" borderId="0" xfId="6" applyFont="1" applyFill="1" applyAlignment="1">
      <alignment vertical="center"/>
    </xf>
    <xf numFmtId="0" fontId="9" fillId="2" borderId="0" xfId="6" applyFont="1" applyFill="1" applyAlignment="1">
      <alignment horizontal="center" vertical="center"/>
    </xf>
    <xf numFmtId="0" fontId="9" fillId="4" borderId="0" xfId="6" applyFont="1" applyFill="1" applyBorder="1" applyAlignment="1">
      <alignment vertical="center"/>
    </xf>
    <xf numFmtId="3" fontId="9" fillId="4" borderId="0" xfId="6" applyNumberFormat="1" applyFont="1" applyFill="1" applyBorder="1" applyAlignment="1">
      <alignment horizontal="center" vertical="center"/>
    </xf>
    <xf numFmtId="9" fontId="9" fillId="4" borderId="0" xfId="1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19" fillId="2" borderId="0" xfId="6" applyFont="1" applyFill="1" applyAlignment="1">
      <alignment vertical="center"/>
    </xf>
    <xf numFmtId="0" fontId="21" fillId="2" borderId="0" xfId="6" applyFont="1" applyFill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21" fillId="4" borderId="0" xfId="6" applyFont="1" applyFill="1" applyBorder="1" applyAlignment="1">
      <alignment vertical="center"/>
    </xf>
    <xf numFmtId="3" fontId="21" fillId="4" borderId="0" xfId="6" applyNumberFormat="1" applyFont="1" applyFill="1" applyBorder="1" applyAlignment="1">
      <alignment horizontal="center" vertical="center"/>
    </xf>
    <xf numFmtId="0" fontId="13" fillId="3" borderId="6" xfId="6" applyFont="1" applyFill="1" applyBorder="1" applyAlignment="1">
      <alignment vertical="center"/>
    </xf>
    <xf numFmtId="9" fontId="21" fillId="4" borderId="0" xfId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readingOrder="1"/>
    </xf>
    <xf numFmtId="0" fontId="5" fillId="4" borderId="0" xfId="0" applyFont="1" applyFill="1" applyAlignment="1">
      <alignment horizontal="left" readingOrder="1"/>
    </xf>
    <xf numFmtId="3" fontId="5" fillId="4" borderId="0" xfId="0" applyNumberFormat="1" applyFont="1" applyFill="1" applyAlignment="1">
      <alignment horizontal="center" readingOrder="1"/>
    </xf>
    <xf numFmtId="0" fontId="5" fillId="2" borderId="5" xfId="0" applyFont="1" applyFill="1" applyBorder="1" applyAlignment="1">
      <alignment horizontal="center" vertical="center" readingOrder="1"/>
    </xf>
    <xf numFmtId="0" fontId="5" fillId="2" borderId="5" xfId="0" applyFont="1" applyFill="1" applyBorder="1" applyAlignment="1">
      <alignment horizontal="center" vertical="center" readingOrder="1"/>
    </xf>
    <xf numFmtId="10" fontId="15" fillId="3" borderId="0" xfId="1" applyNumberFormat="1" applyFont="1" applyFill="1" applyAlignment="1">
      <alignment horizontal="center" vertical="center" wrapText="1"/>
    </xf>
    <xf numFmtId="3" fontId="15" fillId="3" borderId="6" xfId="6" applyNumberFormat="1" applyFont="1" applyFill="1" applyBorder="1" applyAlignment="1">
      <alignment horizontal="center" vertical="center"/>
    </xf>
    <xf numFmtId="9" fontId="9" fillId="4" borderId="0" xfId="1" applyFont="1" applyFill="1" applyBorder="1" applyAlignment="1">
      <alignment horizontal="center" vertical="center"/>
    </xf>
    <xf numFmtId="10" fontId="15" fillId="3" borderId="6" xfId="1" applyNumberFormat="1" applyFont="1" applyFill="1" applyBorder="1" applyAlignment="1">
      <alignment horizontal="center" vertical="center" wrapText="1"/>
    </xf>
    <xf numFmtId="10" fontId="15" fillId="3" borderId="7" xfId="1" applyNumberFormat="1" applyFont="1" applyFill="1" applyBorder="1" applyAlignment="1">
      <alignment horizontal="center" vertical="center" wrapText="1"/>
    </xf>
    <xf numFmtId="10" fontId="15" fillId="3" borderId="8" xfId="1" applyNumberFormat="1" applyFont="1" applyFill="1" applyBorder="1" applyAlignment="1">
      <alignment horizontal="center" vertical="center" wrapText="1"/>
    </xf>
    <xf numFmtId="0" fontId="13" fillId="3" borderId="7" xfId="6" applyFont="1" applyFill="1" applyBorder="1" applyAlignment="1">
      <alignment vertical="center"/>
    </xf>
    <xf numFmtId="3" fontId="15" fillId="3" borderId="7" xfId="6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3" fillId="3" borderId="6" xfId="6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wrapText="1" readingOrder="1"/>
    </xf>
    <xf numFmtId="3" fontId="11" fillId="3" borderId="2" xfId="0" applyNumberFormat="1" applyFont="1" applyFill="1" applyBorder="1" applyAlignment="1">
      <alignment horizontal="center" readingOrder="1"/>
    </xf>
    <xf numFmtId="9" fontId="11" fillId="3" borderId="2" xfId="1" applyFont="1" applyFill="1" applyBorder="1" applyAlignment="1">
      <alignment horizontal="center" readingOrder="1"/>
    </xf>
    <xf numFmtId="0" fontId="10" fillId="3" borderId="3" xfId="0" applyFont="1" applyFill="1" applyBorder="1" applyAlignment="1">
      <alignment horizontal="center" wrapText="1" readingOrder="1"/>
    </xf>
    <xf numFmtId="0" fontId="10" fillId="3" borderId="1" xfId="0" applyFont="1" applyFill="1" applyBorder="1" applyAlignment="1">
      <alignment horizontal="left" wrapText="1" readingOrder="1"/>
    </xf>
    <xf numFmtId="10" fontId="11" fillId="3" borderId="2" xfId="1" applyNumberFormat="1" applyFont="1" applyFill="1" applyBorder="1" applyAlignment="1">
      <alignment horizontal="center" readingOrder="1"/>
    </xf>
    <xf numFmtId="0" fontId="16" fillId="3" borderId="0" xfId="0" applyFont="1" applyFill="1" applyAlignment="1">
      <alignment horizontal="right"/>
    </xf>
    <xf numFmtId="0" fontId="10" fillId="3" borderId="1" xfId="0" applyFont="1" applyFill="1" applyBorder="1" applyAlignment="1">
      <alignment horizontal="left" readingOrder="1"/>
    </xf>
    <xf numFmtId="166" fontId="15" fillId="3" borderId="6" xfId="7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wrapText="1" readingOrder="1"/>
    </xf>
    <xf numFmtId="0" fontId="23" fillId="3" borderId="0" xfId="0" applyFont="1" applyFill="1" applyAlignment="1">
      <alignment vertical="center" wrapText="1"/>
    </xf>
    <xf numFmtId="3" fontId="11" fillId="3" borderId="2" xfId="0" applyNumberFormat="1" applyFont="1" applyFill="1" applyBorder="1" applyAlignment="1">
      <alignment horizontal="center" wrapText="1" readingOrder="1"/>
    </xf>
    <xf numFmtId="3" fontId="10" fillId="3" borderId="2" xfId="0" applyNumberFormat="1" applyFont="1" applyFill="1" applyBorder="1" applyAlignment="1">
      <alignment horizontal="center" vertical="center" readingOrder="1"/>
    </xf>
    <xf numFmtId="0" fontId="9" fillId="4" borderId="0" xfId="0" applyFont="1" applyFill="1" applyAlignment="1" applyProtection="1">
      <alignment horizontal="center"/>
      <protection locked="0"/>
    </xf>
    <xf numFmtId="0" fontId="23" fillId="3" borderId="0" xfId="0" applyFont="1" applyFill="1" applyAlignment="1">
      <alignment horizontal="left" vertical="center" wrapText="1"/>
    </xf>
    <xf numFmtId="0" fontId="9" fillId="4" borderId="0" xfId="0" applyFont="1" applyFill="1" applyAlignment="1" applyProtection="1">
      <alignment horizontal="center" wrapText="1"/>
      <protection locked="0"/>
    </xf>
    <xf numFmtId="0" fontId="5" fillId="2" borderId="5" xfId="0" applyFont="1" applyFill="1" applyBorder="1" applyAlignment="1">
      <alignment horizontal="center" vertical="center" readingOrder="1"/>
    </xf>
    <xf numFmtId="0" fontId="22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 wrapText="1" readingOrder="1"/>
    </xf>
    <xf numFmtId="0" fontId="5" fillId="4" borderId="0" xfId="0" applyFont="1" applyFill="1" applyAlignment="1">
      <alignment horizontal="center" readingOrder="1"/>
    </xf>
    <xf numFmtId="0" fontId="9" fillId="4" borderId="0" xfId="6" applyFont="1" applyFill="1" applyAlignment="1">
      <alignment horizontal="center" vertical="center"/>
    </xf>
  </cellXfs>
  <cellStyles count="11">
    <cellStyle name="Euro 2 2" xfId="5"/>
    <cellStyle name="Millares 2" xfId="8"/>
    <cellStyle name="Normal" xfId="0" builtinId="0"/>
    <cellStyle name="Normal 2" xfId="2"/>
    <cellStyle name="Normal 2 2" xfId="4"/>
    <cellStyle name="Normal 3" xfId="6"/>
    <cellStyle name="Normal 4" xfId="9"/>
    <cellStyle name="Porcentaje" xfId="1" builtinId="5"/>
    <cellStyle name="Porcentaje 2" xfId="3"/>
    <cellStyle name="Porcentaje 3" xfId="7"/>
    <cellStyle name="Porcentaje 4" xfId="10"/>
  </cellStyles>
  <dxfs count="0"/>
  <tableStyles count="0" defaultTableStyle="TableStyleMedium2" defaultPivotStyle="PivotStyleLight16"/>
  <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1393032</xdr:colOff>
      <xdr:row>1</xdr:row>
      <xdr:rowOff>107156</xdr:rowOff>
    </xdr:from>
    <xdr:to>
      <xdr:col>2</xdr:col>
      <xdr:colOff>578655</xdr:colOff>
      <xdr:row>7</xdr:row>
      <xdr:rowOff>19390</xdr:rowOff>
    </xdr:to>
    <xdr:pic>
      <xdr:nvPicPr>
        <xdr:cNvPr id="19" name="2 Imagen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5032" y="273844"/>
          <a:ext cx="3126592" cy="912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576</xdr:row>
      <xdr:rowOff>11906</xdr:rowOff>
    </xdr:from>
    <xdr:to>
      <xdr:col>2</xdr:col>
      <xdr:colOff>1072672</xdr:colOff>
      <xdr:row>593</xdr:row>
      <xdr:rowOff>7007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" y="109073156"/>
          <a:ext cx="5108891" cy="2828789"/>
        </a:xfrm>
        <a:prstGeom prst="rect">
          <a:avLst/>
        </a:prstGeom>
      </xdr:spPr>
    </xdr:pic>
    <xdr:clientData/>
  </xdr:twoCellAnchor>
  <xdr:twoCellAnchor editAs="oneCell">
    <xdr:from>
      <xdr:col>0</xdr:col>
      <xdr:colOff>488157</xdr:colOff>
      <xdr:row>539</xdr:row>
      <xdr:rowOff>142875</xdr:rowOff>
    </xdr:from>
    <xdr:to>
      <xdr:col>3</xdr:col>
      <xdr:colOff>1113759</xdr:colOff>
      <xdr:row>561</xdr:row>
      <xdr:rowOff>107156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88157" y="101953219"/>
          <a:ext cx="6602540" cy="3631406"/>
        </a:xfrm>
        <a:prstGeom prst="rect">
          <a:avLst/>
        </a:prstGeom>
      </xdr:spPr>
    </xdr:pic>
    <xdr:clientData/>
  </xdr:twoCellAnchor>
  <xdr:twoCellAnchor editAs="oneCell">
    <xdr:from>
      <xdr:col>1</xdr:col>
      <xdr:colOff>613833</xdr:colOff>
      <xdr:row>494</xdr:row>
      <xdr:rowOff>74083</xdr:rowOff>
    </xdr:from>
    <xdr:to>
      <xdr:col>3</xdr:col>
      <xdr:colOff>1037148</xdr:colOff>
      <xdr:row>523</xdr:row>
      <xdr:rowOff>30536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5833" y="92868750"/>
          <a:ext cx="5651482" cy="4560203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1369219</xdr:colOff>
      <xdr:row>320</xdr:row>
      <xdr:rowOff>95249</xdr:rowOff>
    </xdr:from>
    <xdr:to>
      <xdr:col>4</xdr:col>
      <xdr:colOff>214312</xdr:colOff>
      <xdr:row>337</xdr:row>
      <xdr:rowOff>83344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31219" y="58150124"/>
          <a:ext cx="5405437" cy="2821782"/>
        </a:xfrm>
        <a:prstGeom prst="rect">
          <a:avLst/>
        </a:prstGeom>
      </xdr:spPr>
    </xdr:pic>
    <xdr:clientData/>
  </xdr:twoCellAnchor>
  <xdr:twoCellAnchor editAs="oneCell">
    <xdr:from>
      <xdr:col>1</xdr:col>
      <xdr:colOff>1000125</xdr:colOff>
      <xdr:row>292</xdr:row>
      <xdr:rowOff>71437</xdr:rowOff>
    </xdr:from>
    <xdr:to>
      <xdr:col>3</xdr:col>
      <xdr:colOff>290521</xdr:colOff>
      <xdr:row>307</xdr:row>
      <xdr:rowOff>119473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62125" y="53006625"/>
          <a:ext cx="4505334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1250156</xdr:colOff>
      <xdr:row>265</xdr:row>
      <xdr:rowOff>130969</xdr:rowOff>
    </xdr:from>
    <xdr:to>
      <xdr:col>3</xdr:col>
      <xdr:colOff>174761</xdr:colOff>
      <xdr:row>281</xdr:row>
      <xdr:rowOff>61090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12156" y="49041844"/>
          <a:ext cx="4139543" cy="2597121"/>
        </a:xfrm>
        <a:prstGeom prst="rect">
          <a:avLst/>
        </a:prstGeom>
      </xdr:spPr>
    </xdr:pic>
    <xdr:clientData/>
  </xdr:twoCellAnchor>
  <xdr:twoCellAnchor editAs="oneCell">
    <xdr:from>
      <xdr:col>1</xdr:col>
      <xdr:colOff>1202532</xdr:colOff>
      <xdr:row>240</xdr:row>
      <xdr:rowOff>59531</xdr:rowOff>
    </xdr:from>
    <xdr:to>
      <xdr:col>4</xdr:col>
      <xdr:colOff>7133</xdr:colOff>
      <xdr:row>256</xdr:row>
      <xdr:rowOff>142065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64532" y="43707844"/>
          <a:ext cx="5364945" cy="2749534"/>
        </a:xfrm>
        <a:prstGeom prst="rect">
          <a:avLst/>
        </a:prstGeom>
      </xdr:spPr>
    </xdr:pic>
    <xdr:clientData/>
  </xdr:twoCellAnchor>
  <xdr:twoCellAnchor editAs="oneCell">
    <xdr:from>
      <xdr:col>1</xdr:col>
      <xdr:colOff>1464469</xdr:colOff>
      <xdr:row>216</xdr:row>
      <xdr:rowOff>47625</xdr:rowOff>
    </xdr:from>
    <xdr:to>
      <xdr:col>2</xdr:col>
      <xdr:colOff>1260672</xdr:colOff>
      <xdr:row>228</xdr:row>
      <xdr:rowOff>83343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26469" y="39897844"/>
          <a:ext cx="3737172" cy="2035968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357188</xdr:colOff>
      <xdr:row>186</xdr:row>
      <xdr:rowOff>95250</xdr:rowOff>
    </xdr:from>
    <xdr:to>
      <xdr:col>3</xdr:col>
      <xdr:colOff>1043689</xdr:colOff>
      <xdr:row>204</xdr:row>
      <xdr:rowOff>137043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19188" y="34837688"/>
          <a:ext cx="5901439" cy="3042168"/>
        </a:xfrm>
        <a:prstGeom prst="rect">
          <a:avLst/>
        </a:prstGeom>
      </xdr:spPr>
    </xdr:pic>
    <xdr:clientData/>
  </xdr:twoCellAnchor>
  <xdr:twoCellAnchor editAs="oneCell">
    <xdr:from>
      <xdr:col>1</xdr:col>
      <xdr:colOff>488157</xdr:colOff>
      <xdr:row>159</xdr:row>
      <xdr:rowOff>142875</xdr:rowOff>
    </xdr:from>
    <xdr:to>
      <xdr:col>3</xdr:col>
      <xdr:colOff>693033</xdr:colOff>
      <xdr:row>176</xdr:row>
      <xdr:rowOff>58721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50157" y="29289375"/>
          <a:ext cx="5419814" cy="2749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119064</xdr:rowOff>
    </xdr:from>
    <xdr:to>
      <xdr:col>4</xdr:col>
      <xdr:colOff>115421</xdr:colOff>
      <xdr:row>87</xdr:row>
      <xdr:rowOff>164430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0953752"/>
          <a:ext cx="7437765" cy="4712616"/>
        </a:xfrm>
        <a:prstGeom prst="rect">
          <a:avLst/>
        </a:prstGeom>
      </xdr:spPr>
    </xdr:pic>
    <xdr:clientData/>
  </xdr:twoCellAnchor>
  <xdr:twoCellAnchor editAs="oneCell">
    <xdr:from>
      <xdr:col>1</xdr:col>
      <xdr:colOff>881063</xdr:colOff>
      <xdr:row>14</xdr:row>
      <xdr:rowOff>59531</xdr:rowOff>
    </xdr:from>
    <xdr:to>
      <xdr:col>3</xdr:col>
      <xdr:colOff>549444</xdr:colOff>
      <xdr:row>30</xdr:row>
      <xdr:rowOff>160355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643063" y="2500312"/>
          <a:ext cx="4883319" cy="2767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0:F603"/>
  <sheetViews>
    <sheetView tabSelected="1" zoomScale="80" zoomScaleNormal="80" workbookViewId="0">
      <selection activeCell="O36" sqref="O36"/>
    </sheetView>
  </sheetViews>
  <sheetFormatPr baseColWidth="10" defaultColWidth="11.42578125" defaultRowHeight="12.75" x14ac:dyDescent="0.2"/>
  <cols>
    <col min="1" max="1" width="11.42578125" style="3"/>
    <col min="2" max="2" width="59.140625" style="3" customWidth="1"/>
    <col min="3" max="3" width="19.140625" style="3" bestFit="1" customWidth="1"/>
    <col min="4" max="4" width="20.140625" style="3" customWidth="1"/>
    <col min="5" max="5" width="13.42578125" style="3" bestFit="1" customWidth="1"/>
    <col min="6" max="6" width="17.28515625" style="3" customWidth="1"/>
    <col min="7" max="16384" width="11.42578125" style="3"/>
  </cols>
  <sheetData>
    <row r="10" spans="2:4" ht="15.75" x14ac:dyDescent="0.25">
      <c r="B10" s="74" t="s">
        <v>197</v>
      </c>
      <c r="C10" s="74"/>
      <c r="D10" s="74"/>
    </row>
    <row r="11" spans="2:4" ht="15.75" x14ac:dyDescent="0.25">
      <c r="B11" s="40" t="s">
        <v>190</v>
      </c>
      <c r="C11" s="40" t="s">
        <v>4</v>
      </c>
      <c r="D11" s="40" t="s">
        <v>0</v>
      </c>
    </row>
    <row r="12" spans="2:4" ht="15.75" x14ac:dyDescent="0.25">
      <c r="B12" s="55" t="s">
        <v>1</v>
      </c>
      <c r="C12" s="56">
        <v>21160</v>
      </c>
      <c r="D12" s="57">
        <f>C12/$C$14</f>
        <v>0.93802642078198417</v>
      </c>
    </row>
    <row r="13" spans="2:4" ht="15.75" x14ac:dyDescent="0.25">
      <c r="B13" s="58" t="s">
        <v>2</v>
      </c>
      <c r="C13" s="56">
        <v>1398</v>
      </c>
      <c r="D13" s="57">
        <f>C13/$C$14</f>
        <v>6.197357921801578E-2</v>
      </c>
    </row>
    <row r="14" spans="2:4" ht="15.75" x14ac:dyDescent="0.25">
      <c r="B14" s="41" t="s">
        <v>3</v>
      </c>
      <c r="C14" s="42">
        <f>SUM(C12:C13)</f>
        <v>22558</v>
      </c>
      <c r="D14" s="12">
        <f>SUM(D12:D13)</f>
        <v>1</v>
      </c>
    </row>
    <row r="36" spans="2:4" ht="15.75" x14ac:dyDescent="0.25">
      <c r="B36" s="74" t="s">
        <v>198</v>
      </c>
      <c r="C36" s="74"/>
      <c r="D36" s="74"/>
    </row>
    <row r="37" spans="2:4" ht="15.75" x14ac:dyDescent="0.25">
      <c r="B37" s="40" t="s">
        <v>5</v>
      </c>
      <c r="C37" s="40" t="s">
        <v>64</v>
      </c>
      <c r="D37" s="40" t="s">
        <v>0</v>
      </c>
    </row>
    <row r="38" spans="2:4" ht="15.75" x14ac:dyDescent="0.25">
      <c r="B38" s="59" t="s">
        <v>25</v>
      </c>
      <c r="C38" s="56">
        <v>3076</v>
      </c>
      <c r="D38" s="60">
        <f>C38/$C$58</f>
        <v>0.29115002366303833</v>
      </c>
    </row>
    <row r="39" spans="2:4" ht="15.75" x14ac:dyDescent="0.25">
      <c r="B39" s="59" t="s">
        <v>24</v>
      </c>
      <c r="C39" s="56">
        <v>2428</v>
      </c>
      <c r="D39" s="60">
        <f t="shared" ref="D39:D57" si="0">C39/$C$58</f>
        <v>0.22981542830099386</v>
      </c>
    </row>
    <row r="40" spans="2:4" ht="15.75" x14ac:dyDescent="0.25">
      <c r="B40" s="59" t="s">
        <v>23</v>
      </c>
      <c r="C40" s="56">
        <v>2208</v>
      </c>
      <c r="D40" s="60">
        <f t="shared" si="0"/>
        <v>0.2089919545669664</v>
      </c>
    </row>
    <row r="41" spans="2:4" ht="15.75" x14ac:dyDescent="0.25">
      <c r="B41" s="59" t="s">
        <v>22</v>
      </c>
      <c r="C41" s="56">
        <v>1606</v>
      </c>
      <c r="D41" s="60">
        <f t="shared" si="0"/>
        <v>0.15201135825840037</v>
      </c>
    </row>
    <row r="42" spans="2:4" ht="15.75" x14ac:dyDescent="0.25">
      <c r="B42" s="59" t="s">
        <v>21</v>
      </c>
      <c r="C42" s="56">
        <v>519</v>
      </c>
      <c r="D42" s="60">
        <f t="shared" si="0"/>
        <v>4.9124467581637479E-2</v>
      </c>
    </row>
    <row r="43" spans="2:4" ht="15.75" x14ac:dyDescent="0.25">
      <c r="B43" s="59" t="s">
        <v>20</v>
      </c>
      <c r="C43" s="56">
        <v>131</v>
      </c>
      <c r="D43" s="60">
        <f t="shared" si="0"/>
        <v>1.2399432087079981E-2</v>
      </c>
    </row>
    <row r="44" spans="2:4" ht="15.75" x14ac:dyDescent="0.25">
      <c r="B44" s="59" t="s">
        <v>17</v>
      </c>
      <c r="C44" s="56">
        <v>95</v>
      </c>
      <c r="D44" s="60">
        <f t="shared" si="0"/>
        <v>8.9919545669663991E-3</v>
      </c>
    </row>
    <row r="45" spans="2:4" ht="15.75" x14ac:dyDescent="0.25">
      <c r="B45" s="59" t="s">
        <v>15</v>
      </c>
      <c r="C45" s="56">
        <v>83</v>
      </c>
      <c r="D45" s="60">
        <f t="shared" si="0"/>
        <v>7.8561287269285369E-3</v>
      </c>
    </row>
    <row r="46" spans="2:4" ht="15.75" x14ac:dyDescent="0.25">
      <c r="B46" s="59" t="s">
        <v>19</v>
      </c>
      <c r="C46" s="56">
        <v>81</v>
      </c>
      <c r="D46" s="60">
        <f t="shared" si="0"/>
        <v>7.6668244202555604E-3</v>
      </c>
    </row>
    <row r="47" spans="2:4" ht="15.75" x14ac:dyDescent="0.25">
      <c r="B47" s="59" t="s">
        <v>11</v>
      </c>
      <c r="C47" s="56">
        <v>80</v>
      </c>
      <c r="D47" s="60">
        <f t="shared" si="0"/>
        <v>7.5721722669190722E-3</v>
      </c>
    </row>
    <row r="48" spans="2:4" ht="15.75" x14ac:dyDescent="0.25">
      <c r="B48" s="59" t="s">
        <v>18</v>
      </c>
      <c r="C48" s="56">
        <v>67</v>
      </c>
      <c r="D48" s="60">
        <f t="shared" si="0"/>
        <v>6.3416942735447235E-3</v>
      </c>
    </row>
    <row r="49" spans="2:4" ht="15.75" x14ac:dyDescent="0.25">
      <c r="B49" s="59" t="s">
        <v>14</v>
      </c>
      <c r="C49" s="56">
        <v>46</v>
      </c>
      <c r="D49" s="60">
        <f t="shared" si="0"/>
        <v>4.3539990534784663E-3</v>
      </c>
    </row>
    <row r="50" spans="2:4" ht="15.75" x14ac:dyDescent="0.25">
      <c r="B50" s="59" t="s">
        <v>13</v>
      </c>
      <c r="C50" s="56">
        <v>37</v>
      </c>
      <c r="D50" s="60">
        <f t="shared" si="0"/>
        <v>3.502129673450071E-3</v>
      </c>
    </row>
    <row r="51" spans="2:4" ht="15.75" x14ac:dyDescent="0.25">
      <c r="B51" s="59" t="s">
        <v>16</v>
      </c>
      <c r="C51" s="56">
        <v>35</v>
      </c>
      <c r="D51" s="60">
        <f t="shared" si="0"/>
        <v>3.3128253667770941E-3</v>
      </c>
    </row>
    <row r="52" spans="2:4" ht="15.75" x14ac:dyDescent="0.25">
      <c r="B52" s="59" t="s">
        <v>12</v>
      </c>
      <c r="C52" s="56">
        <v>35</v>
      </c>
      <c r="D52" s="60">
        <f t="shared" si="0"/>
        <v>3.3128253667770941E-3</v>
      </c>
    </row>
    <row r="53" spans="2:4" ht="15.75" x14ac:dyDescent="0.25">
      <c r="B53" s="59" t="s">
        <v>9</v>
      </c>
      <c r="C53" s="56">
        <v>25</v>
      </c>
      <c r="D53" s="60">
        <f t="shared" si="0"/>
        <v>2.3663038334122101E-3</v>
      </c>
    </row>
    <row r="54" spans="2:4" ht="15.75" x14ac:dyDescent="0.25">
      <c r="B54" s="59" t="s">
        <v>10</v>
      </c>
      <c r="C54" s="56">
        <v>13</v>
      </c>
      <c r="D54" s="60">
        <f t="shared" si="0"/>
        <v>1.2304779933743494E-3</v>
      </c>
    </row>
    <row r="55" spans="2:4" ht="15.75" x14ac:dyDescent="0.25">
      <c r="B55" s="59" t="s">
        <v>7</v>
      </c>
      <c r="C55" s="56">
        <v>0</v>
      </c>
      <c r="D55" s="60">
        <f t="shared" si="0"/>
        <v>0</v>
      </c>
    </row>
    <row r="56" spans="2:4" ht="15.75" x14ac:dyDescent="0.25">
      <c r="B56" s="59" t="s">
        <v>8</v>
      </c>
      <c r="C56" s="56">
        <v>0</v>
      </c>
      <c r="D56" s="60">
        <f t="shared" si="0"/>
        <v>0</v>
      </c>
    </row>
    <row r="57" spans="2:4" ht="15.75" x14ac:dyDescent="0.25">
      <c r="B57" s="59" t="s">
        <v>36</v>
      </c>
      <c r="C57" s="56">
        <v>0</v>
      </c>
      <c r="D57" s="60">
        <f t="shared" si="0"/>
        <v>0</v>
      </c>
    </row>
    <row r="58" spans="2:4" ht="15.75" x14ac:dyDescent="0.25">
      <c r="B58" s="41" t="s">
        <v>3</v>
      </c>
      <c r="C58" s="42">
        <f>SUM(C38:C57)</f>
        <v>10565</v>
      </c>
      <c r="D58" s="12">
        <f>SUM(D38:D57)</f>
        <v>1</v>
      </c>
    </row>
    <row r="92" spans="2:4" ht="15.75" x14ac:dyDescent="0.25">
      <c r="B92" s="68" t="s">
        <v>84</v>
      </c>
      <c r="C92" s="68"/>
      <c r="D92" s="68"/>
    </row>
    <row r="93" spans="2:4" ht="15.75" x14ac:dyDescent="0.2">
      <c r="B93" s="71" t="s">
        <v>78</v>
      </c>
      <c r="C93" s="71"/>
      <c r="D93" s="71"/>
    </row>
    <row r="94" spans="2:4" ht="15.75" x14ac:dyDescent="0.2">
      <c r="B94" s="9" t="s">
        <v>18</v>
      </c>
      <c r="C94" s="67">
        <v>67</v>
      </c>
      <c r="D94" s="19" t="s">
        <v>83</v>
      </c>
    </row>
    <row r="95" spans="2:4" ht="15.75" x14ac:dyDescent="0.2">
      <c r="B95" s="9" t="s">
        <v>16</v>
      </c>
      <c r="C95" s="67">
        <v>35</v>
      </c>
      <c r="D95" s="19" t="s">
        <v>83</v>
      </c>
    </row>
    <row r="96" spans="2:4" ht="15.75" x14ac:dyDescent="0.2">
      <c r="B96" s="17" t="s">
        <v>26</v>
      </c>
      <c r="C96" s="7">
        <f>SUM(C94:C95)</f>
        <v>102</v>
      </c>
      <c r="D96" s="22"/>
    </row>
    <row r="97" spans="2:4" ht="16.5" x14ac:dyDescent="0.25">
      <c r="B97" s="18"/>
      <c r="C97" s="18"/>
      <c r="D97" s="23"/>
    </row>
    <row r="98" spans="2:4" ht="15.75" x14ac:dyDescent="0.2">
      <c r="B98" s="71" t="s">
        <v>79</v>
      </c>
      <c r="C98" s="71"/>
      <c r="D98" s="71"/>
    </row>
    <row r="99" spans="2:4" ht="15.75" x14ac:dyDescent="0.2">
      <c r="B99" s="9" t="s">
        <v>15</v>
      </c>
      <c r="C99" s="67">
        <v>83</v>
      </c>
      <c r="D99" s="19" t="s">
        <v>83</v>
      </c>
    </row>
    <row r="100" spans="2:4" ht="15.75" x14ac:dyDescent="0.2">
      <c r="B100" s="9" t="s">
        <v>25</v>
      </c>
      <c r="C100" s="67">
        <v>3076</v>
      </c>
      <c r="D100" s="19" t="s">
        <v>83</v>
      </c>
    </row>
    <row r="101" spans="2:4" ht="15.75" x14ac:dyDescent="0.2">
      <c r="B101" s="9" t="s">
        <v>22</v>
      </c>
      <c r="C101" s="67">
        <v>1606</v>
      </c>
      <c r="D101" s="19" t="s">
        <v>83</v>
      </c>
    </row>
    <row r="102" spans="2:4" ht="15.75" x14ac:dyDescent="0.2">
      <c r="B102" s="9" t="s">
        <v>17</v>
      </c>
      <c r="C102" s="67">
        <v>95</v>
      </c>
      <c r="D102" s="19" t="s">
        <v>83</v>
      </c>
    </row>
    <row r="103" spans="2:4" ht="15.75" x14ac:dyDescent="0.2">
      <c r="B103" s="9" t="s">
        <v>19</v>
      </c>
      <c r="C103" s="67">
        <v>81</v>
      </c>
      <c r="D103" s="19" t="s">
        <v>83</v>
      </c>
    </row>
    <row r="104" spans="2:4" ht="15.75" x14ac:dyDescent="0.2">
      <c r="B104" s="17" t="s">
        <v>26</v>
      </c>
      <c r="C104" s="7">
        <f>SUM(C99:C103)</f>
        <v>4941</v>
      </c>
      <c r="D104" s="22"/>
    </row>
    <row r="105" spans="2:4" x14ac:dyDescent="0.2">
      <c r="B105" s="4"/>
      <c r="C105" s="4"/>
      <c r="D105" s="25"/>
    </row>
    <row r="106" spans="2:4" ht="15.75" x14ac:dyDescent="0.2">
      <c r="B106" s="71" t="s">
        <v>80</v>
      </c>
      <c r="C106" s="71"/>
      <c r="D106" s="71"/>
    </row>
    <row r="107" spans="2:4" ht="15.75" x14ac:dyDescent="0.2">
      <c r="B107" s="9" t="s">
        <v>23</v>
      </c>
      <c r="C107" s="67">
        <v>2208</v>
      </c>
      <c r="D107" s="19" t="s">
        <v>83</v>
      </c>
    </row>
    <row r="108" spans="2:4" ht="15.75" x14ac:dyDescent="0.2">
      <c r="B108" s="9" t="s">
        <v>27</v>
      </c>
      <c r="C108" s="8">
        <v>6265</v>
      </c>
      <c r="D108" s="21"/>
    </row>
    <row r="109" spans="2:4" ht="15.75" x14ac:dyDescent="0.2">
      <c r="B109" s="9" t="s">
        <v>28</v>
      </c>
      <c r="C109" s="8">
        <v>458</v>
      </c>
      <c r="D109" s="24"/>
    </row>
    <row r="110" spans="2:4" ht="15.75" x14ac:dyDescent="0.2">
      <c r="B110" s="17" t="s">
        <v>26</v>
      </c>
      <c r="C110" s="7">
        <f>SUM(C107:C109)</f>
        <v>8931</v>
      </c>
      <c r="D110" s="22"/>
    </row>
    <row r="111" spans="2:4" x14ac:dyDescent="0.2">
      <c r="B111" s="4"/>
      <c r="C111" s="4"/>
      <c r="D111" s="25"/>
    </row>
    <row r="112" spans="2:4" ht="15.75" x14ac:dyDescent="0.2">
      <c r="B112" s="71" t="s">
        <v>82</v>
      </c>
      <c r="C112" s="71"/>
      <c r="D112" s="71"/>
    </row>
    <row r="113" spans="2:4" ht="15.75" x14ac:dyDescent="0.2">
      <c r="B113" s="9" t="s">
        <v>24</v>
      </c>
      <c r="C113" s="67">
        <v>2428</v>
      </c>
      <c r="D113" s="19" t="s">
        <v>83</v>
      </c>
    </row>
    <row r="114" spans="2:4" ht="15.75" x14ac:dyDescent="0.2">
      <c r="B114" s="9" t="s">
        <v>12</v>
      </c>
      <c r="C114" s="67">
        <v>35</v>
      </c>
      <c r="D114" s="19" t="s">
        <v>83</v>
      </c>
    </row>
    <row r="115" spans="2:4" ht="15.75" x14ac:dyDescent="0.2">
      <c r="B115" s="9" t="s">
        <v>20</v>
      </c>
      <c r="C115" s="67">
        <v>131</v>
      </c>
      <c r="D115" s="19" t="s">
        <v>83</v>
      </c>
    </row>
    <row r="116" spans="2:4" ht="15.75" x14ac:dyDescent="0.2">
      <c r="B116" s="9" t="s">
        <v>37</v>
      </c>
      <c r="C116" s="8">
        <v>321</v>
      </c>
      <c r="D116" s="21"/>
    </row>
    <row r="117" spans="2:4" ht="15.75" x14ac:dyDescent="0.2">
      <c r="B117" s="9" t="s">
        <v>38</v>
      </c>
      <c r="C117" s="8">
        <v>30</v>
      </c>
      <c r="D117" s="20"/>
    </row>
    <row r="118" spans="2:4" ht="15.75" x14ac:dyDescent="0.2">
      <c r="B118" s="9" t="s">
        <v>39</v>
      </c>
      <c r="C118" s="8">
        <v>943</v>
      </c>
      <c r="D118" s="21"/>
    </row>
    <row r="119" spans="2:4" ht="15.75" x14ac:dyDescent="0.2">
      <c r="B119" s="9" t="s">
        <v>40</v>
      </c>
      <c r="C119" s="8">
        <v>468</v>
      </c>
      <c r="D119" s="21"/>
    </row>
    <row r="120" spans="2:4" ht="15.75" x14ac:dyDescent="0.2">
      <c r="B120" s="9" t="s">
        <v>41</v>
      </c>
      <c r="C120" s="8">
        <v>1673</v>
      </c>
      <c r="D120" s="21"/>
    </row>
    <row r="121" spans="2:4" ht="15.75" x14ac:dyDescent="0.2">
      <c r="B121" s="9" t="s">
        <v>42</v>
      </c>
      <c r="C121" s="8">
        <v>94</v>
      </c>
      <c r="D121" s="21"/>
    </row>
    <row r="122" spans="2:4" ht="15.75" x14ac:dyDescent="0.2">
      <c r="B122" s="9" t="s">
        <v>43</v>
      </c>
      <c r="C122" s="8">
        <v>781</v>
      </c>
      <c r="D122" s="21"/>
    </row>
    <row r="123" spans="2:4" ht="15.75" x14ac:dyDescent="0.2">
      <c r="B123" s="17" t="s">
        <v>26</v>
      </c>
      <c r="C123" s="7">
        <f>SUM(C113:C122)</f>
        <v>6904</v>
      </c>
      <c r="D123" s="22"/>
    </row>
    <row r="124" spans="2:4" x14ac:dyDescent="0.2">
      <c r="B124" s="4"/>
      <c r="C124" s="4"/>
      <c r="D124" s="25"/>
    </row>
    <row r="125" spans="2:4" ht="15.75" x14ac:dyDescent="0.2">
      <c r="B125" s="71" t="s">
        <v>81</v>
      </c>
      <c r="C125" s="71"/>
      <c r="D125" s="71"/>
    </row>
    <row r="126" spans="2:4" ht="15.75" x14ac:dyDescent="0.2">
      <c r="B126" s="9" t="s">
        <v>44</v>
      </c>
      <c r="C126" s="8">
        <v>8</v>
      </c>
      <c r="D126" s="24"/>
    </row>
    <row r="127" spans="2:4" ht="15.75" x14ac:dyDescent="0.2">
      <c r="B127" s="9" t="s">
        <v>45</v>
      </c>
      <c r="C127" s="8">
        <v>290</v>
      </c>
      <c r="D127" s="20"/>
    </row>
    <row r="128" spans="2:4" ht="15.75" x14ac:dyDescent="0.2">
      <c r="B128" s="9" t="s">
        <v>46</v>
      </c>
      <c r="C128" s="8">
        <v>469</v>
      </c>
      <c r="D128" s="24"/>
    </row>
    <row r="129" spans="2:4" ht="15.75" x14ac:dyDescent="0.2">
      <c r="B129" s="9" t="s">
        <v>47</v>
      </c>
      <c r="C129" s="8">
        <v>547</v>
      </c>
      <c r="D129" s="24"/>
    </row>
    <row r="130" spans="2:4" ht="15.75" x14ac:dyDescent="0.2">
      <c r="B130" s="9" t="s">
        <v>48</v>
      </c>
      <c r="C130" s="8">
        <v>29</v>
      </c>
      <c r="D130" s="20"/>
    </row>
    <row r="131" spans="2:4" ht="15.75" x14ac:dyDescent="0.2">
      <c r="B131" s="9" t="s">
        <v>14</v>
      </c>
      <c r="C131" s="67">
        <v>46</v>
      </c>
      <c r="D131" s="19" t="s">
        <v>83</v>
      </c>
    </row>
    <row r="132" spans="2:4" ht="15.75" x14ac:dyDescent="0.2">
      <c r="B132" s="9" t="s">
        <v>49</v>
      </c>
      <c r="C132" s="8">
        <v>80</v>
      </c>
      <c r="D132" s="24"/>
    </row>
    <row r="133" spans="2:4" ht="15.75" x14ac:dyDescent="0.2">
      <c r="B133" s="9" t="s">
        <v>50</v>
      </c>
      <c r="C133" s="8">
        <v>6</v>
      </c>
      <c r="D133" s="24"/>
    </row>
    <row r="134" spans="2:4" ht="15.75" x14ac:dyDescent="0.2">
      <c r="B134" s="9" t="s">
        <v>10</v>
      </c>
      <c r="C134" s="67">
        <v>13</v>
      </c>
      <c r="D134" s="19" t="s">
        <v>83</v>
      </c>
    </row>
    <row r="135" spans="2:4" ht="15.75" x14ac:dyDescent="0.2">
      <c r="B135" s="9" t="s">
        <v>11</v>
      </c>
      <c r="C135" s="67">
        <v>80</v>
      </c>
      <c r="D135" s="19" t="s">
        <v>83</v>
      </c>
    </row>
    <row r="136" spans="2:4" ht="15.75" x14ac:dyDescent="0.2">
      <c r="B136" s="9" t="s">
        <v>51</v>
      </c>
      <c r="C136" s="8">
        <v>16</v>
      </c>
      <c r="D136" s="24"/>
    </row>
    <row r="137" spans="2:4" ht="15.75" x14ac:dyDescent="0.2">
      <c r="B137" s="9" t="s">
        <v>52</v>
      </c>
      <c r="C137" s="8">
        <v>11</v>
      </c>
      <c r="D137" s="24"/>
    </row>
    <row r="138" spans="2:4" ht="15.75" x14ac:dyDescent="0.2">
      <c r="B138" s="9" t="s">
        <v>21</v>
      </c>
      <c r="C138" s="67">
        <v>519</v>
      </c>
      <c r="D138" s="19" t="s">
        <v>83</v>
      </c>
    </row>
    <row r="139" spans="2:4" ht="15.75" x14ac:dyDescent="0.2">
      <c r="B139" s="9" t="s">
        <v>29</v>
      </c>
      <c r="C139" s="8">
        <v>43</v>
      </c>
      <c r="D139" s="24"/>
    </row>
    <row r="140" spans="2:4" ht="15.75" x14ac:dyDescent="0.2">
      <c r="B140" s="9" t="s">
        <v>30</v>
      </c>
      <c r="C140" s="8">
        <v>19</v>
      </c>
      <c r="D140" s="24"/>
    </row>
    <row r="141" spans="2:4" ht="15.75" x14ac:dyDescent="0.2">
      <c r="B141" s="9" t="s">
        <v>53</v>
      </c>
      <c r="C141" s="8">
        <v>32</v>
      </c>
      <c r="D141" s="24"/>
    </row>
    <row r="142" spans="2:4" ht="15.75" x14ac:dyDescent="0.2">
      <c r="B142" s="9" t="s">
        <v>9</v>
      </c>
      <c r="C142" s="67">
        <v>25</v>
      </c>
      <c r="D142" s="19" t="s">
        <v>83</v>
      </c>
    </row>
    <row r="143" spans="2:4" ht="15.75" x14ac:dyDescent="0.2">
      <c r="B143" s="9" t="s">
        <v>8</v>
      </c>
      <c r="C143" s="67">
        <v>0</v>
      </c>
      <c r="D143" s="19" t="s">
        <v>83</v>
      </c>
    </row>
    <row r="144" spans="2:4" ht="15.75" x14ac:dyDescent="0.2">
      <c r="B144" s="9" t="s">
        <v>13</v>
      </c>
      <c r="C144" s="67">
        <v>37</v>
      </c>
      <c r="D144" s="19" t="s">
        <v>83</v>
      </c>
    </row>
    <row r="145" spans="2:4" ht="15.75" x14ac:dyDescent="0.2">
      <c r="B145" s="9" t="s">
        <v>31</v>
      </c>
      <c r="C145" s="8">
        <v>11</v>
      </c>
      <c r="D145" s="24"/>
    </row>
    <row r="146" spans="2:4" ht="15.75" x14ac:dyDescent="0.2">
      <c r="B146" s="17" t="s">
        <v>26</v>
      </c>
      <c r="C146" s="7">
        <f>SUM(C126:C145)</f>
        <v>2281</v>
      </c>
      <c r="D146" s="22"/>
    </row>
    <row r="151" spans="2:4" x14ac:dyDescent="0.2">
      <c r="B151" s="72" t="s">
        <v>199</v>
      </c>
      <c r="C151" s="72"/>
      <c r="D151" s="72"/>
    </row>
    <row r="152" spans="2:4" ht="15.75" x14ac:dyDescent="0.2">
      <c r="B152" s="43" t="s">
        <v>86</v>
      </c>
      <c r="C152" s="43" t="s">
        <v>85</v>
      </c>
      <c r="D152" s="43" t="s">
        <v>76</v>
      </c>
    </row>
    <row r="153" spans="2:4" ht="15.75" x14ac:dyDescent="0.2">
      <c r="B153" s="9" t="s">
        <v>78</v>
      </c>
      <c r="C153" s="8">
        <v>102</v>
      </c>
      <c r="D153" s="26">
        <f>C153/$C$158</f>
        <v>9.6545196403218167E-3</v>
      </c>
    </row>
    <row r="154" spans="2:4" ht="15.75" x14ac:dyDescent="0.2">
      <c r="B154" s="9" t="s">
        <v>79</v>
      </c>
      <c r="C154" s="8">
        <v>4941</v>
      </c>
      <c r="D154" s="26">
        <f t="shared" ref="D154:D157" si="1">C154/$C$158</f>
        <v>0.46767628963558922</v>
      </c>
    </row>
    <row r="155" spans="2:4" ht="15.75" x14ac:dyDescent="0.2">
      <c r="B155" s="9" t="s">
        <v>80</v>
      </c>
      <c r="C155" s="8">
        <v>2208</v>
      </c>
      <c r="D155" s="26">
        <f t="shared" si="1"/>
        <v>0.2089919545669664</v>
      </c>
    </row>
    <row r="156" spans="2:4" ht="15.75" x14ac:dyDescent="0.2">
      <c r="B156" s="9" t="s">
        <v>82</v>
      </c>
      <c r="C156" s="8">
        <v>2594</v>
      </c>
      <c r="D156" s="26">
        <f t="shared" si="1"/>
        <v>0.24552768575485093</v>
      </c>
    </row>
    <row r="157" spans="2:4" ht="15.75" x14ac:dyDescent="0.2">
      <c r="B157" s="9" t="s">
        <v>81</v>
      </c>
      <c r="C157" s="8">
        <v>720</v>
      </c>
      <c r="D157" s="26">
        <f t="shared" si="1"/>
        <v>6.814955040227165E-2</v>
      </c>
    </row>
    <row r="158" spans="2:4" ht="15.75" x14ac:dyDescent="0.2">
      <c r="B158" s="17" t="s">
        <v>26</v>
      </c>
      <c r="C158" s="7">
        <f>SUM(C153:C157)</f>
        <v>10565</v>
      </c>
      <c r="D158" s="16">
        <f>SUM(D153:D157)</f>
        <v>1</v>
      </c>
    </row>
    <row r="180" spans="2:4" ht="15.75" x14ac:dyDescent="0.25">
      <c r="B180" s="73" t="s">
        <v>200</v>
      </c>
      <c r="C180" s="73"/>
      <c r="D180" s="73"/>
    </row>
    <row r="181" spans="2:4" ht="15.75" x14ac:dyDescent="0.25">
      <c r="B181" s="40" t="s">
        <v>67</v>
      </c>
      <c r="C181" s="40" t="s">
        <v>65</v>
      </c>
      <c r="D181" s="40" t="s">
        <v>0</v>
      </c>
    </row>
    <row r="182" spans="2:4" ht="15.75" x14ac:dyDescent="0.25">
      <c r="B182" s="55" t="s">
        <v>33</v>
      </c>
      <c r="C182" s="56">
        <v>222</v>
      </c>
      <c r="D182" s="57">
        <f>C182/$C$185</f>
        <v>0.68518518518518523</v>
      </c>
    </row>
    <row r="183" spans="2:4" ht="15.75" x14ac:dyDescent="0.25">
      <c r="B183" s="55" t="s">
        <v>15</v>
      </c>
      <c r="C183" s="56">
        <v>83</v>
      </c>
      <c r="D183" s="57">
        <f>C183/$C$185</f>
        <v>0.25617283950617287</v>
      </c>
    </row>
    <row r="184" spans="2:4" ht="15.75" x14ac:dyDescent="0.25">
      <c r="B184" s="55" t="s">
        <v>32</v>
      </c>
      <c r="C184" s="56">
        <v>19</v>
      </c>
      <c r="D184" s="57">
        <f>C184/$C$185</f>
        <v>5.8641975308641972E-2</v>
      </c>
    </row>
    <row r="185" spans="2:4" ht="15.75" x14ac:dyDescent="0.25">
      <c r="B185" s="41" t="s">
        <v>3</v>
      </c>
      <c r="C185" s="42">
        <f>SUM(C182:C184)</f>
        <v>324</v>
      </c>
      <c r="D185" s="12">
        <f>SUM(D182:D184)</f>
        <v>1</v>
      </c>
    </row>
    <row r="211" spans="2:4" ht="15.75" x14ac:dyDescent="0.25">
      <c r="B211" s="73" t="s">
        <v>87</v>
      </c>
      <c r="C211" s="73"/>
      <c r="D211" s="73"/>
    </row>
    <row r="212" spans="2:4" ht="15.75" x14ac:dyDescent="0.25">
      <c r="B212" s="40"/>
      <c r="C212" s="40" t="s">
        <v>6</v>
      </c>
      <c r="D212" s="40" t="s">
        <v>0</v>
      </c>
    </row>
    <row r="213" spans="2:4" ht="15.75" x14ac:dyDescent="0.25">
      <c r="B213" s="55" t="s">
        <v>68</v>
      </c>
      <c r="C213" s="56">
        <v>24810</v>
      </c>
      <c r="D213" s="57">
        <f>C213/$C$215</f>
        <v>0.62845128932570038</v>
      </c>
    </row>
    <row r="214" spans="2:4" ht="15.75" x14ac:dyDescent="0.25">
      <c r="B214" s="55" t="s">
        <v>69</v>
      </c>
      <c r="C214" s="56">
        <v>14668</v>
      </c>
      <c r="D214" s="57">
        <f>C214/$C$215</f>
        <v>0.37154871067429962</v>
      </c>
    </row>
    <row r="215" spans="2:4" ht="15.75" x14ac:dyDescent="0.25">
      <c r="B215" s="41" t="s">
        <v>3</v>
      </c>
      <c r="C215" s="42">
        <f>SUM(C213:C214)</f>
        <v>39478</v>
      </c>
      <c r="D215" s="12">
        <f>SUM(D213:D214)</f>
        <v>1</v>
      </c>
    </row>
    <row r="233" spans="2:6" ht="15.75" x14ac:dyDescent="0.25">
      <c r="B233" s="70" t="s">
        <v>191</v>
      </c>
      <c r="C233" s="70"/>
      <c r="D233" s="70"/>
      <c r="E233" s="70"/>
      <c r="F233" s="70"/>
    </row>
    <row r="234" spans="2:6" ht="31.5" x14ac:dyDescent="0.2">
      <c r="B234" s="43" t="s">
        <v>71</v>
      </c>
      <c r="C234" s="15" t="s">
        <v>68</v>
      </c>
      <c r="D234" s="15" t="s">
        <v>77</v>
      </c>
      <c r="E234" s="15" t="s">
        <v>69</v>
      </c>
      <c r="F234" s="15" t="s">
        <v>77</v>
      </c>
    </row>
    <row r="235" spans="2:6" ht="15.75" x14ac:dyDescent="0.2">
      <c r="B235" s="11" t="s">
        <v>72</v>
      </c>
      <c r="C235" s="67">
        <v>27741</v>
      </c>
      <c r="D235" s="10"/>
      <c r="E235" s="67">
        <v>13563</v>
      </c>
      <c r="F235" s="10"/>
    </row>
    <row r="236" spans="2:6" ht="15.75" x14ac:dyDescent="0.2">
      <c r="B236" s="11" t="s">
        <v>74</v>
      </c>
      <c r="C236" s="67">
        <v>19246</v>
      </c>
      <c r="D236" s="14">
        <f>(C236-C235)/C235</f>
        <v>-0.30622544248585126</v>
      </c>
      <c r="E236" s="67">
        <v>12014</v>
      </c>
      <c r="F236" s="14">
        <f>(E236-E235)/E235</f>
        <v>-0.11420777114207771</v>
      </c>
    </row>
    <row r="237" spans="2:6" ht="15.75" x14ac:dyDescent="0.2">
      <c r="B237" s="11" t="s">
        <v>73</v>
      </c>
      <c r="C237" s="67">
        <v>21040</v>
      </c>
      <c r="D237" s="13">
        <f>(C237-C236)/C236</f>
        <v>9.3214174373895869E-2</v>
      </c>
      <c r="E237" s="67">
        <v>13285</v>
      </c>
      <c r="F237" s="13">
        <f>(E237-E236)/E236</f>
        <v>0.10579324121857833</v>
      </c>
    </row>
    <row r="238" spans="2:6" ht="15.75" x14ac:dyDescent="0.2">
      <c r="B238" s="11" t="s">
        <v>70</v>
      </c>
      <c r="C238" s="67">
        <v>24810</v>
      </c>
      <c r="D238" s="13">
        <f>(C238-C237)/C237</f>
        <v>0.17918250950570341</v>
      </c>
      <c r="E238" s="67">
        <v>14668</v>
      </c>
      <c r="F238" s="13">
        <f>(E238-E237)/E237</f>
        <v>0.10410237109522018</v>
      </c>
    </row>
    <row r="239" spans="2:6" ht="15.75" x14ac:dyDescent="0.2">
      <c r="B239" s="6" t="s">
        <v>26</v>
      </c>
      <c r="C239" s="7">
        <f>SUM(C235:C238)</f>
        <v>92837</v>
      </c>
      <c r="D239" s="7"/>
      <c r="E239" s="7">
        <f>SUM(E235:E238)</f>
        <v>53530</v>
      </c>
      <c r="F239" s="7"/>
    </row>
    <row r="261" spans="2:4" ht="15.75" x14ac:dyDescent="0.25">
      <c r="B261" s="73" t="s">
        <v>201</v>
      </c>
      <c r="C261" s="73"/>
      <c r="D261" s="73"/>
    </row>
    <row r="262" spans="2:4" ht="15.75" x14ac:dyDescent="0.25">
      <c r="B262" s="40"/>
      <c r="C262" s="40" t="s">
        <v>6</v>
      </c>
      <c r="D262" s="40" t="s">
        <v>0</v>
      </c>
    </row>
    <row r="263" spans="2:4" ht="15.75" x14ac:dyDescent="0.25">
      <c r="B263" s="55" t="s">
        <v>68</v>
      </c>
      <c r="C263" s="56">
        <v>9136</v>
      </c>
      <c r="D263" s="57">
        <f>C263/$C$265</f>
        <v>0.25170817720960986</v>
      </c>
    </row>
    <row r="264" spans="2:4" ht="15.75" x14ac:dyDescent="0.25">
      <c r="B264" s="55" t="s">
        <v>69</v>
      </c>
      <c r="C264" s="56">
        <v>27160</v>
      </c>
      <c r="D264" s="57">
        <f>C264/$C$265</f>
        <v>0.74829182279039008</v>
      </c>
    </row>
    <row r="265" spans="2:4" ht="15.75" x14ac:dyDescent="0.25">
      <c r="B265" s="41" t="s">
        <v>3</v>
      </c>
      <c r="C265" s="42">
        <f>SUM(C263:C264)</f>
        <v>36296</v>
      </c>
      <c r="D265" s="12">
        <f>SUM(D263:D264)</f>
        <v>1</v>
      </c>
    </row>
    <row r="287" spans="2:4" ht="15.75" x14ac:dyDescent="0.25">
      <c r="B287" s="73" t="s">
        <v>202</v>
      </c>
      <c r="C287" s="73"/>
      <c r="D287" s="73"/>
    </row>
    <row r="288" spans="2:4" ht="15.75" x14ac:dyDescent="0.25">
      <c r="B288" s="40"/>
      <c r="C288" s="40" t="s">
        <v>6</v>
      </c>
      <c r="D288" s="40" t="s">
        <v>0</v>
      </c>
    </row>
    <row r="289" spans="2:4" ht="13.5" x14ac:dyDescent="0.2">
      <c r="B289" s="5" t="s">
        <v>68</v>
      </c>
      <c r="C289" s="1">
        <v>11141</v>
      </c>
      <c r="D289" s="2">
        <f>C289/$C$291</f>
        <v>0.30643342409989821</v>
      </c>
    </row>
    <row r="290" spans="2:4" ht="13.5" x14ac:dyDescent="0.2">
      <c r="B290" s="5" t="s">
        <v>69</v>
      </c>
      <c r="C290" s="1">
        <v>25216</v>
      </c>
      <c r="D290" s="2">
        <f>C290/$C$291</f>
        <v>0.69356657590010173</v>
      </c>
    </row>
    <row r="291" spans="2:4" ht="15.75" x14ac:dyDescent="0.25">
      <c r="B291" s="41" t="s">
        <v>3</v>
      </c>
      <c r="C291" s="42">
        <f>SUM(C289:C290)</f>
        <v>36357</v>
      </c>
      <c r="D291" s="12">
        <f>SUM(D289:D290)</f>
        <v>1</v>
      </c>
    </row>
    <row r="313" spans="2:6" ht="15.75" x14ac:dyDescent="0.25">
      <c r="B313" s="70" t="s">
        <v>88</v>
      </c>
      <c r="C313" s="70"/>
      <c r="D313" s="70"/>
      <c r="E313" s="70"/>
      <c r="F313" s="70"/>
    </row>
    <row r="314" spans="2:6" ht="31.5" x14ac:dyDescent="0.2">
      <c r="B314" s="44" t="s">
        <v>71</v>
      </c>
      <c r="C314" s="15" t="s">
        <v>68</v>
      </c>
      <c r="D314" s="15" t="s">
        <v>77</v>
      </c>
      <c r="E314" s="15" t="s">
        <v>69</v>
      </c>
      <c r="F314" s="15" t="s">
        <v>77</v>
      </c>
    </row>
    <row r="315" spans="2:6" ht="15.75" x14ac:dyDescent="0.2">
      <c r="B315" s="11" t="s">
        <v>72</v>
      </c>
      <c r="C315" s="67">
        <v>20855</v>
      </c>
      <c r="D315" s="10"/>
      <c r="E315" s="67">
        <v>50498</v>
      </c>
      <c r="F315" s="10"/>
    </row>
    <row r="316" spans="2:6" ht="15.75" x14ac:dyDescent="0.2">
      <c r="B316" s="11" t="s">
        <v>74</v>
      </c>
      <c r="C316" s="67">
        <v>9358</v>
      </c>
      <c r="D316" s="14">
        <f>(C316-C315)/C315</f>
        <v>-0.55128266602733156</v>
      </c>
      <c r="E316" s="67">
        <v>26110</v>
      </c>
      <c r="F316" s="14">
        <f>(E316-E315)/E315</f>
        <v>-0.48294981979484336</v>
      </c>
    </row>
    <row r="317" spans="2:6" ht="15.75" x14ac:dyDescent="0.2">
      <c r="B317" s="11" t="s">
        <v>73</v>
      </c>
      <c r="C317" s="67">
        <v>16852</v>
      </c>
      <c r="D317" s="13">
        <f>(C317-C316)/C316</f>
        <v>0.80081213934601414</v>
      </c>
      <c r="E317" s="67">
        <v>50138</v>
      </c>
      <c r="F317" s="13">
        <f>(E317-E316)/E316</f>
        <v>0.920260436614324</v>
      </c>
    </row>
    <row r="318" spans="2:6" ht="15.75" x14ac:dyDescent="0.2">
      <c r="B318" s="11" t="s">
        <v>70</v>
      </c>
      <c r="C318" s="67">
        <v>20277</v>
      </c>
      <c r="D318" s="13">
        <f>(C318-C317)/C317</f>
        <v>0.20323997151673392</v>
      </c>
      <c r="E318" s="67">
        <v>52376</v>
      </c>
      <c r="F318" s="13">
        <f>(E318-E317)/E317</f>
        <v>4.4636802425306155E-2</v>
      </c>
    </row>
    <row r="319" spans="2:6" ht="15.75" x14ac:dyDescent="0.2">
      <c r="B319" s="6" t="s">
        <v>26</v>
      </c>
      <c r="C319" s="7">
        <f>SUM(C315:C318)</f>
        <v>67342</v>
      </c>
      <c r="D319" s="7"/>
      <c r="E319" s="7">
        <f>SUM(E315:E318)</f>
        <v>179122</v>
      </c>
      <c r="F319" s="7"/>
    </row>
    <row r="342" spans="2:4" ht="15.75" x14ac:dyDescent="0.2">
      <c r="B342" s="75" t="s">
        <v>185</v>
      </c>
      <c r="C342" s="75"/>
      <c r="D342" s="75"/>
    </row>
    <row r="343" spans="2:4" ht="15.75" x14ac:dyDescent="0.2">
      <c r="B343" s="27"/>
      <c r="C343" s="28" t="s">
        <v>6</v>
      </c>
      <c r="D343" s="28" t="s">
        <v>76</v>
      </c>
    </row>
    <row r="344" spans="2:4" ht="15.75" x14ac:dyDescent="0.2">
      <c r="B344" s="38" t="s">
        <v>93</v>
      </c>
      <c r="C344" s="46">
        <v>7279</v>
      </c>
      <c r="D344" s="48">
        <f t="shared" ref="D344:D365" si="2">C344/$C$367</f>
        <v>0.26800441826215021</v>
      </c>
    </row>
    <row r="345" spans="2:4" ht="15.75" x14ac:dyDescent="0.2">
      <c r="B345" s="38" t="s">
        <v>89</v>
      </c>
      <c r="C345" s="46">
        <v>5793</v>
      </c>
      <c r="D345" s="48">
        <f t="shared" si="2"/>
        <v>0.21329160530191457</v>
      </c>
    </row>
    <row r="346" spans="2:4" ht="15.75" x14ac:dyDescent="0.2">
      <c r="B346" s="38" t="s">
        <v>91</v>
      </c>
      <c r="C346" s="46">
        <v>3435</v>
      </c>
      <c r="D346" s="48">
        <f t="shared" si="2"/>
        <v>0.12647275405007363</v>
      </c>
    </row>
    <row r="347" spans="2:4" ht="15.75" x14ac:dyDescent="0.2">
      <c r="B347" s="38" t="s">
        <v>95</v>
      </c>
      <c r="C347" s="46">
        <v>2907</v>
      </c>
      <c r="D347" s="48">
        <f t="shared" si="2"/>
        <v>0.10703240058910161</v>
      </c>
    </row>
    <row r="348" spans="2:4" ht="15.75" x14ac:dyDescent="0.2">
      <c r="B348" s="38" t="s">
        <v>110</v>
      </c>
      <c r="C348" s="46">
        <v>1344</v>
      </c>
      <c r="D348" s="48">
        <f t="shared" si="2"/>
        <v>4.9484536082474224E-2</v>
      </c>
    </row>
    <row r="349" spans="2:4" ht="15.75" x14ac:dyDescent="0.2">
      <c r="B349" s="38" t="s">
        <v>103</v>
      </c>
      <c r="C349" s="46">
        <v>749</v>
      </c>
      <c r="D349" s="48">
        <f t="shared" si="2"/>
        <v>2.7577319587628865E-2</v>
      </c>
    </row>
    <row r="350" spans="2:4" ht="15.75" x14ac:dyDescent="0.2">
      <c r="B350" s="38" t="s">
        <v>102</v>
      </c>
      <c r="C350" s="46">
        <v>310</v>
      </c>
      <c r="D350" s="48">
        <f t="shared" si="2"/>
        <v>1.1413843888070692E-2</v>
      </c>
    </row>
    <row r="351" spans="2:4" ht="15.75" x14ac:dyDescent="0.2">
      <c r="B351" s="38" t="s">
        <v>108</v>
      </c>
      <c r="C351" s="46">
        <v>233</v>
      </c>
      <c r="D351" s="48">
        <f t="shared" si="2"/>
        <v>8.5787923416789404E-3</v>
      </c>
    </row>
    <row r="352" spans="2:4" ht="15.75" x14ac:dyDescent="0.2">
      <c r="B352" s="38" t="s">
        <v>106</v>
      </c>
      <c r="C352" s="46">
        <v>204</v>
      </c>
      <c r="D352" s="48">
        <f t="shared" si="2"/>
        <v>7.5110456553755525E-3</v>
      </c>
    </row>
    <row r="353" spans="2:4" ht="15.75" x14ac:dyDescent="0.2">
      <c r="B353" s="38" t="s">
        <v>107</v>
      </c>
      <c r="C353" s="46">
        <v>197</v>
      </c>
      <c r="D353" s="48">
        <f t="shared" si="2"/>
        <v>7.2533136966126659E-3</v>
      </c>
    </row>
    <row r="354" spans="2:4" ht="15.75" x14ac:dyDescent="0.2">
      <c r="B354" s="38" t="s">
        <v>97</v>
      </c>
      <c r="C354" s="46">
        <v>187</v>
      </c>
      <c r="D354" s="48">
        <f t="shared" si="2"/>
        <v>6.8851251840942561E-3</v>
      </c>
    </row>
    <row r="355" spans="2:4" ht="15.75" x14ac:dyDescent="0.2">
      <c r="B355" s="38" t="s">
        <v>101</v>
      </c>
      <c r="C355" s="46">
        <v>176</v>
      </c>
      <c r="D355" s="48">
        <f t="shared" si="2"/>
        <v>6.4801178203240063E-3</v>
      </c>
    </row>
    <row r="356" spans="2:4" ht="15.75" x14ac:dyDescent="0.2">
      <c r="B356" s="38" t="s">
        <v>109</v>
      </c>
      <c r="C356" s="46">
        <v>173</v>
      </c>
      <c r="D356" s="48">
        <f t="shared" si="2"/>
        <v>6.369661266568483E-3</v>
      </c>
    </row>
    <row r="357" spans="2:4" ht="15.75" x14ac:dyDescent="0.2">
      <c r="B357" s="38" t="s">
        <v>105</v>
      </c>
      <c r="C357" s="46">
        <v>129</v>
      </c>
      <c r="D357" s="48">
        <f t="shared" si="2"/>
        <v>4.7496318114874812E-3</v>
      </c>
    </row>
    <row r="358" spans="2:4" ht="15.75" x14ac:dyDescent="0.2">
      <c r="B358" s="38" t="s">
        <v>99</v>
      </c>
      <c r="C358" s="46">
        <v>108</v>
      </c>
      <c r="D358" s="48">
        <f t="shared" si="2"/>
        <v>3.9764359351988215E-3</v>
      </c>
    </row>
    <row r="359" spans="2:4" ht="15.75" x14ac:dyDescent="0.2">
      <c r="B359" s="38" t="s">
        <v>98</v>
      </c>
      <c r="C359" s="46">
        <v>100</v>
      </c>
      <c r="D359" s="48">
        <f t="shared" si="2"/>
        <v>3.6818851251840942E-3</v>
      </c>
    </row>
    <row r="360" spans="2:4" ht="15.75" x14ac:dyDescent="0.2">
      <c r="B360" s="38" t="s">
        <v>100</v>
      </c>
      <c r="C360" s="46">
        <v>77</v>
      </c>
      <c r="D360" s="48">
        <f t="shared" si="2"/>
        <v>2.8350515463917525E-3</v>
      </c>
    </row>
    <row r="361" spans="2:4" ht="31.5" x14ac:dyDescent="0.2">
      <c r="B361" s="54" t="s">
        <v>94</v>
      </c>
      <c r="C361" s="46">
        <v>74</v>
      </c>
      <c r="D361" s="48">
        <f t="shared" si="2"/>
        <v>2.7245949926362296E-3</v>
      </c>
    </row>
    <row r="362" spans="2:4" ht="15.75" x14ac:dyDescent="0.2">
      <c r="B362" s="38" t="s">
        <v>104</v>
      </c>
      <c r="C362" s="46">
        <v>61</v>
      </c>
      <c r="D362" s="48">
        <f t="shared" si="2"/>
        <v>2.2459499263622973E-3</v>
      </c>
    </row>
    <row r="363" spans="2:4" ht="15.75" x14ac:dyDescent="0.2">
      <c r="B363" s="38" t="s">
        <v>92</v>
      </c>
      <c r="C363" s="46">
        <v>52</v>
      </c>
      <c r="D363" s="48">
        <f t="shared" si="2"/>
        <v>1.9145802650957289E-3</v>
      </c>
    </row>
    <row r="364" spans="2:4" ht="15.75" x14ac:dyDescent="0.2">
      <c r="B364" s="38" t="s">
        <v>96</v>
      </c>
      <c r="C364" s="46">
        <v>51</v>
      </c>
      <c r="D364" s="48">
        <f t="shared" si="2"/>
        <v>1.8777614138438881E-3</v>
      </c>
    </row>
    <row r="365" spans="2:4" ht="15.75" x14ac:dyDescent="0.2">
      <c r="B365" s="38" t="s">
        <v>90</v>
      </c>
      <c r="C365" s="46">
        <v>26</v>
      </c>
      <c r="D365" s="48">
        <f t="shared" si="2"/>
        <v>9.5729013254786447E-4</v>
      </c>
    </row>
    <row r="366" spans="2:4" ht="15.75" x14ac:dyDescent="0.2">
      <c r="B366" s="38" t="s">
        <v>184</v>
      </c>
      <c r="C366" s="46">
        <v>3495</v>
      </c>
      <c r="D366" s="48">
        <f t="shared" ref="D366" si="3">C366/$C$367</f>
        <v>0.12868188512518408</v>
      </c>
    </row>
    <row r="367" spans="2:4" ht="15.75" x14ac:dyDescent="0.2">
      <c r="B367" s="29" t="s">
        <v>26</v>
      </c>
      <c r="C367" s="30">
        <f>SUM(C344:C366)</f>
        <v>27160</v>
      </c>
      <c r="D367" s="31">
        <f>SUM(D344:D366)</f>
        <v>0.99999999999999967</v>
      </c>
    </row>
    <row r="372" spans="2:4" ht="15.75" x14ac:dyDescent="0.2">
      <c r="B372" s="75" t="s">
        <v>186</v>
      </c>
      <c r="C372" s="75"/>
      <c r="D372" s="75"/>
    </row>
    <row r="373" spans="2:4" ht="15.75" x14ac:dyDescent="0.2">
      <c r="B373" s="27"/>
      <c r="C373" s="28" t="s">
        <v>6</v>
      </c>
      <c r="D373" s="28" t="s">
        <v>76</v>
      </c>
    </row>
    <row r="374" spans="2:4" ht="15.75" x14ac:dyDescent="0.2">
      <c r="B374" s="38" t="s">
        <v>89</v>
      </c>
      <c r="C374" s="46">
        <v>4393</v>
      </c>
      <c r="D374" s="48">
        <f>C374/$C$401</f>
        <v>0.17421478426395939</v>
      </c>
    </row>
    <row r="375" spans="2:4" ht="15.75" x14ac:dyDescent="0.2">
      <c r="B375" s="38" t="s">
        <v>93</v>
      </c>
      <c r="C375" s="46">
        <v>4381</v>
      </c>
      <c r="D375" s="49">
        <f t="shared" ref="D375:D400" si="4">C375/$C$401</f>
        <v>0.17373889593908629</v>
      </c>
    </row>
    <row r="376" spans="2:4" ht="15.75" x14ac:dyDescent="0.2">
      <c r="B376" s="38" t="s">
        <v>109</v>
      </c>
      <c r="C376" s="46">
        <v>3233</v>
      </c>
      <c r="D376" s="49">
        <f t="shared" si="4"/>
        <v>0.1282122461928934</v>
      </c>
    </row>
    <row r="377" spans="2:4" ht="15.75" x14ac:dyDescent="0.2">
      <c r="B377" s="38" t="s">
        <v>95</v>
      </c>
      <c r="C377" s="46">
        <v>2815</v>
      </c>
      <c r="D377" s="45">
        <f t="shared" si="4"/>
        <v>0.11163546954314721</v>
      </c>
    </row>
    <row r="378" spans="2:4" ht="15.75" x14ac:dyDescent="0.2">
      <c r="B378" s="38" t="s">
        <v>91</v>
      </c>
      <c r="C378" s="46">
        <v>2282</v>
      </c>
      <c r="D378" s="50">
        <f t="shared" si="4"/>
        <v>9.049809644670051E-2</v>
      </c>
    </row>
    <row r="379" spans="2:4" ht="15.75" x14ac:dyDescent="0.2">
      <c r="B379" s="38" t="s">
        <v>98</v>
      </c>
      <c r="C379" s="46">
        <v>1607</v>
      </c>
      <c r="D379" s="50">
        <f t="shared" si="4"/>
        <v>6.3729378172588835E-2</v>
      </c>
    </row>
    <row r="380" spans="2:4" ht="15.75" x14ac:dyDescent="0.2">
      <c r="B380" s="38" t="s">
        <v>96</v>
      </c>
      <c r="C380" s="46">
        <v>444</v>
      </c>
      <c r="D380" s="50">
        <f t="shared" si="4"/>
        <v>1.7607868020304569E-2</v>
      </c>
    </row>
    <row r="381" spans="2:4" ht="15.75" x14ac:dyDescent="0.2">
      <c r="B381" s="38" t="s">
        <v>115</v>
      </c>
      <c r="C381" s="46">
        <v>411</v>
      </c>
      <c r="D381" s="50">
        <f t="shared" si="4"/>
        <v>1.6299175126903553E-2</v>
      </c>
    </row>
    <row r="382" spans="2:4" ht="15.75" x14ac:dyDescent="0.2">
      <c r="B382" s="38" t="s">
        <v>110</v>
      </c>
      <c r="C382" s="46">
        <v>355</v>
      </c>
      <c r="D382" s="50">
        <f t="shared" si="4"/>
        <v>1.4078362944162436E-2</v>
      </c>
    </row>
    <row r="383" spans="2:4" ht="15.75" x14ac:dyDescent="0.2">
      <c r="B383" s="38" t="s">
        <v>114</v>
      </c>
      <c r="C383" s="46">
        <v>352</v>
      </c>
      <c r="D383" s="50">
        <f t="shared" si="4"/>
        <v>1.3959390862944163E-2</v>
      </c>
    </row>
    <row r="384" spans="2:4" ht="15.75" x14ac:dyDescent="0.2">
      <c r="B384" s="38" t="s">
        <v>108</v>
      </c>
      <c r="C384" s="46">
        <v>250</v>
      </c>
      <c r="D384" s="50">
        <f t="shared" si="4"/>
        <v>9.9143401015228429E-3</v>
      </c>
    </row>
    <row r="385" spans="2:4" ht="15.75" x14ac:dyDescent="0.2">
      <c r="B385" s="38" t="s">
        <v>105</v>
      </c>
      <c r="C385" s="46">
        <v>248</v>
      </c>
      <c r="D385" s="50">
        <f t="shared" si="4"/>
        <v>9.8350253807106599E-3</v>
      </c>
    </row>
    <row r="386" spans="2:4" ht="15.75" x14ac:dyDescent="0.2">
      <c r="B386" s="38" t="s">
        <v>92</v>
      </c>
      <c r="C386" s="46">
        <v>247</v>
      </c>
      <c r="D386" s="50">
        <f t="shared" si="4"/>
        <v>9.7953680203045693E-3</v>
      </c>
    </row>
    <row r="387" spans="2:4" ht="15.75" x14ac:dyDescent="0.2">
      <c r="B387" s="38" t="s">
        <v>102</v>
      </c>
      <c r="C387" s="46">
        <v>237</v>
      </c>
      <c r="D387" s="50">
        <f t="shared" si="4"/>
        <v>9.3987944162436544E-3</v>
      </c>
    </row>
    <row r="388" spans="2:4" ht="15.75" x14ac:dyDescent="0.2">
      <c r="B388" s="38" t="s">
        <v>106</v>
      </c>
      <c r="C388" s="46">
        <v>236</v>
      </c>
      <c r="D388" s="50">
        <f t="shared" si="4"/>
        <v>9.3591370558375638E-3</v>
      </c>
    </row>
    <row r="389" spans="2:4" ht="15.75" x14ac:dyDescent="0.2">
      <c r="B389" s="38" t="s">
        <v>100</v>
      </c>
      <c r="C389" s="46">
        <v>213</v>
      </c>
      <c r="D389" s="50">
        <f t="shared" si="4"/>
        <v>8.4470177664974621E-3</v>
      </c>
    </row>
    <row r="390" spans="2:4" ht="15.75" x14ac:dyDescent="0.2">
      <c r="B390" s="38" t="s">
        <v>101</v>
      </c>
      <c r="C390" s="46">
        <v>181</v>
      </c>
      <c r="D390" s="50">
        <f t="shared" si="4"/>
        <v>7.1779822335025379E-3</v>
      </c>
    </row>
    <row r="391" spans="2:4" ht="15.75" x14ac:dyDescent="0.2">
      <c r="B391" s="38" t="s">
        <v>111</v>
      </c>
      <c r="C391" s="46">
        <v>170</v>
      </c>
      <c r="D391" s="50">
        <f t="shared" si="4"/>
        <v>6.7417512690355333E-3</v>
      </c>
    </row>
    <row r="392" spans="2:4" ht="15.75" x14ac:dyDescent="0.2">
      <c r="B392" s="38" t="s">
        <v>99</v>
      </c>
      <c r="C392" s="46">
        <v>144</v>
      </c>
      <c r="D392" s="50">
        <f t="shared" si="4"/>
        <v>5.7106598984771571E-3</v>
      </c>
    </row>
    <row r="393" spans="2:4" ht="15.75" x14ac:dyDescent="0.2">
      <c r="B393" s="38" t="s">
        <v>103</v>
      </c>
      <c r="C393" s="46">
        <v>134</v>
      </c>
      <c r="D393" s="50">
        <f t="shared" si="4"/>
        <v>5.314086294416244E-3</v>
      </c>
    </row>
    <row r="394" spans="2:4" ht="15.75" x14ac:dyDescent="0.2">
      <c r="B394" s="38" t="s">
        <v>97</v>
      </c>
      <c r="C394" s="46">
        <v>110</v>
      </c>
      <c r="D394" s="50">
        <f t="shared" si="4"/>
        <v>4.3623096446700508E-3</v>
      </c>
    </row>
    <row r="395" spans="2:4" ht="15.75" x14ac:dyDescent="0.2">
      <c r="B395" s="38" t="s">
        <v>90</v>
      </c>
      <c r="C395" s="46">
        <v>66</v>
      </c>
      <c r="D395" s="50">
        <f t="shared" si="4"/>
        <v>2.6173857868020305E-3</v>
      </c>
    </row>
    <row r="396" spans="2:4" ht="31.5" x14ac:dyDescent="0.2">
      <c r="B396" s="54" t="s">
        <v>94</v>
      </c>
      <c r="C396" s="46">
        <v>65</v>
      </c>
      <c r="D396" s="50">
        <f t="shared" si="4"/>
        <v>2.577728426395939E-3</v>
      </c>
    </row>
    <row r="397" spans="2:4" ht="15.75" x14ac:dyDescent="0.2">
      <c r="B397" s="38" t="s">
        <v>112</v>
      </c>
      <c r="C397" s="46">
        <v>48</v>
      </c>
      <c r="D397" s="50">
        <f t="shared" si="4"/>
        <v>1.9035532994923859E-3</v>
      </c>
    </row>
    <row r="398" spans="2:4" ht="15.75" x14ac:dyDescent="0.2">
      <c r="B398" s="38" t="s">
        <v>113</v>
      </c>
      <c r="C398" s="46">
        <v>48</v>
      </c>
      <c r="D398" s="50">
        <f t="shared" si="4"/>
        <v>1.9035532994923859E-3</v>
      </c>
    </row>
    <row r="399" spans="2:4" ht="15.75" x14ac:dyDescent="0.2">
      <c r="B399" s="38" t="s">
        <v>104</v>
      </c>
      <c r="C399" s="46">
        <v>9</v>
      </c>
      <c r="D399" s="50">
        <f t="shared" si="4"/>
        <v>3.5691624365482232E-4</v>
      </c>
    </row>
    <row r="400" spans="2:4" ht="15.75" x14ac:dyDescent="0.2">
      <c r="B400" s="51" t="s">
        <v>184</v>
      </c>
      <c r="C400" s="52">
        <v>2537</v>
      </c>
      <c r="D400" s="49">
        <f t="shared" si="4"/>
        <v>0.10061072335025381</v>
      </c>
    </row>
    <row r="401" spans="1:4" ht="15.75" x14ac:dyDescent="0.2">
      <c r="B401" s="29" t="s">
        <v>26</v>
      </c>
      <c r="C401" s="30">
        <f>SUM(C374:C400)</f>
        <v>25216</v>
      </c>
      <c r="D401" s="47">
        <f>SUM(D374:D400)</f>
        <v>1.0000000000000002</v>
      </c>
    </row>
    <row r="406" spans="1:4" ht="15.75" x14ac:dyDescent="0.2">
      <c r="A406" s="35"/>
      <c r="B406" s="75" t="s">
        <v>204</v>
      </c>
      <c r="C406" s="75"/>
      <c r="D406" s="75"/>
    </row>
    <row r="407" spans="1:4" ht="14.25" x14ac:dyDescent="0.2">
      <c r="A407" s="35"/>
      <c r="B407" s="33"/>
      <c r="C407" s="34" t="s">
        <v>6</v>
      </c>
      <c r="D407" s="34" t="s">
        <v>75</v>
      </c>
    </row>
    <row r="408" spans="1:4" ht="31.5" x14ac:dyDescent="0.2">
      <c r="A408" s="53">
        <v>1</v>
      </c>
      <c r="B408" s="54" t="s">
        <v>146</v>
      </c>
      <c r="C408" s="46">
        <v>6708</v>
      </c>
      <c r="D408" s="50">
        <f>C408/$C$477</f>
        <v>0.29736678783580106</v>
      </c>
    </row>
    <row r="409" spans="1:4" ht="15.75" x14ac:dyDescent="0.2">
      <c r="A409" s="53">
        <v>2</v>
      </c>
      <c r="B409" s="38" t="s">
        <v>183</v>
      </c>
      <c r="C409" s="46">
        <v>3953</v>
      </c>
      <c r="D409" s="50">
        <f t="shared" ref="D409:D472" si="5">C409/$C$477</f>
        <v>0.17523716641546236</v>
      </c>
    </row>
    <row r="410" spans="1:4" ht="15.75" x14ac:dyDescent="0.2">
      <c r="A410" s="53">
        <v>3</v>
      </c>
      <c r="B410" s="38" t="s">
        <v>161</v>
      </c>
      <c r="C410" s="46">
        <v>2923</v>
      </c>
      <c r="D410" s="50">
        <f t="shared" si="5"/>
        <v>0.12957709016756805</v>
      </c>
    </row>
    <row r="411" spans="1:4" ht="15.75" x14ac:dyDescent="0.2">
      <c r="A411" s="53">
        <v>4</v>
      </c>
      <c r="B411" s="38" t="s">
        <v>134</v>
      </c>
      <c r="C411" s="46">
        <v>1652</v>
      </c>
      <c r="D411" s="50">
        <f t="shared" si="5"/>
        <v>7.3233442681088751E-2</v>
      </c>
    </row>
    <row r="412" spans="1:4" ht="15.75" x14ac:dyDescent="0.2">
      <c r="A412" s="53">
        <v>5</v>
      </c>
      <c r="B412" s="38" t="s">
        <v>162</v>
      </c>
      <c r="C412" s="46">
        <v>1166</v>
      </c>
      <c r="D412" s="50">
        <f t="shared" si="5"/>
        <v>5.1688979519460942E-2</v>
      </c>
    </row>
    <row r="413" spans="1:4" ht="15.75" x14ac:dyDescent="0.2">
      <c r="A413" s="53">
        <v>6</v>
      </c>
      <c r="B413" s="38" t="s">
        <v>126</v>
      </c>
      <c r="C413" s="46">
        <v>1063</v>
      </c>
      <c r="D413" s="50">
        <f t="shared" si="5"/>
        <v>4.712297189467151E-2</v>
      </c>
    </row>
    <row r="414" spans="1:4" ht="15.75" x14ac:dyDescent="0.2">
      <c r="A414" s="53">
        <v>7</v>
      </c>
      <c r="B414" s="38" t="s">
        <v>135</v>
      </c>
      <c r="C414" s="46">
        <v>776</v>
      </c>
      <c r="D414" s="50">
        <f t="shared" si="5"/>
        <v>3.4400212784821346E-2</v>
      </c>
    </row>
    <row r="415" spans="1:4" ht="31.5" x14ac:dyDescent="0.2">
      <c r="A415" s="53">
        <v>8</v>
      </c>
      <c r="B415" s="54" t="s">
        <v>158</v>
      </c>
      <c r="C415" s="46">
        <v>675</v>
      </c>
      <c r="D415" s="50">
        <f t="shared" si="5"/>
        <v>2.992286550226084E-2</v>
      </c>
    </row>
    <row r="416" spans="1:4" ht="15.75" x14ac:dyDescent="0.2">
      <c r="A416" s="53">
        <v>9</v>
      </c>
      <c r="B416" s="38" t="s">
        <v>182</v>
      </c>
      <c r="C416" s="46">
        <v>574</v>
      </c>
      <c r="D416" s="50">
        <f t="shared" si="5"/>
        <v>2.5445518219700328E-2</v>
      </c>
    </row>
    <row r="417" spans="1:4" ht="15.75" x14ac:dyDescent="0.2">
      <c r="A417" s="53">
        <v>10</v>
      </c>
      <c r="B417" s="38" t="s">
        <v>137</v>
      </c>
      <c r="C417" s="46">
        <v>403</v>
      </c>
      <c r="D417" s="50">
        <f t="shared" si="5"/>
        <v>1.7865058959127583E-2</v>
      </c>
    </row>
    <row r="418" spans="1:4" ht="15.75" x14ac:dyDescent="0.2">
      <c r="A418" s="53">
        <v>11</v>
      </c>
      <c r="B418" s="38" t="s">
        <v>149</v>
      </c>
      <c r="C418" s="46">
        <v>342</v>
      </c>
      <c r="D418" s="50">
        <f t="shared" si="5"/>
        <v>1.5160918521145492E-2</v>
      </c>
    </row>
    <row r="419" spans="1:4" ht="15.75" x14ac:dyDescent="0.2">
      <c r="A419" s="53">
        <v>12</v>
      </c>
      <c r="B419" s="38" t="s">
        <v>121</v>
      </c>
      <c r="C419" s="46">
        <v>240</v>
      </c>
      <c r="D419" s="50">
        <f t="shared" si="5"/>
        <v>1.0639241067470521E-2</v>
      </c>
    </row>
    <row r="420" spans="1:4" ht="15.75" x14ac:dyDescent="0.2">
      <c r="A420" s="53">
        <v>13</v>
      </c>
      <c r="B420" s="38" t="s">
        <v>130</v>
      </c>
      <c r="C420" s="46">
        <v>193</v>
      </c>
      <c r="D420" s="50">
        <f t="shared" si="5"/>
        <v>8.5557230250908767E-3</v>
      </c>
    </row>
    <row r="421" spans="1:4" ht="15.75" x14ac:dyDescent="0.2">
      <c r="A421" s="53">
        <v>14</v>
      </c>
      <c r="B421" s="38" t="s">
        <v>172</v>
      </c>
      <c r="C421" s="46">
        <v>159</v>
      </c>
      <c r="D421" s="50">
        <f t="shared" si="5"/>
        <v>7.0484972071992195E-3</v>
      </c>
    </row>
    <row r="422" spans="1:4" ht="31.5" x14ac:dyDescent="0.2">
      <c r="A422" s="53">
        <v>15</v>
      </c>
      <c r="B422" s="54" t="s">
        <v>132</v>
      </c>
      <c r="C422" s="46">
        <v>136</v>
      </c>
      <c r="D422" s="50">
        <f t="shared" si="5"/>
        <v>6.0289032715666281E-3</v>
      </c>
    </row>
    <row r="423" spans="1:4" ht="15.75" x14ac:dyDescent="0.2">
      <c r="A423" s="53">
        <v>16</v>
      </c>
      <c r="B423" s="38" t="s">
        <v>155</v>
      </c>
      <c r="C423" s="46">
        <v>115</v>
      </c>
      <c r="D423" s="50">
        <f t="shared" si="5"/>
        <v>5.097969678162958E-3</v>
      </c>
    </row>
    <row r="424" spans="1:4" ht="36" customHeight="1" x14ac:dyDescent="0.2">
      <c r="A424" s="53">
        <v>17</v>
      </c>
      <c r="B424" s="54" t="s">
        <v>178</v>
      </c>
      <c r="C424" s="46">
        <v>102</v>
      </c>
      <c r="D424" s="50">
        <f t="shared" si="5"/>
        <v>4.5216774536749708E-3</v>
      </c>
    </row>
    <row r="425" spans="1:4" ht="15.75" x14ac:dyDescent="0.2">
      <c r="A425" s="53">
        <v>18</v>
      </c>
      <c r="B425" s="38" t="s">
        <v>117</v>
      </c>
      <c r="C425" s="46">
        <v>85</v>
      </c>
      <c r="D425" s="50">
        <f t="shared" si="5"/>
        <v>3.7680645447291427E-3</v>
      </c>
    </row>
    <row r="426" spans="1:4" ht="15.75" x14ac:dyDescent="0.2">
      <c r="A426" s="53">
        <v>19</v>
      </c>
      <c r="B426" s="38" t="s">
        <v>159</v>
      </c>
      <c r="C426" s="46">
        <v>79</v>
      </c>
      <c r="D426" s="50">
        <f t="shared" si="5"/>
        <v>3.5020835180423798E-3</v>
      </c>
    </row>
    <row r="427" spans="1:4" ht="15.75" x14ac:dyDescent="0.2">
      <c r="A427" s="53">
        <v>20</v>
      </c>
      <c r="B427" s="38" t="s">
        <v>136</v>
      </c>
      <c r="C427" s="46">
        <v>77</v>
      </c>
      <c r="D427" s="50">
        <f t="shared" si="5"/>
        <v>3.4134231758134585E-3</v>
      </c>
    </row>
    <row r="428" spans="1:4" ht="15.75" x14ac:dyDescent="0.2">
      <c r="A428" s="53">
        <v>21</v>
      </c>
      <c r="B428" s="38" t="s">
        <v>160</v>
      </c>
      <c r="C428" s="46">
        <v>76</v>
      </c>
      <c r="D428" s="50">
        <f t="shared" si="5"/>
        <v>3.3690930046989982E-3</v>
      </c>
    </row>
    <row r="429" spans="1:4" ht="15.75" x14ac:dyDescent="0.2">
      <c r="A429" s="53">
        <v>22</v>
      </c>
      <c r="B429" s="38" t="s">
        <v>147</v>
      </c>
      <c r="C429" s="46">
        <v>75</v>
      </c>
      <c r="D429" s="50">
        <f t="shared" si="5"/>
        <v>3.3247628335845375E-3</v>
      </c>
    </row>
    <row r="430" spans="1:4" ht="15.75" x14ac:dyDescent="0.2">
      <c r="A430" s="53">
        <v>23</v>
      </c>
      <c r="B430" s="38" t="s">
        <v>148</v>
      </c>
      <c r="C430" s="46">
        <v>67</v>
      </c>
      <c r="D430" s="50">
        <f t="shared" si="5"/>
        <v>2.9701214646688538E-3</v>
      </c>
    </row>
    <row r="431" spans="1:4" ht="15.75" x14ac:dyDescent="0.2">
      <c r="A431" s="53">
        <v>24</v>
      </c>
      <c r="B431" s="38" t="s">
        <v>163</v>
      </c>
      <c r="C431" s="46">
        <v>65</v>
      </c>
      <c r="D431" s="50">
        <f t="shared" si="5"/>
        <v>2.8814611224399324E-3</v>
      </c>
    </row>
    <row r="432" spans="1:4" ht="15.75" x14ac:dyDescent="0.2">
      <c r="A432" s="53">
        <v>25</v>
      </c>
      <c r="B432" s="38" t="s">
        <v>173</v>
      </c>
      <c r="C432" s="46">
        <v>62</v>
      </c>
      <c r="D432" s="50">
        <f t="shared" si="5"/>
        <v>2.7484706090965512E-3</v>
      </c>
    </row>
    <row r="433" spans="1:4" ht="15.75" x14ac:dyDescent="0.2">
      <c r="A433" s="53">
        <v>26</v>
      </c>
      <c r="B433" s="38" t="s">
        <v>138</v>
      </c>
      <c r="C433" s="46">
        <v>61</v>
      </c>
      <c r="D433" s="50">
        <f t="shared" si="5"/>
        <v>2.7041404379820905E-3</v>
      </c>
    </row>
    <row r="434" spans="1:4" ht="15.75" x14ac:dyDescent="0.2">
      <c r="A434" s="53">
        <v>27</v>
      </c>
      <c r="B434" s="38" t="s">
        <v>181</v>
      </c>
      <c r="C434" s="46">
        <v>60</v>
      </c>
      <c r="D434" s="50">
        <f t="shared" si="5"/>
        <v>2.6598102668676303E-3</v>
      </c>
    </row>
    <row r="435" spans="1:4" ht="15.75" x14ac:dyDescent="0.2">
      <c r="A435" s="53">
        <v>28</v>
      </c>
      <c r="B435" s="38" t="s">
        <v>179</v>
      </c>
      <c r="C435" s="46">
        <v>52</v>
      </c>
      <c r="D435" s="50">
        <f t="shared" si="5"/>
        <v>2.3051688979519461E-3</v>
      </c>
    </row>
    <row r="436" spans="1:4" ht="15.75" x14ac:dyDescent="0.2">
      <c r="A436" s="53">
        <v>29</v>
      </c>
      <c r="B436" s="38" t="s">
        <v>154</v>
      </c>
      <c r="C436" s="46">
        <v>46</v>
      </c>
      <c r="D436" s="50">
        <f t="shared" si="5"/>
        <v>2.0391878712651833E-3</v>
      </c>
    </row>
    <row r="437" spans="1:4" ht="15.75" x14ac:dyDescent="0.2">
      <c r="A437" s="53">
        <v>30</v>
      </c>
      <c r="B437" s="38" t="s">
        <v>122</v>
      </c>
      <c r="C437" s="46">
        <v>43</v>
      </c>
      <c r="D437" s="50">
        <f t="shared" si="5"/>
        <v>1.9061973579218017E-3</v>
      </c>
    </row>
    <row r="438" spans="1:4" ht="15.75" x14ac:dyDescent="0.2">
      <c r="A438" s="53">
        <v>31</v>
      </c>
      <c r="B438" s="38" t="s">
        <v>139</v>
      </c>
      <c r="C438" s="46">
        <v>42</v>
      </c>
      <c r="D438" s="50">
        <f t="shared" si="5"/>
        <v>1.861867186807341E-3</v>
      </c>
    </row>
    <row r="439" spans="1:4" ht="15.75" x14ac:dyDescent="0.2">
      <c r="A439" s="53">
        <v>32</v>
      </c>
      <c r="B439" s="38" t="s">
        <v>151</v>
      </c>
      <c r="C439" s="46">
        <v>34</v>
      </c>
      <c r="D439" s="50">
        <f t="shared" si="5"/>
        <v>1.507225817891657E-3</v>
      </c>
    </row>
    <row r="440" spans="1:4" ht="15.75" x14ac:dyDescent="0.2">
      <c r="A440" s="53">
        <v>33</v>
      </c>
      <c r="B440" s="38" t="s">
        <v>175</v>
      </c>
      <c r="C440" s="46">
        <v>28</v>
      </c>
      <c r="D440" s="50">
        <f t="shared" si="5"/>
        <v>1.241244791204894E-3</v>
      </c>
    </row>
    <row r="441" spans="1:4" ht="15.75" x14ac:dyDescent="0.2">
      <c r="A441" s="53">
        <v>34</v>
      </c>
      <c r="B441" s="38" t="s">
        <v>177</v>
      </c>
      <c r="C441" s="46">
        <v>26</v>
      </c>
      <c r="D441" s="50">
        <f t="shared" si="5"/>
        <v>1.1525844489759731E-3</v>
      </c>
    </row>
    <row r="442" spans="1:4" ht="15.75" x14ac:dyDescent="0.2">
      <c r="A442" s="53">
        <v>35</v>
      </c>
      <c r="B442" s="38" t="s">
        <v>128</v>
      </c>
      <c r="C442" s="46">
        <v>25</v>
      </c>
      <c r="D442" s="50">
        <f t="shared" si="5"/>
        <v>1.1082542778615126E-3</v>
      </c>
    </row>
    <row r="443" spans="1:4" ht="15.75" x14ac:dyDescent="0.2">
      <c r="A443" s="53">
        <v>36</v>
      </c>
      <c r="B443" s="38" t="s">
        <v>156</v>
      </c>
      <c r="C443" s="46">
        <v>21</v>
      </c>
      <c r="D443" s="50">
        <f t="shared" si="5"/>
        <v>9.3093359340367049E-4</v>
      </c>
    </row>
    <row r="444" spans="1:4" ht="15.75" x14ac:dyDescent="0.2">
      <c r="A444" s="53">
        <v>37</v>
      </c>
      <c r="B444" s="38" t="s">
        <v>171</v>
      </c>
      <c r="C444" s="46">
        <v>21</v>
      </c>
      <c r="D444" s="50">
        <f t="shared" si="5"/>
        <v>9.3093359340367049E-4</v>
      </c>
    </row>
    <row r="445" spans="1:4" ht="15.75" x14ac:dyDescent="0.2">
      <c r="A445" s="53">
        <v>38</v>
      </c>
      <c r="B445" s="38" t="s">
        <v>167</v>
      </c>
      <c r="C445" s="46">
        <v>18</v>
      </c>
      <c r="D445" s="50">
        <f t="shared" si="5"/>
        <v>7.9794308006028898E-4</v>
      </c>
    </row>
    <row r="446" spans="1:4" ht="15.75" x14ac:dyDescent="0.2">
      <c r="A446" s="53">
        <v>39</v>
      </c>
      <c r="B446" s="38" t="s">
        <v>145</v>
      </c>
      <c r="C446" s="46">
        <v>9</v>
      </c>
      <c r="D446" s="50">
        <f t="shared" si="5"/>
        <v>3.9897154003014449E-4</v>
      </c>
    </row>
    <row r="447" spans="1:4" ht="15.75" x14ac:dyDescent="0.2">
      <c r="A447" s="53">
        <v>40</v>
      </c>
      <c r="B447" s="38" t="s">
        <v>164</v>
      </c>
      <c r="C447" s="46">
        <v>9</v>
      </c>
      <c r="D447" s="50">
        <f t="shared" si="5"/>
        <v>3.9897154003014449E-4</v>
      </c>
    </row>
    <row r="448" spans="1:4" ht="15.75" x14ac:dyDescent="0.2">
      <c r="A448" s="53">
        <v>41</v>
      </c>
      <c r="B448" s="38" t="s">
        <v>119</v>
      </c>
      <c r="C448" s="46">
        <v>9</v>
      </c>
      <c r="D448" s="50">
        <f t="shared" si="5"/>
        <v>3.9897154003014449E-4</v>
      </c>
    </row>
    <row r="449" spans="1:4" ht="15.75" x14ac:dyDescent="0.2">
      <c r="A449" s="53">
        <v>42</v>
      </c>
      <c r="B449" s="38" t="s">
        <v>166</v>
      </c>
      <c r="C449" s="46">
        <v>8</v>
      </c>
      <c r="D449" s="50">
        <f t="shared" si="5"/>
        <v>3.5464136891568402E-4</v>
      </c>
    </row>
    <row r="450" spans="1:4" ht="15.75" x14ac:dyDescent="0.2">
      <c r="A450" s="53">
        <v>43</v>
      </c>
      <c r="B450" s="38" t="s">
        <v>124</v>
      </c>
      <c r="C450" s="46">
        <v>8</v>
      </c>
      <c r="D450" s="50">
        <f t="shared" si="5"/>
        <v>3.5464136891568402E-4</v>
      </c>
    </row>
    <row r="451" spans="1:4" ht="31.5" x14ac:dyDescent="0.2">
      <c r="A451" s="53">
        <v>44</v>
      </c>
      <c r="B451" s="54" t="s">
        <v>168</v>
      </c>
      <c r="C451" s="46">
        <v>8</v>
      </c>
      <c r="D451" s="50">
        <f t="shared" si="5"/>
        <v>3.5464136891568402E-4</v>
      </c>
    </row>
    <row r="452" spans="1:4" ht="15.75" x14ac:dyDescent="0.2">
      <c r="A452" s="53">
        <v>45</v>
      </c>
      <c r="B452" s="38" t="s">
        <v>116</v>
      </c>
      <c r="C452" s="46">
        <v>7</v>
      </c>
      <c r="D452" s="50">
        <f t="shared" si="5"/>
        <v>3.103111978012235E-4</v>
      </c>
    </row>
    <row r="453" spans="1:4" ht="31.5" x14ac:dyDescent="0.2">
      <c r="A453" s="53">
        <v>46</v>
      </c>
      <c r="B453" s="54" t="s">
        <v>174</v>
      </c>
      <c r="C453" s="46">
        <v>7</v>
      </c>
      <c r="D453" s="50">
        <f t="shared" si="5"/>
        <v>3.103111978012235E-4</v>
      </c>
    </row>
    <row r="454" spans="1:4" ht="15.75" x14ac:dyDescent="0.2">
      <c r="A454" s="53">
        <v>47</v>
      </c>
      <c r="B454" s="38" t="s">
        <v>170</v>
      </c>
      <c r="C454" s="46">
        <v>7</v>
      </c>
      <c r="D454" s="50">
        <f t="shared" si="5"/>
        <v>3.103111978012235E-4</v>
      </c>
    </row>
    <row r="455" spans="1:4" ht="15.75" x14ac:dyDescent="0.2">
      <c r="A455" s="53">
        <v>48</v>
      </c>
      <c r="B455" s="38" t="s">
        <v>118</v>
      </c>
      <c r="C455" s="46">
        <v>6</v>
      </c>
      <c r="D455" s="50">
        <f t="shared" si="5"/>
        <v>2.6598102668676303E-4</v>
      </c>
    </row>
    <row r="456" spans="1:4" ht="15.75" x14ac:dyDescent="0.2">
      <c r="A456" s="53">
        <v>49</v>
      </c>
      <c r="B456" s="38" t="s">
        <v>125</v>
      </c>
      <c r="C456" s="46">
        <v>6</v>
      </c>
      <c r="D456" s="50">
        <f t="shared" si="5"/>
        <v>2.6598102668676303E-4</v>
      </c>
    </row>
    <row r="457" spans="1:4" ht="15.75" x14ac:dyDescent="0.2">
      <c r="A457" s="53">
        <v>50</v>
      </c>
      <c r="B457" s="38" t="s">
        <v>180</v>
      </c>
      <c r="C457" s="46">
        <v>6</v>
      </c>
      <c r="D457" s="50">
        <f t="shared" si="5"/>
        <v>2.6598102668676303E-4</v>
      </c>
    </row>
    <row r="458" spans="1:4" ht="15.75" x14ac:dyDescent="0.2">
      <c r="A458" s="53">
        <v>51</v>
      </c>
      <c r="B458" s="38" t="s">
        <v>157</v>
      </c>
      <c r="C458" s="46">
        <v>5</v>
      </c>
      <c r="D458" s="50">
        <f t="shared" si="5"/>
        <v>2.2165085557230251E-4</v>
      </c>
    </row>
    <row r="459" spans="1:4" ht="15.75" x14ac:dyDescent="0.2">
      <c r="A459" s="53">
        <v>52</v>
      </c>
      <c r="B459" s="38" t="s">
        <v>129</v>
      </c>
      <c r="C459" s="46">
        <v>3</v>
      </c>
      <c r="D459" s="50">
        <f t="shared" si="5"/>
        <v>1.3299051334338151E-4</v>
      </c>
    </row>
    <row r="460" spans="1:4" ht="15.75" x14ac:dyDescent="0.2">
      <c r="A460" s="53">
        <v>53</v>
      </c>
      <c r="B460" s="38" t="s">
        <v>143</v>
      </c>
      <c r="C460" s="46">
        <v>2</v>
      </c>
      <c r="D460" s="50">
        <f t="shared" si="5"/>
        <v>8.8660342228921005E-5</v>
      </c>
    </row>
    <row r="461" spans="1:4" ht="15.75" x14ac:dyDescent="0.2">
      <c r="A461" s="53">
        <v>54</v>
      </c>
      <c r="B461" s="38" t="s">
        <v>131</v>
      </c>
      <c r="C461" s="46">
        <v>2</v>
      </c>
      <c r="D461" s="50">
        <f t="shared" si="5"/>
        <v>8.8660342228921005E-5</v>
      </c>
    </row>
    <row r="462" spans="1:4" ht="15.75" x14ac:dyDescent="0.2">
      <c r="A462" s="53">
        <v>55</v>
      </c>
      <c r="B462" s="38" t="s">
        <v>140</v>
      </c>
      <c r="C462" s="46">
        <v>2</v>
      </c>
      <c r="D462" s="50">
        <f t="shared" si="5"/>
        <v>8.8660342228921005E-5</v>
      </c>
    </row>
    <row r="463" spans="1:4" ht="15.75" x14ac:dyDescent="0.2">
      <c r="A463" s="53">
        <v>56</v>
      </c>
      <c r="B463" s="38" t="s">
        <v>142</v>
      </c>
      <c r="C463" s="46">
        <v>2</v>
      </c>
      <c r="D463" s="50">
        <f t="shared" si="5"/>
        <v>8.8660342228921005E-5</v>
      </c>
    </row>
    <row r="464" spans="1:4" ht="15.75" x14ac:dyDescent="0.2">
      <c r="A464" s="53">
        <v>57</v>
      </c>
      <c r="B464" s="38" t="s">
        <v>150</v>
      </c>
      <c r="C464" s="46">
        <v>2</v>
      </c>
      <c r="D464" s="50">
        <f t="shared" si="5"/>
        <v>8.8660342228921005E-5</v>
      </c>
    </row>
    <row r="465" spans="1:4" ht="15.75" x14ac:dyDescent="0.2">
      <c r="A465" s="53">
        <v>58</v>
      </c>
      <c r="B465" s="38" t="s">
        <v>153</v>
      </c>
      <c r="C465" s="46">
        <v>1</v>
      </c>
      <c r="D465" s="50">
        <f t="shared" si="5"/>
        <v>4.4330171114460503E-5</v>
      </c>
    </row>
    <row r="466" spans="1:4" ht="31.5" x14ac:dyDescent="0.2">
      <c r="A466" s="53">
        <v>59</v>
      </c>
      <c r="B466" s="54" t="s">
        <v>152</v>
      </c>
      <c r="C466" s="46">
        <v>1</v>
      </c>
      <c r="D466" s="50">
        <f t="shared" si="5"/>
        <v>4.4330171114460503E-5</v>
      </c>
    </row>
    <row r="467" spans="1:4" ht="15.75" x14ac:dyDescent="0.2">
      <c r="A467" s="53">
        <v>60</v>
      </c>
      <c r="B467" s="38" t="s">
        <v>127</v>
      </c>
      <c r="C467" s="46">
        <v>1</v>
      </c>
      <c r="D467" s="50">
        <f t="shared" si="5"/>
        <v>4.4330171114460503E-5</v>
      </c>
    </row>
    <row r="468" spans="1:4" ht="15.75" x14ac:dyDescent="0.2">
      <c r="A468" s="53">
        <v>61</v>
      </c>
      <c r="B468" s="38" t="s">
        <v>123</v>
      </c>
      <c r="C468" s="46">
        <v>1</v>
      </c>
      <c r="D468" s="50">
        <f t="shared" si="5"/>
        <v>4.4330171114460503E-5</v>
      </c>
    </row>
    <row r="469" spans="1:4" ht="15.75" x14ac:dyDescent="0.2">
      <c r="A469" s="53">
        <v>62</v>
      </c>
      <c r="B469" s="38" t="s">
        <v>133</v>
      </c>
      <c r="C469" s="46">
        <v>1</v>
      </c>
      <c r="D469" s="50">
        <f t="shared" si="5"/>
        <v>4.4330171114460503E-5</v>
      </c>
    </row>
    <row r="470" spans="1:4" ht="15.75" x14ac:dyDescent="0.2">
      <c r="A470" s="53">
        <v>63</v>
      </c>
      <c r="B470" s="38" t="s">
        <v>165</v>
      </c>
      <c r="C470" s="46">
        <v>1</v>
      </c>
      <c r="D470" s="50">
        <f t="shared" si="5"/>
        <v>4.4330171114460503E-5</v>
      </c>
    </row>
    <row r="471" spans="1:4" ht="15.75" x14ac:dyDescent="0.2">
      <c r="A471" s="53">
        <v>64</v>
      </c>
      <c r="B471" s="38" t="s">
        <v>120</v>
      </c>
      <c r="C471" s="46">
        <v>1</v>
      </c>
      <c r="D471" s="50">
        <f t="shared" si="5"/>
        <v>4.4330171114460503E-5</v>
      </c>
    </row>
    <row r="472" spans="1:4" ht="15.75" x14ac:dyDescent="0.2">
      <c r="A472" s="53">
        <v>65</v>
      </c>
      <c r="B472" s="38" t="s">
        <v>141</v>
      </c>
      <c r="C472" s="46">
        <v>1</v>
      </c>
      <c r="D472" s="50">
        <f t="shared" si="5"/>
        <v>4.4330171114460503E-5</v>
      </c>
    </row>
    <row r="473" spans="1:4" ht="15.75" x14ac:dyDescent="0.2">
      <c r="A473" s="53">
        <v>66</v>
      </c>
      <c r="B473" s="38" t="s">
        <v>144</v>
      </c>
      <c r="C473" s="46">
        <v>1</v>
      </c>
      <c r="D473" s="50">
        <f t="shared" ref="D473:D476" si="6">C473/$C$477</f>
        <v>4.4330171114460503E-5</v>
      </c>
    </row>
    <row r="474" spans="1:4" ht="15.75" x14ac:dyDescent="0.2">
      <c r="A474" s="53">
        <v>67</v>
      </c>
      <c r="B474" s="38" t="s">
        <v>169</v>
      </c>
      <c r="C474" s="46">
        <v>1</v>
      </c>
      <c r="D474" s="50">
        <f t="shared" si="6"/>
        <v>4.4330171114460503E-5</v>
      </c>
    </row>
    <row r="475" spans="1:4" ht="15.75" x14ac:dyDescent="0.2">
      <c r="A475" s="53">
        <v>68</v>
      </c>
      <c r="B475" s="38" t="s">
        <v>176</v>
      </c>
      <c r="C475" s="46">
        <v>1</v>
      </c>
      <c r="D475" s="50">
        <f t="shared" si="6"/>
        <v>4.4330171114460503E-5</v>
      </c>
    </row>
    <row r="476" spans="1:4" ht="15.75" x14ac:dyDescent="0.2">
      <c r="A476" s="53">
        <v>69</v>
      </c>
      <c r="B476" s="38" t="s">
        <v>187</v>
      </c>
      <c r="C476" s="52">
        <v>196</v>
      </c>
      <c r="D476" s="49">
        <f t="shared" si="6"/>
        <v>8.6887135384342579E-3</v>
      </c>
    </row>
    <row r="477" spans="1:4" ht="14.25" x14ac:dyDescent="0.2">
      <c r="A477" s="35"/>
      <c r="B477" s="36" t="s">
        <v>188</v>
      </c>
      <c r="C477" s="37">
        <f>SUM(C408:C476)</f>
        <v>22558</v>
      </c>
      <c r="D477" s="39">
        <f>SUM(D408:D475)</f>
        <v>0.99131128646156608</v>
      </c>
    </row>
    <row r="483" spans="1:5" ht="15.75" x14ac:dyDescent="0.2">
      <c r="A483" s="35"/>
      <c r="B483" s="75" t="s">
        <v>203</v>
      </c>
      <c r="C483" s="75"/>
      <c r="D483" s="75"/>
      <c r="E483" s="75"/>
    </row>
    <row r="484" spans="1:5" ht="15.75" x14ac:dyDescent="0.25">
      <c r="A484" s="32"/>
      <c r="B484" s="28" t="s">
        <v>189</v>
      </c>
      <c r="C484" s="28" t="s">
        <v>73</v>
      </c>
      <c r="D484" s="28" t="s">
        <v>70</v>
      </c>
      <c r="E484" s="28" t="s">
        <v>192</v>
      </c>
    </row>
    <row r="485" spans="1:5" ht="15.75" x14ac:dyDescent="0.25">
      <c r="A485" s="61">
        <v>1</v>
      </c>
      <c r="B485" s="38" t="s">
        <v>146</v>
      </c>
      <c r="C485" s="46">
        <v>5026</v>
      </c>
      <c r="D485" s="46">
        <v>6708</v>
      </c>
      <c r="E485" s="63">
        <f t="shared" ref="E485:E494" si="7">(D485-C485)/C485</f>
        <v>0.33465976920015916</v>
      </c>
    </row>
    <row r="486" spans="1:5" ht="15.75" x14ac:dyDescent="0.25">
      <c r="A486" s="61">
        <v>2</v>
      </c>
      <c r="B486" s="38" t="s">
        <v>183</v>
      </c>
      <c r="C486" s="46">
        <v>2998</v>
      </c>
      <c r="D486" s="46">
        <v>3953</v>
      </c>
      <c r="E486" s="63">
        <f t="shared" si="7"/>
        <v>0.31854569713142095</v>
      </c>
    </row>
    <row r="487" spans="1:5" ht="15.75" x14ac:dyDescent="0.25">
      <c r="A487" s="61">
        <v>3</v>
      </c>
      <c r="B487" s="38" t="s">
        <v>161</v>
      </c>
      <c r="C487" s="46">
        <v>2530</v>
      </c>
      <c r="D487" s="46">
        <v>2923</v>
      </c>
      <c r="E487" s="63">
        <f t="shared" si="7"/>
        <v>0.15533596837944663</v>
      </c>
    </row>
    <row r="488" spans="1:5" ht="15.75" x14ac:dyDescent="0.25">
      <c r="A488" s="61">
        <v>4</v>
      </c>
      <c r="B488" s="38" t="s">
        <v>134</v>
      </c>
      <c r="C488" s="46">
        <v>1818</v>
      </c>
      <c r="D488" s="46">
        <v>1652</v>
      </c>
      <c r="E488" s="63">
        <f t="shared" si="7"/>
        <v>-9.1309130913091313E-2</v>
      </c>
    </row>
    <row r="489" spans="1:5" ht="15.75" x14ac:dyDescent="0.25">
      <c r="A489" s="61">
        <v>5</v>
      </c>
      <c r="B489" s="38" t="s">
        <v>162</v>
      </c>
      <c r="C489" s="46">
        <v>1081</v>
      </c>
      <c r="D489" s="46">
        <v>1166</v>
      </c>
      <c r="E489" s="63">
        <f t="shared" si="7"/>
        <v>7.8630897317298803E-2</v>
      </c>
    </row>
    <row r="490" spans="1:5" ht="15.75" x14ac:dyDescent="0.25">
      <c r="A490" s="61">
        <v>6</v>
      </c>
      <c r="B490" s="38" t="s">
        <v>126</v>
      </c>
      <c r="C490" s="46">
        <v>868</v>
      </c>
      <c r="D490" s="46">
        <v>1063</v>
      </c>
      <c r="E490" s="63">
        <f t="shared" si="7"/>
        <v>0.22465437788018433</v>
      </c>
    </row>
    <row r="491" spans="1:5" ht="15.75" x14ac:dyDescent="0.25">
      <c r="A491" s="61">
        <v>7</v>
      </c>
      <c r="B491" s="38" t="s">
        <v>135</v>
      </c>
      <c r="C491" s="46">
        <v>499</v>
      </c>
      <c r="D491" s="46">
        <v>776</v>
      </c>
      <c r="E491" s="63">
        <f t="shared" si="7"/>
        <v>0.55511022044088176</v>
      </c>
    </row>
    <row r="492" spans="1:5" ht="15.75" x14ac:dyDescent="0.25">
      <c r="A492" s="61">
        <v>8</v>
      </c>
      <c r="B492" s="38" t="s">
        <v>158</v>
      </c>
      <c r="C492" s="46">
        <v>469</v>
      </c>
      <c r="D492" s="46">
        <v>675</v>
      </c>
      <c r="E492" s="63">
        <f t="shared" si="7"/>
        <v>0.43923240938166314</v>
      </c>
    </row>
    <row r="493" spans="1:5" ht="15.75" x14ac:dyDescent="0.25">
      <c r="A493" s="61">
        <v>9</v>
      </c>
      <c r="B493" s="38" t="s">
        <v>182</v>
      </c>
      <c r="C493" s="46">
        <v>659</v>
      </c>
      <c r="D493" s="46">
        <v>574</v>
      </c>
      <c r="E493" s="63">
        <f t="shared" si="7"/>
        <v>-0.12898330804248861</v>
      </c>
    </row>
    <row r="494" spans="1:5" ht="15.75" x14ac:dyDescent="0.25">
      <c r="A494" s="61">
        <v>10</v>
      </c>
      <c r="B494" s="38" t="s">
        <v>137</v>
      </c>
      <c r="C494" s="46">
        <v>426</v>
      </c>
      <c r="D494" s="46">
        <v>403</v>
      </c>
      <c r="E494" s="63">
        <f t="shared" si="7"/>
        <v>-5.39906103286385E-2</v>
      </c>
    </row>
    <row r="528" spans="2:4" ht="15.75" x14ac:dyDescent="0.25">
      <c r="B528" s="74" t="s">
        <v>193</v>
      </c>
      <c r="C528" s="74"/>
      <c r="D528" s="74"/>
    </row>
    <row r="529" spans="2:4" ht="15.75" x14ac:dyDescent="0.25">
      <c r="B529" s="40" t="s">
        <v>63</v>
      </c>
      <c r="C529" s="40" t="s">
        <v>6</v>
      </c>
      <c r="D529" s="40" t="s">
        <v>0</v>
      </c>
    </row>
    <row r="530" spans="2:4" ht="15.75" x14ac:dyDescent="0.25">
      <c r="B530" s="62" t="s">
        <v>62</v>
      </c>
      <c r="C530" s="56">
        <v>5851</v>
      </c>
      <c r="D530" s="60">
        <f>C530/$C$539</f>
        <v>0.35031732726619569</v>
      </c>
    </row>
    <row r="531" spans="2:4" ht="15.75" x14ac:dyDescent="0.25">
      <c r="B531" s="62" t="s">
        <v>59</v>
      </c>
      <c r="C531" s="56">
        <v>4215</v>
      </c>
      <c r="D531" s="60">
        <f t="shared" ref="D531:D537" si="8">C531/$C$539</f>
        <v>0.25236498622919412</v>
      </c>
    </row>
    <row r="532" spans="2:4" ht="15.75" x14ac:dyDescent="0.25">
      <c r="B532" s="62" t="s">
        <v>54</v>
      </c>
      <c r="C532" s="56">
        <v>3690</v>
      </c>
      <c r="D532" s="60">
        <f t="shared" si="8"/>
        <v>0.22093162495509519</v>
      </c>
    </row>
    <row r="533" spans="2:4" ht="15.75" x14ac:dyDescent="0.25">
      <c r="B533" s="62" t="s">
        <v>60</v>
      </c>
      <c r="C533" s="56">
        <v>1544</v>
      </c>
      <c r="D533" s="60">
        <f t="shared" si="8"/>
        <v>9.2444018680397561E-2</v>
      </c>
    </row>
    <row r="534" spans="2:4" ht="15.75" x14ac:dyDescent="0.25">
      <c r="B534" s="62" t="s">
        <v>58</v>
      </c>
      <c r="C534" s="56">
        <v>1129</v>
      </c>
      <c r="D534" s="60">
        <f t="shared" si="8"/>
        <v>6.7596695006586036E-2</v>
      </c>
    </row>
    <row r="535" spans="2:4" ht="15.75" x14ac:dyDescent="0.25">
      <c r="B535" s="62" t="s">
        <v>57</v>
      </c>
      <c r="C535" s="56">
        <v>162</v>
      </c>
      <c r="D535" s="60">
        <f t="shared" si="8"/>
        <v>9.6994371931505216E-3</v>
      </c>
    </row>
    <row r="536" spans="2:4" ht="15.75" x14ac:dyDescent="0.25">
      <c r="B536" s="62" t="s">
        <v>61</v>
      </c>
      <c r="C536" s="56">
        <v>76</v>
      </c>
      <c r="D536" s="60">
        <f t="shared" si="8"/>
        <v>4.5503532511076521E-3</v>
      </c>
    </row>
    <row r="537" spans="2:4" ht="15.75" x14ac:dyDescent="0.25">
      <c r="B537" s="62" t="s">
        <v>56</v>
      </c>
      <c r="C537" s="56">
        <v>20</v>
      </c>
      <c r="D537" s="60">
        <f t="shared" si="8"/>
        <v>1.1974613818704347E-3</v>
      </c>
    </row>
    <row r="538" spans="2:4" ht="15.75" x14ac:dyDescent="0.25">
      <c r="B538" s="62" t="s">
        <v>55</v>
      </c>
      <c r="C538" s="56">
        <v>15</v>
      </c>
      <c r="D538" s="60">
        <f>C538/$C$539</f>
        <v>8.9809603640282599E-4</v>
      </c>
    </row>
    <row r="539" spans="2:4" ht="15.75" x14ac:dyDescent="0.25">
      <c r="B539" s="41" t="s">
        <v>3</v>
      </c>
      <c r="C539" s="42">
        <f>SUM(C530:C538)</f>
        <v>16702</v>
      </c>
      <c r="D539" s="12">
        <f>SUM(D530:D538)</f>
        <v>0.99999999999999989</v>
      </c>
    </row>
    <row r="565" spans="2:3" ht="15.75" x14ac:dyDescent="0.25">
      <c r="B565" s="73" t="s">
        <v>194</v>
      </c>
      <c r="C565" s="73"/>
    </row>
    <row r="566" spans="2:3" ht="15.75" x14ac:dyDescent="0.25">
      <c r="B566" s="64" t="s">
        <v>66</v>
      </c>
      <c r="C566" s="64" t="s">
        <v>6</v>
      </c>
    </row>
    <row r="567" spans="2:3" ht="15.75" x14ac:dyDescent="0.25">
      <c r="B567" s="55" t="s">
        <v>35</v>
      </c>
      <c r="C567" s="66">
        <v>3321</v>
      </c>
    </row>
    <row r="568" spans="2:3" ht="15.75" x14ac:dyDescent="0.25">
      <c r="B568" s="55" t="s">
        <v>34</v>
      </c>
      <c r="C568" s="66">
        <v>1478</v>
      </c>
    </row>
    <row r="572" spans="2:3" ht="15.75" x14ac:dyDescent="0.25">
      <c r="B572" s="73" t="s">
        <v>195</v>
      </c>
      <c r="C572" s="73"/>
    </row>
    <row r="573" spans="2:3" ht="15.75" x14ac:dyDescent="0.25">
      <c r="B573" s="64" t="s">
        <v>66</v>
      </c>
      <c r="C573" s="64" t="s">
        <v>6</v>
      </c>
    </row>
    <row r="574" spans="2:3" ht="15.75" x14ac:dyDescent="0.25">
      <c r="B574" s="55" t="s">
        <v>35</v>
      </c>
      <c r="C574" s="66">
        <v>1649</v>
      </c>
    </row>
    <row r="575" spans="2:3" ht="15.75" x14ac:dyDescent="0.25">
      <c r="B575" s="55" t="s">
        <v>34</v>
      </c>
      <c r="C575" s="66">
        <v>396</v>
      </c>
    </row>
    <row r="598" spans="2:4" ht="15.75" customHeight="1" x14ac:dyDescent="0.2">
      <c r="B598" s="69" t="s">
        <v>196</v>
      </c>
      <c r="C598" s="69"/>
      <c r="D598" s="69"/>
    </row>
    <row r="599" spans="2:4" ht="12.75" customHeight="1" x14ac:dyDescent="0.2">
      <c r="B599" s="69"/>
      <c r="C599" s="69"/>
      <c r="D599" s="69"/>
    </row>
    <row r="600" spans="2:4" ht="12.75" customHeight="1" x14ac:dyDescent="0.2">
      <c r="B600" s="69"/>
      <c r="C600" s="69"/>
      <c r="D600" s="69"/>
    </row>
    <row r="601" spans="2:4" ht="12.75" customHeight="1" x14ac:dyDescent="0.2">
      <c r="B601" s="69"/>
      <c r="C601" s="69"/>
      <c r="D601" s="69"/>
    </row>
    <row r="602" spans="2:4" ht="12.75" customHeight="1" x14ac:dyDescent="0.2">
      <c r="B602" s="69"/>
      <c r="C602" s="69"/>
      <c r="D602" s="69"/>
    </row>
    <row r="603" spans="2:4" ht="12.75" customHeight="1" x14ac:dyDescent="0.2">
      <c r="B603" s="65"/>
      <c r="C603" s="65"/>
    </row>
  </sheetData>
  <sortState ref="B185:D187">
    <sortCondition descending="1" ref="D185:D187"/>
  </sortState>
  <mergeCells count="23">
    <mergeCell ref="B598:D602"/>
    <mergeCell ref="B483:E483"/>
    <mergeCell ref="B528:D528"/>
    <mergeCell ref="B565:C565"/>
    <mergeCell ref="B572:C572"/>
    <mergeCell ref="B313:F313"/>
    <mergeCell ref="B342:D342"/>
    <mergeCell ref="B372:D372"/>
    <mergeCell ref="B406:D406"/>
    <mergeCell ref="B180:D180"/>
    <mergeCell ref="B233:F233"/>
    <mergeCell ref="B261:D261"/>
    <mergeCell ref="B287:D287"/>
    <mergeCell ref="B10:D10"/>
    <mergeCell ref="B36:D36"/>
    <mergeCell ref="B92:D92"/>
    <mergeCell ref="B93:D93"/>
    <mergeCell ref="B98:D98"/>
    <mergeCell ref="B106:D106"/>
    <mergeCell ref="B112:D112"/>
    <mergeCell ref="B125:D125"/>
    <mergeCell ref="B151:D151"/>
    <mergeCell ref="B211:D2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Estadísticas ORD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Francisco Carreras De Leon</dc:creator>
  <cp:lastModifiedBy>Nahomy Willmore</cp:lastModifiedBy>
  <cp:lastPrinted>2022-07-11T19:26:02Z</cp:lastPrinted>
  <dcterms:created xsi:type="dcterms:W3CDTF">2022-07-05T13:17:10Z</dcterms:created>
  <dcterms:modified xsi:type="dcterms:W3CDTF">2023-03-17T15:11:26Z</dcterms:modified>
</cp:coreProperties>
</file>