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rtal de transparencia 2019\Estadísticas Institucionales\2018\"/>
    </mc:Choice>
  </mc:AlternateContent>
  <bookViews>
    <workbookView xWindow="0" yWindow="0" windowWidth="20490" windowHeight="7755" tabRatio="998"/>
  </bookViews>
  <sheets>
    <sheet name="BANI" sheetId="23" r:id="rId1"/>
    <sheet name="HATO MAYOR" sheetId="22" r:id="rId2"/>
    <sheet name="SAN JUAN" sheetId="21" r:id="rId3"/>
    <sheet name="ELIAS PIÑA" sheetId="20" r:id="rId4"/>
    <sheet name="HIGUEY" sheetId="19" r:id="rId5"/>
    <sheet name="DPTO. LA VEGA" sheetId="18" r:id="rId6"/>
    <sheet name="SJO" sheetId="17" r:id="rId7"/>
    <sheet name="COTUI" sheetId="16" r:id="rId8"/>
    <sheet name="D.N" sheetId="15" r:id="rId9"/>
    <sheet name="MAO" sheetId="14" r:id="rId10"/>
    <sheet name="MONTE PLATA" sheetId="13" r:id="rId11"/>
    <sheet name="AZUA" sheetId="12" r:id="rId12"/>
    <sheet name="STGO" sheetId="11" r:id="rId13"/>
    <sheet name="SDO OESTE" sheetId="10" r:id="rId14"/>
    <sheet name="PEDERNALES" sheetId="9" r:id="rId15"/>
    <sheet name="PROVINCIA" sheetId="8" r:id="rId16"/>
    <sheet name="BONAO" sheetId="7" r:id="rId17"/>
    <sheet name="SAN CRISTOBAL" sheetId="6" r:id="rId18"/>
    <sheet name="ROMANA" sheetId="5" r:id="rId19"/>
    <sheet name="NEYBA" sheetId="4" r:id="rId20"/>
    <sheet name="PUERTO PLATA" sheetId="1" r:id="rId21"/>
    <sheet name="REPORTE ORDINARIO" sheetId="2" state="hidden" r:id="rId22"/>
    <sheet name="REPORTE" sheetId="3" state="hidden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23_6_2018">'[1]REPORTE ORDINARIO'!#REF!</definedName>
    <definedName name="_xlnm.Print_Area" localSheetId="20">'PUERTO PLATA'!$B$1:$K$258</definedName>
    <definedName name="_xlnm.Print_Area" localSheetId="22">REPORTE!$A$1:$G$34</definedName>
    <definedName name="Z_00693D45_C56D_461F_A426_F4F2D86CE8F3_.wvu.PrintArea" localSheetId="20" hidden="1">'PUERTO PLATA'!$B$1:$K$258</definedName>
    <definedName name="Z_00693D45_C56D_461F_A426_F4F2D86CE8F3_.wvu.PrintArea" localSheetId="22" hidden="1">REPORTE!$A$1:$G$34</definedName>
    <definedName name="Z_11B93BB5_8A1D_490F_A4DC_4BF5FC9C1A2E_.wvu.PrintArea" localSheetId="22" hidden="1">REPORTE!$A$1:$G$34</definedName>
    <definedName name="Z_154DD74C_C178_4F18_BBAA_868D67D31DDC_.wvu.PrintArea" localSheetId="22" hidden="1">REPORTE!$A$1:$G$34</definedName>
    <definedName name="Z_2303B38C_7E86_4405_8750_E3C0D1408889_.wvu.PrintArea" localSheetId="22" hidden="1">REPORTE!$A$1:$G$34</definedName>
    <definedName name="Z_7D0AEEC9_2A59_45FC_9D6E_3D6150BA015F_.wvu.PrintArea" localSheetId="22" hidden="1">REPORTE!$A$1:$G$34</definedName>
    <definedName name="Z_97430386_6CCE_4300_991C_9D05DEFDB4D5_.wvu.PrintArea" localSheetId="20" hidden="1">'PUERTO PLATA'!$B$1:$K$258</definedName>
    <definedName name="Z_97430386_6CCE_4300_991C_9D05DEFDB4D5_.wvu.PrintArea" localSheetId="22" hidden="1">REPORTE!$A$1:$G$34</definedName>
    <definedName name="Z_D157721D_B988_4B6E_BD52_91A268F880C4_.wvu.PrintArea" localSheetId="22" hidden="1">REPORTE!$A$1:$G$34</definedName>
    <definedName name="Z_FAE066D7_12A6_432A_BBA2_2DB7F7D09B07_.wvu.PrintArea" localSheetId="22" hidden="1">REPORTE!$A$1:$G$34</definedName>
  </definedNames>
  <calcPr calcId="152511"/>
  <customWorkbookViews>
    <customWorkbookView name="Estudiante - Vista personalizada" guid="{00693D45-C56D-461F-A426-F4F2D86CE8F3}" mergeInterval="0" personalView="1" maximized="1" xWindow="-8" yWindow="-8" windowWidth="1382" windowHeight="744" tabRatio="803" activeSheetId="1"/>
    <customWorkbookView name="user - Vista personalizada" guid="{97430386-6CCE-4300-991C-9D05DEFDB4D5}" mergeInterval="0" personalView="1" maximized="1" xWindow="-9" yWindow="-9" windowWidth="1384" windowHeight="786" tabRatio="803" activeSheetId="1"/>
    <customWorkbookView name="Adm - Vista personalizada" guid="{7D0AEEC9-2A59-45FC-9D6E-3D6150BA015F}" mergeInterval="0" personalView="1" maximized="1" windowWidth="1596" windowHeight="541" tabRatio="803" activeSheetId="2"/>
    <customWorkbookView name="Ninoska Santana Graterau - Vista personalizada" guid="{D157721D-B988-4B6E-BD52-91A268F880C4}" mergeInterval="0" personalView="1" maximized="1" windowWidth="1436" windowHeight="675" tabRatio="803" activeSheetId="1"/>
    <customWorkbookView name="Anny Hernandez - Vista personalizada" guid="{FAE066D7-12A6-432A-BBA2-2DB7F7D09B07}" mergeInterval="0" personalView="1" maximized="1" windowWidth="1436" windowHeight="675" tabRatio="803" activeSheetId="1"/>
    <customWorkbookView name="Rosanna Ramos - Vista personalizada" guid="{2303B38C-7E86-4405-8750-E3C0D1408889}" mergeInterval="0" personalView="1" maximized="1" windowWidth="1436" windowHeight="675" tabRatio="803" activeSheetId="1"/>
    <customWorkbookView name="Laura Hernandez - Vista personalizada" guid="{11B93BB5-8A1D-490F-A4DC-4BF5FC9C1A2E}" mergeInterval="0" personalView="1" maximized="1" windowWidth="1436" windowHeight="675" tabRatio="803" activeSheetId="1"/>
    <customWorkbookView name="Aylin Corsino - Vista personalizada" guid="{154DD74C-C178-4F18-BBAA-868D67D31DDC}" mergeInterval="0" personalView="1" maximized="1" windowWidth="1276" windowHeight="625" tabRatio="803" activeSheetId="1"/>
  </customWorkbookViews>
</workbook>
</file>

<file path=xl/calcChain.xml><?xml version="1.0" encoding="utf-8"?>
<calcChain xmlns="http://schemas.openxmlformats.org/spreadsheetml/2006/main">
  <c r="I251" i="23" l="1"/>
  <c r="I246" i="23"/>
  <c r="I241" i="23"/>
  <c r="I236" i="23"/>
  <c r="I232" i="23"/>
  <c r="I227" i="23"/>
  <c r="I224" i="23"/>
  <c r="I220" i="23"/>
  <c r="I181" i="23"/>
  <c r="I176" i="23"/>
  <c r="I171" i="23"/>
  <c r="I166" i="23"/>
  <c r="I161" i="23"/>
  <c r="I156" i="23"/>
  <c r="I151" i="23"/>
  <c r="I145" i="23" s="1"/>
  <c r="I146" i="23"/>
  <c r="I139" i="23"/>
  <c r="I133" i="23"/>
  <c r="I127" i="23"/>
  <c r="I123" i="23"/>
  <c r="I100" i="23" s="1"/>
  <c r="I119" i="23"/>
  <c r="I113" i="23"/>
  <c r="I107" i="23"/>
  <c r="I101" i="23"/>
  <c r="H96" i="23"/>
  <c r="H95" i="23"/>
  <c r="H94" i="23"/>
  <c r="H93" i="23"/>
  <c r="H90" i="23" s="1"/>
  <c r="H92" i="23"/>
  <c r="J87" i="23"/>
  <c r="J86" i="23"/>
  <c r="J85" i="23"/>
  <c r="J84" i="23"/>
  <c r="J83" i="23"/>
  <c r="J82" i="23"/>
  <c r="J81" i="23"/>
  <c r="J80" i="23"/>
  <c r="J79" i="23"/>
  <c r="I78" i="23"/>
  <c r="H78" i="23"/>
  <c r="J78" i="23" s="1"/>
  <c r="G78" i="23"/>
  <c r="F78" i="23"/>
  <c r="J77" i="23"/>
  <c r="J75" i="23"/>
  <c r="J74" i="23"/>
  <c r="J73" i="23"/>
  <c r="J72" i="23"/>
  <c r="I72" i="23"/>
  <c r="H72" i="23"/>
  <c r="G72" i="23"/>
  <c r="F72" i="23"/>
  <c r="J71" i="23"/>
  <c r="J66" i="23" s="1"/>
  <c r="I70" i="23"/>
  <c r="H70" i="23"/>
  <c r="J70" i="23" s="1"/>
  <c r="G70" i="23"/>
  <c r="F70" i="23"/>
  <c r="J64" i="23"/>
  <c r="J63" i="23"/>
  <c r="J62" i="23"/>
  <c r="J61" i="23"/>
  <c r="J60" i="23"/>
  <c r="J59" i="23"/>
  <c r="J58" i="23"/>
  <c r="J57" i="23"/>
  <c r="J56" i="23"/>
  <c r="J55" i="23"/>
  <c r="J54" i="23"/>
  <c r="J53" i="23"/>
  <c r="J52" i="23"/>
  <c r="J51" i="23"/>
  <c r="J50" i="23"/>
  <c r="I49" i="23"/>
  <c r="H49" i="23"/>
  <c r="G49" i="23"/>
  <c r="F49" i="23"/>
  <c r="J49" i="23" s="1"/>
  <c r="J48" i="23"/>
  <c r="J47" i="23"/>
  <c r="J46" i="23"/>
  <c r="J45" i="23"/>
  <c r="J44" i="23"/>
  <c r="J43" i="23"/>
  <c r="J42" i="23"/>
  <c r="J41" i="23"/>
  <c r="J40" i="23"/>
  <c r="J39" i="23"/>
  <c r="I38" i="23"/>
  <c r="H38" i="23"/>
  <c r="G38" i="23"/>
  <c r="F38" i="23"/>
  <c r="J38" i="23" s="1"/>
  <c r="J37" i="23"/>
  <c r="J36" i="23"/>
  <c r="J35" i="23"/>
  <c r="I34" i="23"/>
  <c r="H34" i="23"/>
  <c r="G34" i="23"/>
  <c r="F34" i="23"/>
  <c r="J34" i="23" s="1"/>
  <c r="J33" i="23"/>
  <c r="J32" i="23"/>
  <c r="J31" i="23"/>
  <c r="J30" i="23"/>
  <c r="J29" i="23"/>
  <c r="I28" i="23"/>
  <c r="H28" i="23"/>
  <c r="G28" i="23"/>
  <c r="F28" i="23"/>
  <c r="J28" i="23" s="1"/>
  <c r="J27" i="23"/>
  <c r="J26" i="23"/>
  <c r="J25" i="23"/>
  <c r="J24" i="23"/>
  <c r="I23" i="23"/>
  <c r="I22" i="23" s="1"/>
  <c r="H23" i="23"/>
  <c r="H22" i="23" s="1"/>
  <c r="G23" i="23"/>
  <c r="G22" i="23" s="1"/>
  <c r="F23" i="23"/>
  <c r="J17" i="23"/>
  <c r="J16" i="23"/>
  <c r="J15" i="23"/>
  <c r="I15" i="23"/>
  <c r="H15" i="23"/>
  <c r="H10" i="23"/>
  <c r="I98" i="23" l="1"/>
  <c r="J23" i="23"/>
  <c r="F22" i="23"/>
  <c r="F21" i="23" l="1"/>
  <c r="H256" i="23" s="1"/>
  <c r="J76" i="23" s="1"/>
  <c r="J21" i="23"/>
  <c r="I251" i="22" l="1"/>
  <c r="I250" i="22"/>
  <c r="I249" i="22"/>
  <c r="I248" i="22"/>
  <c r="I247" i="22"/>
  <c r="I241" i="22"/>
  <c r="I240" i="22"/>
  <c r="I239" i="22"/>
  <c r="I236" i="22" s="1"/>
  <c r="I238" i="22"/>
  <c r="I237" i="22"/>
  <c r="I235" i="22"/>
  <c r="I234" i="22"/>
  <c r="I233" i="22"/>
  <c r="I227" i="22"/>
  <c r="I224" i="22"/>
  <c r="I223" i="22"/>
  <c r="I222" i="22"/>
  <c r="I221" i="22"/>
  <c r="I219" i="22"/>
  <c r="I218" i="22"/>
  <c r="I217" i="22"/>
  <c r="I216" i="22"/>
  <c r="I215" i="22"/>
  <c r="I214" i="22"/>
  <c r="I213" i="22"/>
  <c r="I212" i="22"/>
  <c r="I211" i="22"/>
  <c r="I210" i="22"/>
  <c r="I209" i="22"/>
  <c r="I208" i="22"/>
  <c r="I207" i="22"/>
  <c r="I206" i="22"/>
  <c r="I205" i="22"/>
  <c r="I204" i="22"/>
  <c r="I203" i="22"/>
  <c r="I202" i="22"/>
  <c r="I201" i="22"/>
  <c r="I200" i="22"/>
  <c r="I199" i="22"/>
  <c r="I198" i="22"/>
  <c r="I197" i="22"/>
  <c r="I196" i="22"/>
  <c r="I195" i="22"/>
  <c r="I194" i="22"/>
  <c r="I193" i="22"/>
  <c r="I192" i="22"/>
  <c r="I191" i="22"/>
  <c r="I190" i="22"/>
  <c r="I189" i="22"/>
  <c r="I188" i="22"/>
  <c r="I187" i="22"/>
  <c r="I186" i="22"/>
  <c r="I185" i="22"/>
  <c r="I184" i="22"/>
  <c r="I183" i="22"/>
  <c r="I182" i="22"/>
  <c r="I181" i="22" s="1"/>
  <c r="I176" i="22"/>
  <c r="I171" i="22"/>
  <c r="I166" i="22"/>
  <c r="I161" i="22"/>
  <c r="I156" i="22"/>
  <c r="I151" i="22"/>
  <c r="I146" i="22"/>
  <c r="I145" i="22"/>
  <c r="I139" i="22"/>
  <c r="I138" i="22"/>
  <c r="I137" i="22"/>
  <c r="I136" i="22"/>
  <c r="I135" i="22"/>
  <c r="I134" i="22"/>
  <c r="I133" i="22" s="1"/>
  <c r="I127" i="22"/>
  <c r="I123" i="22"/>
  <c r="I119" i="22"/>
  <c r="I113" i="22"/>
  <c r="I112" i="22"/>
  <c r="I111" i="22"/>
  <c r="I110" i="22"/>
  <c r="I109" i="22"/>
  <c r="I108" i="22"/>
  <c r="I101" i="22"/>
  <c r="H96" i="22"/>
  <c r="H95" i="22"/>
  <c r="H94" i="22"/>
  <c r="H93" i="22"/>
  <c r="H90" i="22" s="1"/>
  <c r="H92" i="22"/>
  <c r="I87" i="22"/>
  <c r="H87" i="22"/>
  <c r="G87" i="22"/>
  <c r="F87" i="22"/>
  <c r="I86" i="22"/>
  <c r="H86" i="22"/>
  <c r="G86" i="22"/>
  <c r="F86" i="22"/>
  <c r="I85" i="22"/>
  <c r="H85" i="22"/>
  <c r="G85" i="22"/>
  <c r="F85" i="22"/>
  <c r="I84" i="22"/>
  <c r="H84" i="22"/>
  <c r="G84" i="22"/>
  <c r="F84" i="22"/>
  <c r="I83" i="22"/>
  <c r="H83" i="22"/>
  <c r="G83" i="22"/>
  <c r="F83" i="22"/>
  <c r="I82" i="22"/>
  <c r="H82" i="22"/>
  <c r="G82" i="22"/>
  <c r="F82" i="22"/>
  <c r="I81" i="22"/>
  <c r="H81" i="22"/>
  <c r="G81" i="22"/>
  <c r="F81" i="22"/>
  <c r="I80" i="22"/>
  <c r="H80" i="22"/>
  <c r="G80" i="22"/>
  <c r="F80" i="22"/>
  <c r="I79" i="22"/>
  <c r="H79" i="22"/>
  <c r="G79" i="22"/>
  <c r="F79" i="22"/>
  <c r="J77" i="22"/>
  <c r="J75" i="22"/>
  <c r="J74" i="22"/>
  <c r="J73" i="22"/>
  <c r="I72" i="22"/>
  <c r="H72" i="22"/>
  <c r="G72" i="22"/>
  <c r="F72" i="22"/>
  <c r="J72" i="22" s="1"/>
  <c r="J71" i="22"/>
  <c r="J70" i="22"/>
  <c r="I70" i="22"/>
  <c r="H70" i="22"/>
  <c r="G70" i="22"/>
  <c r="F70" i="22"/>
  <c r="J64" i="22"/>
  <c r="J63" i="22"/>
  <c r="J62" i="22"/>
  <c r="J61" i="22"/>
  <c r="J60" i="22"/>
  <c r="J59" i="22"/>
  <c r="J58" i="22"/>
  <c r="J57" i="22"/>
  <c r="J56" i="22"/>
  <c r="J55" i="22"/>
  <c r="J54" i="22"/>
  <c r="J53" i="22"/>
  <c r="J52" i="22"/>
  <c r="J51" i="22"/>
  <c r="J50" i="22"/>
  <c r="I49" i="22"/>
  <c r="H49" i="22"/>
  <c r="G49" i="22"/>
  <c r="J49" i="22" s="1"/>
  <c r="F49" i="22"/>
  <c r="I48" i="22"/>
  <c r="H48" i="22"/>
  <c r="G48" i="22"/>
  <c r="F48" i="22"/>
  <c r="I47" i="22"/>
  <c r="H47" i="22"/>
  <c r="G47" i="22"/>
  <c r="F47" i="22"/>
  <c r="I46" i="22"/>
  <c r="H46" i="22"/>
  <c r="G46" i="22"/>
  <c r="F46" i="22"/>
  <c r="I45" i="22"/>
  <c r="H45" i="22"/>
  <c r="G45" i="22"/>
  <c r="F45" i="22"/>
  <c r="I44" i="22"/>
  <c r="H44" i="22"/>
  <c r="G44" i="22"/>
  <c r="F44" i="22"/>
  <c r="I43" i="22"/>
  <c r="H43" i="22"/>
  <c r="G43" i="22"/>
  <c r="F43" i="22"/>
  <c r="I42" i="22"/>
  <c r="H42" i="22"/>
  <c r="G42" i="22"/>
  <c r="F42" i="22"/>
  <c r="I41" i="22"/>
  <c r="H41" i="22"/>
  <c r="G41" i="22"/>
  <c r="F41" i="22"/>
  <c r="I40" i="22"/>
  <c r="H40" i="22"/>
  <c r="G40" i="22"/>
  <c r="F40" i="22"/>
  <c r="F38" i="22" s="1"/>
  <c r="I39" i="22"/>
  <c r="H39" i="22"/>
  <c r="G39" i="22"/>
  <c r="F39" i="22"/>
  <c r="J37" i="22"/>
  <c r="J36" i="22"/>
  <c r="J35" i="22"/>
  <c r="I34" i="22"/>
  <c r="H34" i="22"/>
  <c r="G34" i="22"/>
  <c r="F34" i="22"/>
  <c r="J34" i="22" s="1"/>
  <c r="J33" i="22"/>
  <c r="J32" i="22"/>
  <c r="J31" i="22"/>
  <c r="J30" i="22"/>
  <c r="J29" i="22"/>
  <c r="I28" i="22"/>
  <c r="H28" i="22"/>
  <c r="G28" i="22"/>
  <c r="F28" i="22"/>
  <c r="J27" i="22"/>
  <c r="J26" i="22"/>
  <c r="J25" i="22"/>
  <c r="J24" i="22"/>
  <c r="I23" i="22"/>
  <c r="H23" i="22"/>
  <c r="G23" i="22"/>
  <c r="F23" i="22"/>
  <c r="I17" i="22"/>
  <c r="H17" i="22"/>
  <c r="J17" i="22" s="1"/>
  <c r="I16" i="22"/>
  <c r="I15" i="22" s="1"/>
  <c r="H16" i="22"/>
  <c r="J16" i="22" s="1"/>
  <c r="H10" i="22"/>
  <c r="I232" i="22" l="1"/>
  <c r="I246" i="22"/>
  <c r="J44" i="22"/>
  <c r="J86" i="22"/>
  <c r="J43" i="22"/>
  <c r="J45" i="22"/>
  <c r="I220" i="22"/>
  <c r="J42" i="22"/>
  <c r="J79" i="22"/>
  <c r="J81" i="22"/>
  <c r="J87" i="22"/>
  <c r="J41" i="22"/>
  <c r="G78" i="22"/>
  <c r="J40" i="22"/>
  <c r="J47" i="22"/>
  <c r="J80" i="22"/>
  <c r="J66" i="22" s="1"/>
  <c r="H38" i="22"/>
  <c r="J85" i="22"/>
  <c r="J46" i="22"/>
  <c r="J48" i="22"/>
  <c r="I78" i="22"/>
  <c r="J83" i="22"/>
  <c r="I107" i="22"/>
  <c r="I100" i="22" s="1"/>
  <c r="I98" i="22" s="1"/>
  <c r="I38" i="22"/>
  <c r="I22" i="22" s="1"/>
  <c r="J82" i="22"/>
  <c r="J84" i="22"/>
  <c r="J28" i="22"/>
  <c r="H15" i="22"/>
  <c r="J15" i="22" s="1"/>
  <c r="H78" i="22"/>
  <c r="J23" i="22"/>
  <c r="G38" i="22"/>
  <c r="G22" i="22" s="1"/>
  <c r="F78" i="22"/>
  <c r="F22" i="22" s="1"/>
  <c r="J39" i="22"/>
  <c r="H22" i="22" l="1"/>
  <c r="J78" i="22"/>
  <c r="J38" i="22"/>
  <c r="J21" i="22" s="1"/>
  <c r="F21" i="22"/>
  <c r="H256" i="22" s="1"/>
  <c r="J76" i="22" s="1"/>
  <c r="I251" i="21" l="1"/>
  <c r="I246" i="21"/>
  <c r="I241" i="21"/>
  <c r="I236" i="21"/>
  <c r="I232" i="21"/>
  <c r="I227" i="21"/>
  <c r="I224" i="21"/>
  <c r="I220" i="21"/>
  <c r="I181" i="21"/>
  <c r="I176" i="21"/>
  <c r="I171" i="21"/>
  <c r="I166" i="21"/>
  <c r="I161" i="21"/>
  <c r="I156" i="21"/>
  <c r="I151" i="21"/>
  <c r="I145" i="21" s="1"/>
  <c r="I146" i="21"/>
  <c r="I139" i="21"/>
  <c r="I133" i="21"/>
  <c r="I127" i="21"/>
  <c r="I123" i="21"/>
  <c r="I119" i="21"/>
  <c r="I113" i="21"/>
  <c r="I100" i="21" s="1"/>
  <c r="I107" i="21"/>
  <c r="I101" i="21"/>
  <c r="H96" i="21"/>
  <c r="H95" i="21"/>
  <c r="H94" i="21"/>
  <c r="H93" i="21"/>
  <c r="H90" i="21" s="1"/>
  <c r="H92" i="21"/>
  <c r="J87" i="21"/>
  <c r="J86" i="21"/>
  <c r="J85" i="21"/>
  <c r="J84" i="21"/>
  <c r="J83" i="21"/>
  <c r="J82" i="21"/>
  <c r="J81" i="21"/>
  <c r="J80" i="21"/>
  <c r="J79" i="21"/>
  <c r="I78" i="21"/>
  <c r="H78" i="21"/>
  <c r="G78" i="21"/>
  <c r="F78" i="21"/>
  <c r="J78" i="21" s="1"/>
  <c r="J77" i="21"/>
  <c r="J75" i="21"/>
  <c r="J74" i="21"/>
  <c r="J73" i="21"/>
  <c r="I72" i="21"/>
  <c r="H72" i="21"/>
  <c r="J72" i="21" s="1"/>
  <c r="G72" i="21"/>
  <c r="F72" i="21"/>
  <c r="J71" i="21"/>
  <c r="J66" i="21" s="1"/>
  <c r="I70" i="21"/>
  <c r="H70" i="21"/>
  <c r="G70" i="21"/>
  <c r="F70" i="21"/>
  <c r="J70" i="21" s="1"/>
  <c r="J64" i="21"/>
  <c r="J63" i="21"/>
  <c r="J62" i="21"/>
  <c r="J61" i="21"/>
  <c r="J60" i="21"/>
  <c r="J59" i="21"/>
  <c r="J58" i="21"/>
  <c r="J57" i="21"/>
  <c r="J56" i="21"/>
  <c r="J55" i="21"/>
  <c r="J54" i="21"/>
  <c r="J53" i="21"/>
  <c r="J52" i="21"/>
  <c r="J51" i="21"/>
  <c r="J50" i="21"/>
  <c r="I49" i="21"/>
  <c r="H49" i="21"/>
  <c r="G49" i="21"/>
  <c r="F49" i="21"/>
  <c r="J49" i="21" s="1"/>
  <c r="J48" i="21"/>
  <c r="J47" i="21"/>
  <c r="J46" i="21"/>
  <c r="J45" i="21"/>
  <c r="J44" i="21"/>
  <c r="J43" i="21"/>
  <c r="J42" i="21"/>
  <c r="J41" i="21"/>
  <c r="J40" i="21"/>
  <c r="J39" i="21"/>
  <c r="J38" i="21"/>
  <c r="I38" i="21"/>
  <c r="H38" i="21"/>
  <c r="G38" i="21"/>
  <c r="F38" i="21"/>
  <c r="J37" i="21"/>
  <c r="J36" i="21"/>
  <c r="J35" i="21"/>
  <c r="J34" i="21"/>
  <c r="I34" i="21"/>
  <c r="H34" i="21"/>
  <c r="G34" i="21"/>
  <c r="F34" i="21"/>
  <c r="J33" i="21"/>
  <c r="J32" i="21"/>
  <c r="J31" i="21"/>
  <c r="J30" i="21"/>
  <c r="J29" i="21"/>
  <c r="I28" i="21"/>
  <c r="H28" i="21"/>
  <c r="G28" i="21"/>
  <c r="F28" i="21"/>
  <c r="J28" i="21" s="1"/>
  <c r="J27" i="21"/>
  <c r="J26" i="21"/>
  <c r="J25" i="21"/>
  <c r="J24" i="21"/>
  <c r="I23" i="21"/>
  <c r="H23" i="21"/>
  <c r="H22" i="21" s="1"/>
  <c r="G23" i="21"/>
  <c r="G22" i="21" s="1"/>
  <c r="F23" i="21"/>
  <c r="J23" i="21" s="1"/>
  <c r="I22" i="21"/>
  <c r="J17" i="21"/>
  <c r="J16" i="21"/>
  <c r="J15" i="21"/>
  <c r="I15" i="21"/>
  <c r="H15" i="21"/>
  <c r="H10" i="21"/>
  <c r="H256" i="21" l="1"/>
  <c r="J76" i="21" s="1"/>
  <c r="I98" i="21"/>
  <c r="J21" i="21"/>
  <c r="F21" i="21"/>
  <c r="F22" i="21"/>
  <c r="I251" i="20"/>
  <c r="I246" i="20"/>
  <c r="I241" i="20"/>
  <c r="I236" i="20"/>
  <c r="I232" i="20"/>
  <c r="I227" i="20"/>
  <c r="I224" i="20"/>
  <c r="I220" i="20"/>
  <c r="I181" i="20"/>
  <c r="I176" i="20"/>
  <c r="I171" i="20"/>
  <c r="I166" i="20"/>
  <c r="I161" i="20"/>
  <c r="I156" i="20"/>
  <c r="I151" i="20"/>
  <c r="I145" i="20" s="1"/>
  <c r="I146" i="20"/>
  <c r="I139" i="20"/>
  <c r="I133" i="20"/>
  <c r="I127" i="20"/>
  <c r="I123" i="20"/>
  <c r="I119" i="20"/>
  <c r="I113" i="20"/>
  <c r="I107" i="20"/>
  <c r="I101" i="20"/>
  <c r="I100" i="20" s="1"/>
  <c r="I98" i="20" s="1"/>
  <c r="H96" i="20"/>
  <c r="H95" i="20"/>
  <c r="H94" i="20"/>
  <c r="H93" i="20"/>
  <c r="H90" i="20" s="1"/>
  <c r="H92" i="20"/>
  <c r="J87" i="20"/>
  <c r="J86" i="20"/>
  <c r="J85" i="20"/>
  <c r="J84" i="20"/>
  <c r="J83" i="20"/>
  <c r="J82" i="20"/>
  <c r="J81" i="20"/>
  <c r="J80" i="20"/>
  <c r="J79" i="20"/>
  <c r="I78" i="20"/>
  <c r="H78" i="20"/>
  <c r="G78" i="20"/>
  <c r="F78" i="20"/>
  <c r="J78" i="20" s="1"/>
  <c r="J77" i="20"/>
  <c r="J75" i="20"/>
  <c r="J74" i="20"/>
  <c r="J73" i="20"/>
  <c r="J66" i="20" s="1"/>
  <c r="I72" i="20"/>
  <c r="H72" i="20"/>
  <c r="J72" i="20" s="1"/>
  <c r="G72" i="20"/>
  <c r="F72" i="20"/>
  <c r="J71" i="20"/>
  <c r="I70" i="20"/>
  <c r="H70" i="20"/>
  <c r="G70" i="20"/>
  <c r="F70" i="20"/>
  <c r="J70" i="20" s="1"/>
  <c r="J64" i="20"/>
  <c r="J63" i="20"/>
  <c r="J62" i="20"/>
  <c r="J61" i="20"/>
  <c r="J60" i="20"/>
  <c r="J59" i="20"/>
  <c r="J58" i="20"/>
  <c r="J57" i="20"/>
  <c r="J56" i="20"/>
  <c r="J55" i="20"/>
  <c r="J54" i="20"/>
  <c r="J53" i="20"/>
  <c r="J52" i="20"/>
  <c r="J51" i="20"/>
  <c r="J50" i="20"/>
  <c r="I49" i="20"/>
  <c r="H49" i="20"/>
  <c r="G49" i="20"/>
  <c r="F49" i="20"/>
  <c r="J49" i="20" s="1"/>
  <c r="J48" i="20"/>
  <c r="J47" i="20"/>
  <c r="J46" i="20"/>
  <c r="J45" i="20"/>
  <c r="J44" i="20"/>
  <c r="J43" i="20"/>
  <c r="J42" i="20"/>
  <c r="J41" i="20"/>
  <c r="J40" i="20"/>
  <c r="J39" i="20"/>
  <c r="J38" i="20"/>
  <c r="I38" i="20"/>
  <c r="H38" i="20"/>
  <c r="G38" i="20"/>
  <c r="F38" i="20"/>
  <c r="J37" i="20"/>
  <c r="J36" i="20"/>
  <c r="J35" i="20"/>
  <c r="J34" i="20"/>
  <c r="I34" i="20"/>
  <c r="H34" i="20"/>
  <c r="G34" i="20"/>
  <c r="F34" i="20"/>
  <c r="J33" i="20"/>
  <c r="J32" i="20"/>
  <c r="J31" i="20"/>
  <c r="J30" i="20"/>
  <c r="J29" i="20"/>
  <c r="I28" i="20"/>
  <c r="H28" i="20"/>
  <c r="G28" i="20"/>
  <c r="F28" i="20"/>
  <c r="J28" i="20" s="1"/>
  <c r="J27" i="20"/>
  <c r="J26" i="20"/>
  <c r="J25" i="20"/>
  <c r="J24" i="20"/>
  <c r="I23" i="20"/>
  <c r="H23" i="20"/>
  <c r="H22" i="20" s="1"/>
  <c r="G23" i="20"/>
  <c r="G22" i="20" s="1"/>
  <c r="F23" i="20"/>
  <c r="J23" i="20" s="1"/>
  <c r="I22" i="20"/>
  <c r="J17" i="20"/>
  <c r="J16" i="20"/>
  <c r="J15" i="20"/>
  <c r="I15" i="20"/>
  <c r="H15" i="20"/>
  <c r="H10" i="20"/>
  <c r="J21" i="20" l="1"/>
  <c r="F21" i="20"/>
  <c r="H256" i="20" s="1"/>
  <c r="J76" i="20" s="1"/>
  <c r="F22" i="20"/>
  <c r="I251" i="19" l="1"/>
  <c r="I246" i="19"/>
  <c r="I241" i="19"/>
  <c r="I236" i="19"/>
  <c r="I232" i="19"/>
  <c r="I227" i="19"/>
  <c r="I224" i="19"/>
  <c r="I220" i="19"/>
  <c r="I181" i="19"/>
  <c r="I176" i="19"/>
  <c r="I145" i="19" s="1"/>
  <c r="I171" i="19"/>
  <c r="I166" i="19"/>
  <c r="I161" i="19"/>
  <c r="I156" i="19"/>
  <c r="I151" i="19"/>
  <c r="I146" i="19"/>
  <c r="I139" i="19"/>
  <c r="I133" i="19"/>
  <c r="I127" i="19"/>
  <c r="I123" i="19"/>
  <c r="I119" i="19"/>
  <c r="I113" i="19"/>
  <c r="I107" i="19"/>
  <c r="I101" i="19"/>
  <c r="I100" i="19"/>
  <c r="H96" i="19"/>
  <c r="H95" i="19"/>
  <c r="H94" i="19"/>
  <c r="H93" i="19"/>
  <c r="H92" i="19"/>
  <c r="H90" i="19"/>
  <c r="J87" i="19"/>
  <c r="J86" i="19"/>
  <c r="J85" i="19"/>
  <c r="J84" i="19"/>
  <c r="J83" i="19"/>
  <c r="J82" i="19"/>
  <c r="J81" i="19"/>
  <c r="J80" i="19"/>
  <c r="J79" i="19"/>
  <c r="I78" i="19"/>
  <c r="H78" i="19"/>
  <c r="G78" i="19"/>
  <c r="F78" i="19"/>
  <c r="J78" i="19" s="1"/>
  <c r="J77" i="19"/>
  <c r="J75" i="19"/>
  <c r="J74" i="19"/>
  <c r="J73" i="19"/>
  <c r="I72" i="19"/>
  <c r="H72" i="19"/>
  <c r="G72" i="19"/>
  <c r="F72" i="19"/>
  <c r="J72" i="19" s="1"/>
  <c r="J71" i="19"/>
  <c r="J66" i="19" s="1"/>
  <c r="I70" i="19"/>
  <c r="H70" i="19"/>
  <c r="G70" i="19"/>
  <c r="F70" i="19"/>
  <c r="J70" i="19" s="1"/>
  <c r="J64" i="19"/>
  <c r="J63" i="19"/>
  <c r="J62" i="19"/>
  <c r="J61" i="19"/>
  <c r="J60" i="19"/>
  <c r="J59" i="19"/>
  <c r="J58" i="19"/>
  <c r="J57" i="19"/>
  <c r="J56" i="19"/>
  <c r="J55" i="19"/>
  <c r="J54" i="19"/>
  <c r="J53" i="19"/>
  <c r="J52" i="19"/>
  <c r="J51" i="19"/>
  <c r="J50" i="19"/>
  <c r="I49" i="19"/>
  <c r="H49" i="19"/>
  <c r="J49" i="19" s="1"/>
  <c r="G49" i="19"/>
  <c r="F49" i="19"/>
  <c r="J48" i="19"/>
  <c r="J47" i="19"/>
  <c r="J46" i="19"/>
  <c r="J45" i="19"/>
  <c r="J44" i="19"/>
  <c r="J43" i="19"/>
  <c r="J42" i="19"/>
  <c r="J41" i="19"/>
  <c r="J40" i="19"/>
  <c r="J39" i="19"/>
  <c r="I38" i="19"/>
  <c r="H38" i="19"/>
  <c r="G38" i="19"/>
  <c r="J38" i="19" s="1"/>
  <c r="F38" i="19"/>
  <c r="J37" i="19"/>
  <c r="J36" i="19"/>
  <c r="J35" i="19"/>
  <c r="I34" i="19"/>
  <c r="H34" i="19"/>
  <c r="H22" i="19" s="1"/>
  <c r="G34" i="19"/>
  <c r="G22" i="19" s="1"/>
  <c r="F34" i="19"/>
  <c r="J33" i="19"/>
  <c r="J32" i="19"/>
  <c r="J31" i="19"/>
  <c r="J30" i="19"/>
  <c r="J29" i="19"/>
  <c r="I28" i="19"/>
  <c r="I22" i="19" s="1"/>
  <c r="H28" i="19"/>
  <c r="G28" i="19"/>
  <c r="F28" i="19"/>
  <c r="J27" i="19"/>
  <c r="J26" i="19"/>
  <c r="J25" i="19"/>
  <c r="J24" i="19"/>
  <c r="J23" i="19"/>
  <c r="I23" i="19"/>
  <c r="H23" i="19"/>
  <c r="G23" i="19"/>
  <c r="F23" i="19"/>
  <c r="F22" i="19"/>
  <c r="J17" i="19"/>
  <c r="J16" i="19"/>
  <c r="I15" i="19"/>
  <c r="H15" i="19"/>
  <c r="J15" i="19" s="1"/>
  <c r="H10" i="19"/>
  <c r="I98" i="19" l="1"/>
  <c r="J34" i="19"/>
  <c r="J28" i="19"/>
  <c r="J21" i="19" s="1"/>
  <c r="F21" i="19" l="1"/>
  <c r="H256" i="19" s="1"/>
  <c r="J76" i="19" s="1"/>
  <c r="J254" i="18" l="1"/>
  <c r="I254" i="18"/>
  <c r="J253" i="18"/>
  <c r="I253" i="18"/>
  <c r="J252" i="18"/>
  <c r="I252" i="18"/>
  <c r="J250" i="18"/>
  <c r="I250" i="18"/>
  <c r="J249" i="18"/>
  <c r="I249" i="18"/>
  <c r="J248" i="18"/>
  <c r="I248" i="18"/>
  <c r="J247" i="18"/>
  <c r="I247" i="18"/>
  <c r="J245" i="18"/>
  <c r="I245" i="18"/>
  <c r="J244" i="18"/>
  <c r="I244" i="18"/>
  <c r="J243" i="18"/>
  <c r="I243" i="18"/>
  <c r="J242" i="18"/>
  <c r="I242" i="18"/>
  <c r="J240" i="18"/>
  <c r="I240" i="18"/>
  <c r="J239" i="18"/>
  <c r="I239" i="18"/>
  <c r="J238" i="18"/>
  <c r="I238" i="18"/>
  <c r="J237" i="18"/>
  <c r="I237" i="18"/>
  <c r="J235" i="18"/>
  <c r="I235" i="18"/>
  <c r="J234" i="18"/>
  <c r="I234" i="18"/>
  <c r="J233" i="18"/>
  <c r="I233" i="18"/>
  <c r="J231" i="18"/>
  <c r="I231" i="18"/>
  <c r="J230" i="18"/>
  <c r="I230" i="18"/>
  <c r="J229" i="18"/>
  <c r="I229" i="18"/>
  <c r="J228" i="18"/>
  <c r="I228" i="18"/>
  <c r="J226" i="18"/>
  <c r="I226" i="18"/>
  <c r="J225" i="18"/>
  <c r="I225" i="18"/>
  <c r="J223" i="18"/>
  <c r="I223" i="18"/>
  <c r="J222" i="18"/>
  <c r="I222" i="18"/>
  <c r="J221" i="18"/>
  <c r="I221" i="18"/>
  <c r="J219" i="18"/>
  <c r="I219" i="18"/>
  <c r="J218" i="18"/>
  <c r="I218" i="18"/>
  <c r="J217" i="18"/>
  <c r="I217" i="18"/>
  <c r="J216" i="18"/>
  <c r="I216" i="18"/>
  <c r="J215" i="18"/>
  <c r="I215" i="18"/>
  <c r="J214" i="18"/>
  <c r="I214" i="18"/>
  <c r="J213" i="18"/>
  <c r="I213" i="18"/>
  <c r="J212" i="18"/>
  <c r="I212" i="18"/>
  <c r="J211" i="18"/>
  <c r="I211" i="18"/>
  <c r="J210" i="18"/>
  <c r="I210" i="18"/>
  <c r="J209" i="18"/>
  <c r="I209" i="18"/>
  <c r="J208" i="18"/>
  <c r="I208" i="18"/>
  <c r="J207" i="18"/>
  <c r="I207" i="18"/>
  <c r="J206" i="18"/>
  <c r="I206" i="18"/>
  <c r="J205" i="18"/>
  <c r="I205" i="18"/>
  <c r="J204" i="18"/>
  <c r="I204" i="18"/>
  <c r="J203" i="18"/>
  <c r="I203" i="18"/>
  <c r="J202" i="18"/>
  <c r="I202" i="18"/>
  <c r="J201" i="18"/>
  <c r="I201" i="18"/>
  <c r="J200" i="18"/>
  <c r="I200" i="18"/>
  <c r="J199" i="18"/>
  <c r="I199" i="18"/>
  <c r="J198" i="18"/>
  <c r="I198" i="18"/>
  <c r="J197" i="18"/>
  <c r="I197" i="18"/>
  <c r="J196" i="18"/>
  <c r="I196" i="18"/>
  <c r="J195" i="18"/>
  <c r="I195" i="18"/>
  <c r="J194" i="18"/>
  <c r="I194" i="18"/>
  <c r="J193" i="18"/>
  <c r="I193" i="18"/>
  <c r="J192" i="18"/>
  <c r="I192" i="18"/>
  <c r="J191" i="18"/>
  <c r="I191" i="18"/>
  <c r="J190" i="18"/>
  <c r="I190" i="18"/>
  <c r="J189" i="18"/>
  <c r="I189" i="18"/>
  <c r="J188" i="18"/>
  <c r="I188" i="18"/>
  <c r="J187" i="18"/>
  <c r="I187" i="18"/>
  <c r="J186" i="18"/>
  <c r="I186" i="18"/>
  <c r="J185" i="18"/>
  <c r="I185" i="18"/>
  <c r="J184" i="18"/>
  <c r="I184" i="18"/>
  <c r="J183" i="18"/>
  <c r="I183" i="18"/>
  <c r="J182" i="18"/>
  <c r="I182" i="18"/>
  <c r="J180" i="18"/>
  <c r="I180" i="18"/>
  <c r="J179" i="18"/>
  <c r="I179" i="18"/>
  <c r="J178" i="18"/>
  <c r="I178" i="18"/>
  <c r="J177" i="18"/>
  <c r="I177" i="18"/>
  <c r="J175" i="18"/>
  <c r="I175" i="18"/>
  <c r="J174" i="18"/>
  <c r="I174" i="18"/>
  <c r="J173" i="18"/>
  <c r="I173" i="18"/>
  <c r="J172" i="18"/>
  <c r="I172" i="18"/>
  <c r="J170" i="18"/>
  <c r="I170" i="18"/>
  <c r="J169" i="18"/>
  <c r="I169" i="18"/>
  <c r="J168" i="18"/>
  <c r="I168" i="18"/>
  <c r="J167" i="18"/>
  <c r="I167" i="18"/>
  <c r="J165" i="18"/>
  <c r="I165" i="18"/>
  <c r="J164" i="18"/>
  <c r="I164" i="18"/>
  <c r="J163" i="18"/>
  <c r="I163" i="18"/>
  <c r="J162" i="18"/>
  <c r="I162" i="18"/>
  <c r="J160" i="18"/>
  <c r="I160" i="18"/>
  <c r="J159" i="18"/>
  <c r="I159" i="18"/>
  <c r="J158" i="18"/>
  <c r="I158" i="18"/>
  <c r="J157" i="18"/>
  <c r="I157" i="18"/>
  <c r="J155" i="18"/>
  <c r="I155" i="18"/>
  <c r="J154" i="18"/>
  <c r="I154" i="18"/>
  <c r="J153" i="18"/>
  <c r="I153" i="18"/>
  <c r="J152" i="18"/>
  <c r="I152" i="18"/>
  <c r="J150" i="18"/>
  <c r="I150" i="18"/>
  <c r="J149" i="18"/>
  <c r="I149" i="18"/>
  <c r="J148" i="18"/>
  <c r="I148" i="18"/>
  <c r="I146" i="18" s="1"/>
  <c r="J147" i="18"/>
  <c r="I147" i="18"/>
  <c r="J144" i="18"/>
  <c r="I144" i="18"/>
  <c r="J143" i="18"/>
  <c r="I143" i="18"/>
  <c r="J142" i="18"/>
  <c r="I142" i="18"/>
  <c r="J141" i="18"/>
  <c r="I141" i="18"/>
  <c r="J140" i="18"/>
  <c r="I140" i="18"/>
  <c r="J138" i="18"/>
  <c r="I138" i="18"/>
  <c r="J137" i="18"/>
  <c r="I137" i="18"/>
  <c r="J136" i="18"/>
  <c r="I136" i="18"/>
  <c r="J135" i="18"/>
  <c r="I135" i="18"/>
  <c r="J134" i="18"/>
  <c r="I134" i="18"/>
  <c r="J132" i="18"/>
  <c r="I132" i="18"/>
  <c r="J131" i="18"/>
  <c r="I131" i="18"/>
  <c r="J130" i="18"/>
  <c r="I130" i="18"/>
  <c r="J129" i="18"/>
  <c r="I129" i="18"/>
  <c r="J128" i="18"/>
  <c r="I128" i="18"/>
  <c r="J126" i="18"/>
  <c r="I126" i="18"/>
  <c r="J125" i="18"/>
  <c r="I125" i="18"/>
  <c r="J124" i="18"/>
  <c r="I124" i="18"/>
  <c r="J122" i="18"/>
  <c r="I122" i="18"/>
  <c r="J121" i="18"/>
  <c r="I121" i="18"/>
  <c r="J120" i="18"/>
  <c r="I120" i="18"/>
  <c r="J118" i="18"/>
  <c r="I118" i="18"/>
  <c r="J117" i="18"/>
  <c r="I117" i="18"/>
  <c r="J116" i="18"/>
  <c r="I116" i="18"/>
  <c r="J115" i="18"/>
  <c r="I115" i="18"/>
  <c r="J114" i="18"/>
  <c r="I114" i="18"/>
  <c r="J112" i="18"/>
  <c r="I112" i="18"/>
  <c r="J111" i="18"/>
  <c r="I111" i="18"/>
  <c r="J110" i="18"/>
  <c r="I110" i="18"/>
  <c r="J109" i="18"/>
  <c r="I109" i="18"/>
  <c r="J108" i="18"/>
  <c r="I108" i="18"/>
  <c r="J106" i="18"/>
  <c r="I106" i="18"/>
  <c r="J105" i="18"/>
  <c r="I105" i="18"/>
  <c r="J104" i="18"/>
  <c r="I104" i="18"/>
  <c r="J103" i="18"/>
  <c r="I103" i="18"/>
  <c r="J102" i="18"/>
  <c r="I102" i="18"/>
  <c r="G96" i="18"/>
  <c r="H96" i="18" s="1"/>
  <c r="G95" i="18"/>
  <c r="H95" i="18" s="1"/>
  <c r="G94" i="18"/>
  <c r="H94" i="18" s="1"/>
  <c r="G93" i="18"/>
  <c r="H93" i="18" s="1"/>
  <c r="G92" i="18"/>
  <c r="H92" i="18" s="1"/>
  <c r="I87" i="18"/>
  <c r="H87" i="18"/>
  <c r="G87" i="18"/>
  <c r="F87" i="18"/>
  <c r="I86" i="18"/>
  <c r="H86" i="18"/>
  <c r="G86" i="18"/>
  <c r="F86" i="18"/>
  <c r="I85" i="18"/>
  <c r="H85" i="18"/>
  <c r="G85" i="18"/>
  <c r="F85" i="18"/>
  <c r="I84" i="18"/>
  <c r="H84" i="18"/>
  <c r="G84" i="18"/>
  <c r="F84" i="18"/>
  <c r="J84" i="18" s="1"/>
  <c r="I83" i="18"/>
  <c r="H83" i="18"/>
  <c r="G83" i="18"/>
  <c r="F83" i="18"/>
  <c r="I82" i="18"/>
  <c r="H82" i="18"/>
  <c r="G82" i="18"/>
  <c r="F82" i="18"/>
  <c r="J82" i="18" s="1"/>
  <c r="I81" i="18"/>
  <c r="H81" i="18"/>
  <c r="G81" i="18"/>
  <c r="F81" i="18"/>
  <c r="I80" i="18"/>
  <c r="H80" i="18"/>
  <c r="H78" i="18" s="1"/>
  <c r="G80" i="18"/>
  <c r="F80" i="18"/>
  <c r="I79" i="18"/>
  <c r="H79" i="18"/>
  <c r="G79" i="18"/>
  <c r="F79" i="18"/>
  <c r="I77" i="18"/>
  <c r="H77" i="18"/>
  <c r="G77" i="18"/>
  <c r="F77" i="18"/>
  <c r="I75" i="18"/>
  <c r="H75" i="18"/>
  <c r="G75" i="18"/>
  <c r="F75" i="18"/>
  <c r="I74" i="18"/>
  <c r="H74" i="18"/>
  <c r="G74" i="18"/>
  <c r="F74" i="18"/>
  <c r="I73" i="18"/>
  <c r="H73" i="18"/>
  <c r="G73" i="18"/>
  <c r="F73" i="18"/>
  <c r="I71" i="18"/>
  <c r="I70" i="18" s="1"/>
  <c r="H71" i="18"/>
  <c r="H70" i="18" s="1"/>
  <c r="G71" i="18"/>
  <c r="G70" i="18" s="1"/>
  <c r="F71" i="18"/>
  <c r="F70" i="18" s="1"/>
  <c r="I64" i="18"/>
  <c r="H64" i="18"/>
  <c r="G64" i="18"/>
  <c r="F64" i="18"/>
  <c r="I63" i="18"/>
  <c r="H63" i="18"/>
  <c r="G63" i="18"/>
  <c r="F63" i="18"/>
  <c r="I62" i="18"/>
  <c r="H62" i="18"/>
  <c r="G62" i="18"/>
  <c r="F62" i="18"/>
  <c r="I61" i="18"/>
  <c r="H61" i="18"/>
  <c r="G61" i="18"/>
  <c r="F61" i="18"/>
  <c r="I60" i="18"/>
  <c r="H60" i="18"/>
  <c r="G60" i="18"/>
  <c r="F60" i="18"/>
  <c r="I59" i="18"/>
  <c r="H59" i="18"/>
  <c r="G59" i="18"/>
  <c r="F59" i="18"/>
  <c r="I58" i="18"/>
  <c r="H58" i="18"/>
  <c r="G58" i="18"/>
  <c r="F58" i="18"/>
  <c r="I57" i="18"/>
  <c r="H57" i="18"/>
  <c r="G57" i="18"/>
  <c r="F57" i="18"/>
  <c r="I56" i="18"/>
  <c r="H56" i="18"/>
  <c r="G56" i="18"/>
  <c r="F56" i="18"/>
  <c r="I55" i="18"/>
  <c r="H55" i="18"/>
  <c r="G55" i="18"/>
  <c r="F55" i="18"/>
  <c r="I54" i="18"/>
  <c r="H54" i="18"/>
  <c r="G54" i="18"/>
  <c r="F54" i="18"/>
  <c r="I53" i="18"/>
  <c r="H53" i="18"/>
  <c r="G53" i="18"/>
  <c r="F53" i="18"/>
  <c r="I52" i="18"/>
  <c r="H52" i="18"/>
  <c r="G52" i="18"/>
  <c r="F52" i="18"/>
  <c r="I51" i="18"/>
  <c r="H51" i="18"/>
  <c r="G51" i="18"/>
  <c r="F51" i="18"/>
  <c r="I50" i="18"/>
  <c r="H50" i="18"/>
  <c r="G50" i="18"/>
  <c r="F50" i="18"/>
  <c r="I48" i="18"/>
  <c r="H48" i="18"/>
  <c r="G48" i="18"/>
  <c r="F48" i="18"/>
  <c r="I47" i="18"/>
  <c r="H47" i="18"/>
  <c r="G47" i="18"/>
  <c r="F47" i="18"/>
  <c r="I46" i="18"/>
  <c r="H46" i="18"/>
  <c r="G46" i="18"/>
  <c r="F46" i="18"/>
  <c r="I45" i="18"/>
  <c r="H45" i="18"/>
  <c r="G45" i="18"/>
  <c r="F45" i="18"/>
  <c r="I44" i="18"/>
  <c r="H44" i="18"/>
  <c r="G44" i="18"/>
  <c r="F44" i="18"/>
  <c r="I43" i="18"/>
  <c r="H43" i="18"/>
  <c r="G43" i="18"/>
  <c r="F43" i="18"/>
  <c r="I42" i="18"/>
  <c r="H42" i="18"/>
  <c r="G42" i="18"/>
  <c r="F42" i="18"/>
  <c r="I41" i="18"/>
  <c r="H41" i="18"/>
  <c r="G41" i="18"/>
  <c r="F41" i="18"/>
  <c r="I40" i="18"/>
  <c r="H40" i="18"/>
  <c r="G40" i="18"/>
  <c r="F40" i="18"/>
  <c r="I39" i="18"/>
  <c r="H39" i="18"/>
  <c r="G39" i="18"/>
  <c r="F39" i="18"/>
  <c r="I37" i="18"/>
  <c r="H37" i="18"/>
  <c r="G37" i="18"/>
  <c r="F37" i="18"/>
  <c r="I36" i="18"/>
  <c r="H36" i="18"/>
  <c r="G36" i="18"/>
  <c r="F36" i="18"/>
  <c r="I35" i="18"/>
  <c r="H35" i="18"/>
  <c r="G35" i="18"/>
  <c r="F35" i="18"/>
  <c r="I33" i="18"/>
  <c r="H33" i="18"/>
  <c r="G33" i="18"/>
  <c r="F33" i="18"/>
  <c r="I32" i="18"/>
  <c r="H32" i="18"/>
  <c r="G32" i="18"/>
  <c r="F32" i="18"/>
  <c r="I31" i="18"/>
  <c r="H31" i="18"/>
  <c r="G31" i="18"/>
  <c r="F31" i="18"/>
  <c r="I30" i="18"/>
  <c r="H30" i="18"/>
  <c r="G30" i="18"/>
  <c r="G28" i="18" s="1"/>
  <c r="F30" i="18"/>
  <c r="I29" i="18"/>
  <c r="H29" i="18"/>
  <c r="G29" i="18"/>
  <c r="F29" i="18"/>
  <c r="I27" i="18"/>
  <c r="H27" i="18"/>
  <c r="G27" i="18"/>
  <c r="F27" i="18"/>
  <c r="I26" i="18"/>
  <c r="H26" i="18"/>
  <c r="G26" i="18"/>
  <c r="F26" i="18"/>
  <c r="I25" i="18"/>
  <c r="H25" i="18"/>
  <c r="G25" i="18"/>
  <c r="F25" i="18"/>
  <c r="I24" i="18"/>
  <c r="H24" i="18"/>
  <c r="G24" i="18"/>
  <c r="F24" i="18"/>
  <c r="I17" i="18"/>
  <c r="H17" i="18"/>
  <c r="I16" i="18"/>
  <c r="H16" i="18"/>
  <c r="F10" i="18"/>
  <c r="I15" i="18" l="1"/>
  <c r="I220" i="18"/>
  <c r="J17" i="18"/>
  <c r="J24" i="18"/>
  <c r="J55" i="18"/>
  <c r="I78" i="18"/>
  <c r="J29" i="18"/>
  <c r="J45" i="18"/>
  <c r="J62" i="18"/>
  <c r="J64" i="18"/>
  <c r="J81" i="18"/>
  <c r="H23" i="18"/>
  <c r="I34" i="18"/>
  <c r="J60" i="18"/>
  <c r="I251" i="18"/>
  <c r="J40" i="18"/>
  <c r="I49" i="18"/>
  <c r="J80" i="18"/>
  <c r="G72" i="18"/>
  <c r="I241" i="18"/>
  <c r="G34" i="18"/>
  <c r="J37" i="18"/>
  <c r="J46" i="18"/>
  <c r="J48" i="18"/>
  <c r="J53" i="18"/>
  <c r="J61" i="18"/>
  <c r="I161" i="18"/>
  <c r="I181" i="18"/>
  <c r="I224" i="18"/>
  <c r="I123" i="18"/>
  <c r="I236" i="18"/>
  <c r="I113" i="18"/>
  <c r="J44" i="18"/>
  <c r="I107" i="18"/>
  <c r="G23" i="18"/>
  <c r="I28" i="18"/>
  <c r="H34" i="18"/>
  <c r="G38" i="18"/>
  <c r="F49" i="18"/>
  <c r="I72" i="18"/>
  <c r="F28" i="18"/>
  <c r="J32" i="18"/>
  <c r="J39" i="18"/>
  <c r="J63" i="18"/>
  <c r="J77" i="18"/>
  <c r="J83" i="18"/>
  <c r="I166" i="18"/>
  <c r="I145" i="18" s="1"/>
  <c r="I171" i="18"/>
  <c r="I246" i="18"/>
  <c r="F34" i="18"/>
  <c r="I38" i="18"/>
  <c r="J47" i="18"/>
  <c r="G49" i="18"/>
  <c r="J54" i="18"/>
  <c r="J56" i="18"/>
  <c r="I101" i="18"/>
  <c r="I119" i="18"/>
  <c r="I151" i="18"/>
  <c r="I156" i="18"/>
  <c r="H49" i="18"/>
  <c r="J74" i="18"/>
  <c r="J33" i="18"/>
  <c r="J51" i="18"/>
  <c r="J58" i="18"/>
  <c r="J73" i="18"/>
  <c r="J75" i="18"/>
  <c r="I127" i="18"/>
  <c r="I227" i="18"/>
  <c r="I232" i="18"/>
  <c r="H15" i="18"/>
  <c r="J15" i="18" s="1"/>
  <c r="I23" i="18"/>
  <c r="J42" i="18"/>
  <c r="J57" i="18"/>
  <c r="J59" i="18"/>
  <c r="F78" i="18"/>
  <c r="J86" i="18"/>
  <c r="I139" i="18"/>
  <c r="J25" i="18"/>
  <c r="J27" i="18"/>
  <c r="H28" i="18"/>
  <c r="J36" i="18"/>
  <c r="F38" i="18"/>
  <c r="J43" i="18"/>
  <c r="H72" i="18"/>
  <c r="G78" i="18"/>
  <c r="J85" i="18"/>
  <c r="J87" i="18"/>
  <c r="I133" i="18"/>
  <c r="I176" i="18"/>
  <c r="H90" i="18"/>
  <c r="J70" i="18"/>
  <c r="J26" i="18"/>
  <c r="J50" i="18"/>
  <c r="J31" i="18"/>
  <c r="J71" i="18"/>
  <c r="H38" i="18"/>
  <c r="J52" i="18"/>
  <c r="F72" i="18"/>
  <c r="J16" i="18"/>
  <c r="J41" i="18"/>
  <c r="J30" i="18"/>
  <c r="H10" i="18"/>
  <c r="F23" i="18"/>
  <c r="J35" i="18"/>
  <c r="J79" i="18"/>
  <c r="J28" i="18" l="1"/>
  <c r="J34" i="18"/>
  <c r="H22" i="18"/>
  <c r="I100" i="18"/>
  <c r="I98" i="18" s="1"/>
  <c r="I22" i="18"/>
  <c r="J78" i="18"/>
  <c r="J72" i="18"/>
  <c r="J49" i="18"/>
  <c r="G22" i="18"/>
  <c r="F22" i="18"/>
  <c r="J23" i="18"/>
  <c r="J66" i="18"/>
  <c r="J38" i="18"/>
  <c r="J21" i="18" l="1"/>
  <c r="F21" i="18"/>
  <c r="H256" i="18" s="1"/>
  <c r="J76" i="18" s="1"/>
  <c r="I251" i="17" l="1"/>
  <c r="I246" i="17"/>
  <c r="I241" i="17"/>
  <c r="I236" i="17"/>
  <c r="I232" i="17"/>
  <c r="I227" i="17"/>
  <c r="I224" i="17"/>
  <c r="I220" i="17"/>
  <c r="I181" i="17"/>
  <c r="I176" i="17"/>
  <c r="I171" i="17"/>
  <c r="I145" i="17" s="1"/>
  <c r="I166" i="17"/>
  <c r="I161" i="17"/>
  <c r="I156" i="17"/>
  <c r="I151" i="17"/>
  <c r="I146" i="17"/>
  <c r="I139" i="17"/>
  <c r="I133" i="17"/>
  <c r="I100" i="17" s="1"/>
  <c r="I127" i="17"/>
  <c r="I123" i="17"/>
  <c r="I119" i="17"/>
  <c r="I113" i="17"/>
  <c r="I107" i="17"/>
  <c r="I101" i="17"/>
  <c r="H96" i="17"/>
  <c r="H95" i="17"/>
  <c r="H94" i="17"/>
  <c r="H93" i="17"/>
  <c r="H92" i="17"/>
  <c r="H90" i="17"/>
  <c r="J87" i="17"/>
  <c r="J86" i="17"/>
  <c r="J85" i="17"/>
  <c r="J84" i="17"/>
  <c r="J83" i="17"/>
  <c r="J82" i="17"/>
  <c r="J81" i="17"/>
  <c r="J80" i="17"/>
  <c r="J79" i="17"/>
  <c r="J78" i="17"/>
  <c r="I78" i="17"/>
  <c r="H78" i="17"/>
  <c r="G78" i="17"/>
  <c r="F78" i="17"/>
  <c r="J77" i="17"/>
  <c r="J75" i="17"/>
  <c r="J74" i="17"/>
  <c r="J73" i="17"/>
  <c r="I72" i="17"/>
  <c r="H72" i="17"/>
  <c r="G72" i="17"/>
  <c r="F72" i="17"/>
  <c r="J72" i="17" s="1"/>
  <c r="J71" i="17"/>
  <c r="J66" i="17" s="1"/>
  <c r="J70" i="17"/>
  <c r="I70" i="17"/>
  <c r="H70" i="17"/>
  <c r="G70" i="17"/>
  <c r="F70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I49" i="17"/>
  <c r="H49" i="17"/>
  <c r="G49" i="17"/>
  <c r="J49" i="17" s="1"/>
  <c r="F49" i="17"/>
  <c r="J48" i="17"/>
  <c r="J47" i="17"/>
  <c r="J46" i="17"/>
  <c r="J45" i="17"/>
  <c r="J44" i="17"/>
  <c r="J43" i="17"/>
  <c r="J42" i="17"/>
  <c r="J41" i="17"/>
  <c r="J40" i="17"/>
  <c r="J39" i="17"/>
  <c r="I38" i="17"/>
  <c r="H38" i="17"/>
  <c r="G38" i="17"/>
  <c r="F38" i="17"/>
  <c r="J38" i="17" s="1"/>
  <c r="J37" i="17"/>
  <c r="J36" i="17"/>
  <c r="J35" i="17"/>
  <c r="I34" i="17"/>
  <c r="H34" i="17"/>
  <c r="G34" i="17"/>
  <c r="G22" i="17" s="1"/>
  <c r="F34" i="17"/>
  <c r="F22" i="17" s="1"/>
  <c r="J33" i="17"/>
  <c r="J32" i="17"/>
  <c r="J31" i="17"/>
  <c r="J30" i="17"/>
  <c r="J29" i="17"/>
  <c r="I28" i="17"/>
  <c r="H28" i="17"/>
  <c r="J28" i="17" s="1"/>
  <c r="G28" i="17"/>
  <c r="F28" i="17"/>
  <c r="J27" i="17"/>
  <c r="J26" i="17"/>
  <c r="J25" i="17"/>
  <c r="J24" i="17"/>
  <c r="I23" i="17"/>
  <c r="I22" i="17" s="1"/>
  <c r="H23" i="17"/>
  <c r="G23" i="17"/>
  <c r="F23" i="17"/>
  <c r="J17" i="17"/>
  <c r="J16" i="17"/>
  <c r="I15" i="17"/>
  <c r="H15" i="17"/>
  <c r="J15" i="17" s="1"/>
  <c r="H10" i="17"/>
  <c r="I98" i="17" l="1"/>
  <c r="J23" i="17"/>
  <c r="H22" i="17"/>
  <c r="J34" i="17"/>
  <c r="F21" i="17" l="1"/>
  <c r="H256" i="17" s="1"/>
  <c r="J76" i="17" s="1"/>
  <c r="J21" i="17"/>
  <c r="I251" i="16" l="1"/>
  <c r="I248" i="16"/>
  <c r="I247" i="16"/>
  <c r="I246" i="16" s="1"/>
  <c r="I244" i="16"/>
  <c r="I242" i="16"/>
  <c r="I241" i="16"/>
  <c r="I239" i="16"/>
  <c r="I237" i="16"/>
  <c r="I236" i="16"/>
  <c r="I235" i="16"/>
  <c r="I232" i="16" s="1"/>
  <c r="I233" i="16"/>
  <c r="I227" i="16"/>
  <c r="I225" i="16"/>
  <c r="I224" i="16" s="1"/>
  <c r="I223" i="16"/>
  <c r="I221" i="16"/>
  <c r="I220" i="16"/>
  <c r="I181" i="16"/>
  <c r="I176" i="16"/>
  <c r="I171" i="16"/>
  <c r="I166" i="16"/>
  <c r="I161" i="16"/>
  <c r="I156" i="16"/>
  <c r="I151" i="16"/>
  <c r="I146" i="16"/>
  <c r="I145" i="16" s="1"/>
  <c r="I140" i="16"/>
  <c r="I139" i="16"/>
  <c r="I134" i="16"/>
  <c r="I133" i="16" s="1"/>
  <c r="I130" i="16"/>
  <c r="I128" i="16"/>
  <c r="I127" i="16"/>
  <c r="I123" i="16"/>
  <c r="I119" i="16"/>
  <c r="I113" i="16"/>
  <c r="I108" i="16"/>
  <c r="I107" i="16" s="1"/>
  <c r="I102" i="16"/>
  <c r="I101" i="16"/>
  <c r="H96" i="16"/>
  <c r="H95" i="16"/>
  <c r="H94" i="16"/>
  <c r="H93" i="16"/>
  <c r="G92" i="16"/>
  <c r="H92" i="16" s="1"/>
  <c r="H90" i="16" s="1"/>
  <c r="F87" i="16"/>
  <c r="J87" i="16" s="1"/>
  <c r="J86" i="16"/>
  <c r="J85" i="16"/>
  <c r="F85" i="16"/>
  <c r="F84" i="16"/>
  <c r="J84" i="16" s="1"/>
  <c r="J83" i="16"/>
  <c r="F83" i="16"/>
  <c r="J82" i="16"/>
  <c r="J81" i="16"/>
  <c r="J80" i="16"/>
  <c r="F79" i="16"/>
  <c r="J79" i="16" s="1"/>
  <c r="J66" i="16" s="1"/>
  <c r="I78" i="16"/>
  <c r="H78" i="16"/>
  <c r="G78" i="16"/>
  <c r="F78" i="16"/>
  <c r="J78" i="16" s="1"/>
  <c r="J77" i="16"/>
  <c r="J75" i="16"/>
  <c r="J74" i="16"/>
  <c r="J73" i="16"/>
  <c r="I72" i="16"/>
  <c r="H72" i="16"/>
  <c r="G72" i="16"/>
  <c r="F72" i="16"/>
  <c r="J72" i="16" s="1"/>
  <c r="J71" i="16"/>
  <c r="I70" i="16"/>
  <c r="H70" i="16"/>
  <c r="G70" i="16"/>
  <c r="F70" i="16"/>
  <c r="J70" i="16" s="1"/>
  <c r="J64" i="16"/>
  <c r="J63" i="16"/>
  <c r="J62" i="16"/>
  <c r="J61" i="16"/>
  <c r="J60" i="16"/>
  <c r="J59" i="16"/>
  <c r="J58" i="16"/>
  <c r="J57" i="16"/>
  <c r="J56" i="16"/>
  <c r="J55" i="16"/>
  <c r="J54" i="16"/>
  <c r="J53" i="16"/>
  <c r="J52" i="16"/>
  <c r="J51" i="16"/>
  <c r="J50" i="16"/>
  <c r="J49" i="16"/>
  <c r="I49" i="16"/>
  <c r="H49" i="16"/>
  <c r="G49" i="16"/>
  <c r="F49" i="16"/>
  <c r="J48" i="16"/>
  <c r="J47" i="16"/>
  <c r="J46" i="16"/>
  <c r="J45" i="16"/>
  <c r="J44" i="16"/>
  <c r="J43" i="16"/>
  <c r="J42" i="16"/>
  <c r="J41" i="16"/>
  <c r="J40" i="16"/>
  <c r="G39" i="16"/>
  <c r="G38" i="16" s="1"/>
  <c r="J38" i="16" s="1"/>
  <c r="I38" i="16"/>
  <c r="H38" i="16"/>
  <c r="F38" i="16"/>
  <c r="J37" i="16"/>
  <c r="F36" i="16"/>
  <c r="J36" i="16" s="1"/>
  <c r="J35" i="16"/>
  <c r="F35" i="16"/>
  <c r="I34" i="16"/>
  <c r="H34" i="16"/>
  <c r="G34" i="16"/>
  <c r="J33" i="16"/>
  <c r="J32" i="16"/>
  <c r="J31" i="16"/>
  <c r="F30" i="16"/>
  <c r="F28" i="16" s="1"/>
  <c r="J29" i="16"/>
  <c r="I28" i="16"/>
  <c r="H28" i="16"/>
  <c r="G28" i="16"/>
  <c r="J27" i="16"/>
  <c r="J26" i="16"/>
  <c r="J25" i="16"/>
  <c r="J24" i="16"/>
  <c r="I23" i="16"/>
  <c r="I22" i="16" s="1"/>
  <c r="H23" i="16"/>
  <c r="H22" i="16" s="1"/>
  <c r="G23" i="16"/>
  <c r="G22" i="16" s="1"/>
  <c r="F23" i="16"/>
  <c r="J17" i="16"/>
  <c r="J16" i="16"/>
  <c r="I15" i="16"/>
  <c r="J15" i="16" s="1"/>
  <c r="H15" i="16"/>
  <c r="H10" i="16"/>
  <c r="I100" i="16" l="1"/>
  <c r="I98" i="16" s="1"/>
  <c r="J28" i="16"/>
  <c r="J23" i="16"/>
  <c r="F34" i="16"/>
  <c r="J34" i="16" s="1"/>
  <c r="J39" i="16"/>
  <c r="J30" i="16"/>
  <c r="F21" i="16" l="1"/>
  <c r="H256" i="16" s="1"/>
  <c r="J76" i="16" s="1"/>
  <c r="J21" i="16"/>
  <c r="F22" i="16"/>
  <c r="J254" i="15" l="1"/>
  <c r="I254" i="15"/>
  <c r="J253" i="15"/>
  <c r="I253" i="15"/>
  <c r="I251" i="15" s="1"/>
  <c r="J252" i="15"/>
  <c r="I252" i="15"/>
  <c r="J250" i="15"/>
  <c r="I250" i="15"/>
  <c r="J249" i="15"/>
  <c r="I249" i="15"/>
  <c r="J248" i="15"/>
  <c r="I248" i="15"/>
  <c r="J247" i="15"/>
  <c r="I247" i="15"/>
  <c r="I246" i="15" s="1"/>
  <c r="J245" i="15"/>
  <c r="I245" i="15"/>
  <c r="J244" i="15"/>
  <c r="I244" i="15"/>
  <c r="J243" i="15"/>
  <c r="I243" i="15"/>
  <c r="I241" i="15" s="1"/>
  <c r="J242" i="15"/>
  <c r="I242" i="15"/>
  <c r="J240" i="15"/>
  <c r="I240" i="15"/>
  <c r="J239" i="15"/>
  <c r="I239" i="15"/>
  <c r="J238" i="15"/>
  <c r="I238" i="15"/>
  <c r="I236" i="15" s="1"/>
  <c r="J237" i="15"/>
  <c r="I237" i="15"/>
  <c r="J235" i="15"/>
  <c r="I235" i="15"/>
  <c r="J234" i="15"/>
  <c r="I234" i="15"/>
  <c r="J233" i="15"/>
  <c r="I233" i="15"/>
  <c r="I232" i="15" s="1"/>
  <c r="J231" i="15"/>
  <c r="I231" i="15"/>
  <c r="J230" i="15"/>
  <c r="I230" i="15"/>
  <c r="J229" i="15"/>
  <c r="I229" i="15"/>
  <c r="I227" i="15" s="1"/>
  <c r="J228" i="15"/>
  <c r="I228" i="15"/>
  <c r="J226" i="15"/>
  <c r="I226" i="15"/>
  <c r="I224" i="15" s="1"/>
  <c r="J225" i="15"/>
  <c r="I225" i="15"/>
  <c r="J223" i="15"/>
  <c r="I223" i="15"/>
  <c r="J222" i="15"/>
  <c r="I222" i="15"/>
  <c r="I220" i="15" s="1"/>
  <c r="J221" i="15"/>
  <c r="I221" i="15"/>
  <c r="J219" i="15"/>
  <c r="I219" i="15"/>
  <c r="J218" i="15"/>
  <c r="I218" i="15"/>
  <c r="J217" i="15"/>
  <c r="I217" i="15"/>
  <c r="J216" i="15"/>
  <c r="I216" i="15"/>
  <c r="J215" i="15"/>
  <c r="I215" i="15"/>
  <c r="J214" i="15"/>
  <c r="I214" i="15"/>
  <c r="J213" i="15"/>
  <c r="I213" i="15"/>
  <c r="J212" i="15"/>
  <c r="I212" i="15"/>
  <c r="J211" i="15"/>
  <c r="I211" i="15"/>
  <c r="J210" i="15"/>
  <c r="I210" i="15"/>
  <c r="J209" i="15"/>
  <c r="I209" i="15"/>
  <c r="J208" i="15"/>
  <c r="I208" i="15"/>
  <c r="J207" i="15"/>
  <c r="I207" i="15"/>
  <c r="J206" i="15"/>
  <c r="I206" i="15"/>
  <c r="J205" i="15"/>
  <c r="I205" i="15"/>
  <c r="J204" i="15"/>
  <c r="I204" i="15"/>
  <c r="J203" i="15"/>
  <c r="I203" i="15"/>
  <c r="J202" i="15"/>
  <c r="I202" i="15"/>
  <c r="J201" i="15"/>
  <c r="I201" i="15"/>
  <c r="J200" i="15"/>
  <c r="I200" i="15"/>
  <c r="J199" i="15"/>
  <c r="I199" i="15"/>
  <c r="J198" i="15"/>
  <c r="I198" i="15"/>
  <c r="J197" i="15"/>
  <c r="I197" i="15"/>
  <c r="J196" i="15"/>
  <c r="I196" i="15"/>
  <c r="J195" i="15"/>
  <c r="I195" i="15"/>
  <c r="J194" i="15"/>
  <c r="I194" i="15"/>
  <c r="J193" i="15"/>
  <c r="I193" i="15"/>
  <c r="J192" i="15"/>
  <c r="I192" i="15"/>
  <c r="J191" i="15"/>
  <c r="I191" i="15"/>
  <c r="J190" i="15"/>
  <c r="I190" i="15"/>
  <c r="J189" i="15"/>
  <c r="I189" i="15"/>
  <c r="J188" i="15"/>
  <c r="I188" i="15"/>
  <c r="J187" i="15"/>
  <c r="I187" i="15"/>
  <c r="J186" i="15"/>
  <c r="I186" i="15"/>
  <c r="J185" i="15"/>
  <c r="I185" i="15"/>
  <c r="J184" i="15"/>
  <c r="I184" i="15"/>
  <c r="J183" i="15"/>
  <c r="I181" i="15" s="1"/>
  <c r="I183" i="15"/>
  <c r="J182" i="15"/>
  <c r="I182" i="15"/>
  <c r="J180" i="15"/>
  <c r="I180" i="15"/>
  <c r="J179" i="15"/>
  <c r="I179" i="15"/>
  <c r="I176" i="15" s="1"/>
  <c r="J178" i="15"/>
  <c r="I178" i="15"/>
  <c r="J177" i="15"/>
  <c r="I177" i="15"/>
  <c r="J175" i="15"/>
  <c r="I175" i="15"/>
  <c r="J174" i="15"/>
  <c r="I174" i="15"/>
  <c r="J173" i="15"/>
  <c r="I173" i="15"/>
  <c r="J172" i="15"/>
  <c r="I172" i="15"/>
  <c r="I171" i="15" s="1"/>
  <c r="J170" i="15"/>
  <c r="I170" i="15"/>
  <c r="J169" i="15"/>
  <c r="I169" i="15"/>
  <c r="J168" i="15"/>
  <c r="I168" i="15"/>
  <c r="I166" i="15" s="1"/>
  <c r="J167" i="15"/>
  <c r="I167" i="15"/>
  <c r="J165" i="15"/>
  <c r="I165" i="15"/>
  <c r="J164" i="15"/>
  <c r="I164" i="15"/>
  <c r="J163" i="15"/>
  <c r="I163" i="15"/>
  <c r="J162" i="15"/>
  <c r="I162" i="15"/>
  <c r="I161" i="15"/>
  <c r="J160" i="15"/>
  <c r="I160" i="15"/>
  <c r="J159" i="15"/>
  <c r="I159" i="15"/>
  <c r="J158" i="15"/>
  <c r="I158" i="15"/>
  <c r="J157" i="15"/>
  <c r="I157" i="15"/>
  <c r="I156" i="15" s="1"/>
  <c r="J155" i="15"/>
  <c r="I155" i="15"/>
  <c r="J154" i="15"/>
  <c r="I154" i="15"/>
  <c r="J153" i="15"/>
  <c r="I153" i="15"/>
  <c r="I151" i="15" s="1"/>
  <c r="J152" i="15"/>
  <c r="I152" i="15"/>
  <c r="J150" i="15"/>
  <c r="I150" i="15"/>
  <c r="J149" i="15"/>
  <c r="I149" i="15"/>
  <c r="J148" i="15"/>
  <c r="I148" i="15"/>
  <c r="I146" i="15" s="1"/>
  <c r="J147" i="15"/>
  <c r="I147" i="15"/>
  <c r="J144" i="15"/>
  <c r="I144" i="15"/>
  <c r="J143" i="15"/>
  <c r="I143" i="15"/>
  <c r="J142" i="15"/>
  <c r="I142" i="15"/>
  <c r="J141" i="15"/>
  <c r="I141" i="15"/>
  <c r="J140" i="15"/>
  <c r="I139" i="15" s="1"/>
  <c r="I140" i="15"/>
  <c r="J138" i="15"/>
  <c r="I138" i="15"/>
  <c r="J137" i="15"/>
  <c r="I137" i="15"/>
  <c r="J136" i="15"/>
  <c r="I136" i="15"/>
  <c r="J135" i="15"/>
  <c r="I135" i="15"/>
  <c r="J134" i="15"/>
  <c r="I134" i="15"/>
  <c r="I133" i="15" s="1"/>
  <c r="J132" i="15"/>
  <c r="I132" i="15"/>
  <c r="J131" i="15"/>
  <c r="I131" i="15"/>
  <c r="J130" i="15"/>
  <c r="I130" i="15"/>
  <c r="I127" i="15" s="1"/>
  <c r="J129" i="15"/>
  <c r="I129" i="15"/>
  <c r="J128" i="15"/>
  <c r="I128" i="15"/>
  <c r="J126" i="15"/>
  <c r="I126" i="15"/>
  <c r="J125" i="15"/>
  <c r="I125" i="15"/>
  <c r="J124" i="15"/>
  <c r="I124" i="15"/>
  <c r="I123" i="15"/>
  <c r="J122" i="15"/>
  <c r="I122" i="15"/>
  <c r="J121" i="15"/>
  <c r="I121" i="15"/>
  <c r="I119" i="15" s="1"/>
  <c r="J120" i="15"/>
  <c r="I120" i="15"/>
  <c r="J118" i="15"/>
  <c r="I118" i="15"/>
  <c r="J117" i="15"/>
  <c r="I117" i="15"/>
  <c r="J116" i="15"/>
  <c r="I116" i="15"/>
  <c r="J115" i="15"/>
  <c r="I115" i="15"/>
  <c r="J114" i="15"/>
  <c r="I114" i="15"/>
  <c r="I113" i="15" s="1"/>
  <c r="J112" i="15"/>
  <c r="I112" i="15"/>
  <c r="J111" i="15"/>
  <c r="I111" i="15"/>
  <c r="J110" i="15"/>
  <c r="I110" i="15"/>
  <c r="J109" i="15"/>
  <c r="I109" i="15"/>
  <c r="J108" i="15"/>
  <c r="I108" i="15"/>
  <c r="I107" i="15" s="1"/>
  <c r="J106" i="15"/>
  <c r="I106" i="15"/>
  <c r="J105" i="15"/>
  <c r="I105" i="15"/>
  <c r="J104" i="15"/>
  <c r="I104" i="15"/>
  <c r="J103" i="15"/>
  <c r="I101" i="15" s="1"/>
  <c r="I103" i="15"/>
  <c r="J102" i="15"/>
  <c r="I102" i="15"/>
  <c r="G96" i="15"/>
  <c r="H96" i="15" s="1"/>
  <c r="G95" i="15"/>
  <c r="H95" i="15" s="1"/>
  <c r="G94" i="15"/>
  <c r="H94" i="15" s="1"/>
  <c r="H93" i="15"/>
  <c r="G93" i="15"/>
  <c r="G92" i="15"/>
  <c r="H92" i="15" s="1"/>
  <c r="I87" i="15"/>
  <c r="H87" i="15"/>
  <c r="G87" i="15"/>
  <c r="F87" i="15"/>
  <c r="J87" i="15" s="1"/>
  <c r="I86" i="15"/>
  <c r="J86" i="15" s="1"/>
  <c r="H86" i="15"/>
  <c r="G86" i="15"/>
  <c r="F86" i="15"/>
  <c r="I85" i="15"/>
  <c r="H85" i="15"/>
  <c r="G85" i="15"/>
  <c r="F85" i="15"/>
  <c r="J85" i="15" s="1"/>
  <c r="I84" i="15"/>
  <c r="H84" i="15"/>
  <c r="G84" i="15"/>
  <c r="F84" i="15"/>
  <c r="J84" i="15" s="1"/>
  <c r="I83" i="15"/>
  <c r="H83" i="15"/>
  <c r="G83" i="15"/>
  <c r="F83" i="15"/>
  <c r="J83" i="15" s="1"/>
  <c r="I82" i="15"/>
  <c r="H82" i="15"/>
  <c r="G82" i="15"/>
  <c r="F82" i="15"/>
  <c r="J82" i="15" s="1"/>
  <c r="J81" i="15"/>
  <c r="I81" i="15"/>
  <c r="H81" i="15"/>
  <c r="G81" i="15"/>
  <c r="F81" i="15"/>
  <c r="F78" i="15" s="1"/>
  <c r="J78" i="15" s="1"/>
  <c r="I80" i="15"/>
  <c r="H80" i="15"/>
  <c r="G80" i="15"/>
  <c r="J80" i="15" s="1"/>
  <c r="F80" i="15"/>
  <c r="I79" i="15"/>
  <c r="H79" i="15"/>
  <c r="H78" i="15" s="1"/>
  <c r="G79" i="15"/>
  <c r="G78" i="15" s="1"/>
  <c r="F79" i="15"/>
  <c r="J79" i="15" s="1"/>
  <c r="I78" i="15"/>
  <c r="I77" i="15"/>
  <c r="J77" i="15" s="1"/>
  <c r="H77" i="15"/>
  <c r="F77" i="15"/>
  <c r="I75" i="15"/>
  <c r="H75" i="15"/>
  <c r="G75" i="15"/>
  <c r="G72" i="15" s="1"/>
  <c r="F75" i="15"/>
  <c r="J75" i="15" s="1"/>
  <c r="I74" i="15"/>
  <c r="H74" i="15"/>
  <c r="G74" i="15"/>
  <c r="F74" i="15"/>
  <c r="J74" i="15" s="1"/>
  <c r="I73" i="15"/>
  <c r="I72" i="15" s="1"/>
  <c r="H73" i="15"/>
  <c r="H72" i="15" s="1"/>
  <c r="G73" i="15"/>
  <c r="F73" i="15"/>
  <c r="J73" i="15" s="1"/>
  <c r="I71" i="15"/>
  <c r="H71" i="15"/>
  <c r="G71" i="15"/>
  <c r="J71" i="15" s="1"/>
  <c r="F71" i="15"/>
  <c r="I70" i="15"/>
  <c r="H70" i="15"/>
  <c r="F70" i="15"/>
  <c r="J64" i="15"/>
  <c r="I64" i="15"/>
  <c r="H64" i="15"/>
  <c r="G64" i="15"/>
  <c r="F64" i="15"/>
  <c r="I63" i="15"/>
  <c r="H63" i="15"/>
  <c r="G63" i="15"/>
  <c r="J63" i="15" s="1"/>
  <c r="F63" i="15"/>
  <c r="I62" i="15"/>
  <c r="H62" i="15"/>
  <c r="G62" i="15"/>
  <c r="F62" i="15"/>
  <c r="J62" i="15" s="1"/>
  <c r="I61" i="15"/>
  <c r="J61" i="15" s="1"/>
  <c r="H61" i="15"/>
  <c r="G61" i="15"/>
  <c r="F61" i="15"/>
  <c r="I60" i="15"/>
  <c r="H60" i="15"/>
  <c r="G60" i="15"/>
  <c r="F60" i="15"/>
  <c r="J60" i="15" s="1"/>
  <c r="I59" i="15"/>
  <c r="H59" i="15"/>
  <c r="G59" i="15"/>
  <c r="F59" i="15"/>
  <c r="J59" i="15" s="1"/>
  <c r="I58" i="15"/>
  <c r="H58" i="15"/>
  <c r="J58" i="15" s="1"/>
  <c r="G58" i="15"/>
  <c r="F58" i="15"/>
  <c r="I57" i="15"/>
  <c r="H57" i="15"/>
  <c r="G57" i="15"/>
  <c r="F57" i="15"/>
  <c r="J57" i="15" s="1"/>
  <c r="J56" i="15"/>
  <c r="I56" i="15"/>
  <c r="H56" i="15"/>
  <c r="G56" i="15"/>
  <c r="F56" i="15"/>
  <c r="I55" i="15"/>
  <c r="H55" i="15"/>
  <c r="G55" i="15"/>
  <c r="J55" i="15" s="1"/>
  <c r="F55" i="15"/>
  <c r="I54" i="15"/>
  <c r="H54" i="15"/>
  <c r="F54" i="15"/>
  <c r="J54" i="15" s="1"/>
  <c r="I53" i="15"/>
  <c r="H53" i="15"/>
  <c r="J53" i="15" s="1"/>
  <c r="G53" i="15"/>
  <c r="F53" i="15"/>
  <c r="I52" i="15"/>
  <c r="I49" i="15" s="1"/>
  <c r="H52" i="15"/>
  <c r="H49" i="15" s="1"/>
  <c r="G52" i="15"/>
  <c r="F52" i="15"/>
  <c r="J52" i="15" s="1"/>
  <c r="J51" i="15"/>
  <c r="I51" i="15"/>
  <c r="H51" i="15"/>
  <c r="G51" i="15"/>
  <c r="F51" i="15"/>
  <c r="F49" i="15" s="1"/>
  <c r="I50" i="15"/>
  <c r="H50" i="15"/>
  <c r="G50" i="15"/>
  <c r="J50" i="15" s="1"/>
  <c r="F50" i="15"/>
  <c r="I48" i="15"/>
  <c r="J48" i="15" s="1"/>
  <c r="H48" i="15"/>
  <c r="G48" i="15"/>
  <c r="F48" i="15"/>
  <c r="I47" i="15"/>
  <c r="H47" i="15"/>
  <c r="G47" i="15"/>
  <c r="F47" i="15"/>
  <c r="J47" i="15" s="1"/>
  <c r="I46" i="15"/>
  <c r="H46" i="15"/>
  <c r="G46" i="15"/>
  <c r="F46" i="15"/>
  <c r="J46" i="15" s="1"/>
  <c r="I45" i="15"/>
  <c r="H45" i="15"/>
  <c r="G45" i="15"/>
  <c r="F45" i="15"/>
  <c r="J45" i="15" s="1"/>
  <c r="I44" i="15"/>
  <c r="H44" i="15"/>
  <c r="G44" i="15"/>
  <c r="F44" i="15"/>
  <c r="J44" i="15" s="1"/>
  <c r="J43" i="15"/>
  <c r="I43" i="15"/>
  <c r="H43" i="15"/>
  <c r="G43" i="15"/>
  <c r="F43" i="15"/>
  <c r="I42" i="15"/>
  <c r="H42" i="15"/>
  <c r="G42" i="15"/>
  <c r="J42" i="15" s="1"/>
  <c r="F42" i="15"/>
  <c r="I41" i="15"/>
  <c r="H41" i="15"/>
  <c r="H38" i="15" s="1"/>
  <c r="G41" i="15"/>
  <c r="G38" i="15" s="1"/>
  <c r="F41" i="15"/>
  <c r="J41" i="15" s="1"/>
  <c r="I40" i="15"/>
  <c r="J40" i="15" s="1"/>
  <c r="H40" i="15"/>
  <c r="G40" i="15"/>
  <c r="F40" i="15"/>
  <c r="I39" i="15"/>
  <c r="I38" i="15" s="1"/>
  <c r="H39" i="15"/>
  <c r="G39" i="15"/>
  <c r="F39" i="15"/>
  <c r="F38" i="15" s="1"/>
  <c r="I37" i="15"/>
  <c r="H37" i="15"/>
  <c r="G37" i="15"/>
  <c r="J37" i="15" s="1"/>
  <c r="F37" i="15"/>
  <c r="I36" i="15"/>
  <c r="H36" i="15"/>
  <c r="H34" i="15" s="1"/>
  <c r="G36" i="15"/>
  <c r="F36" i="15"/>
  <c r="J36" i="15" s="1"/>
  <c r="J35" i="15"/>
  <c r="I35" i="15"/>
  <c r="I34" i="15" s="1"/>
  <c r="H35" i="15"/>
  <c r="G35" i="15"/>
  <c r="F35" i="15"/>
  <c r="F34" i="15" s="1"/>
  <c r="G34" i="15"/>
  <c r="I33" i="15"/>
  <c r="H33" i="15"/>
  <c r="G33" i="15"/>
  <c r="F33" i="15"/>
  <c r="J33" i="15" s="1"/>
  <c r="I32" i="15"/>
  <c r="J32" i="15" s="1"/>
  <c r="H32" i="15"/>
  <c r="G32" i="15"/>
  <c r="F32" i="15"/>
  <c r="I31" i="15"/>
  <c r="I28" i="15" s="1"/>
  <c r="H31" i="15"/>
  <c r="G31" i="15"/>
  <c r="F31" i="15"/>
  <c r="J31" i="15" s="1"/>
  <c r="I30" i="15"/>
  <c r="H30" i="15"/>
  <c r="G30" i="15"/>
  <c r="F30" i="15"/>
  <c r="J30" i="15" s="1"/>
  <c r="I29" i="15"/>
  <c r="H29" i="15"/>
  <c r="H28" i="15" s="1"/>
  <c r="G29" i="15"/>
  <c r="G28" i="15" s="1"/>
  <c r="F29" i="15"/>
  <c r="J29" i="15" s="1"/>
  <c r="J27" i="15"/>
  <c r="I27" i="15"/>
  <c r="H27" i="15"/>
  <c r="F27" i="15"/>
  <c r="I26" i="15"/>
  <c r="I23" i="15" s="1"/>
  <c r="H26" i="15"/>
  <c r="G26" i="15"/>
  <c r="F26" i="15"/>
  <c r="J26" i="15" s="1"/>
  <c r="I25" i="15"/>
  <c r="H25" i="15"/>
  <c r="G25" i="15"/>
  <c r="F25" i="15"/>
  <c r="J25" i="15" s="1"/>
  <c r="I24" i="15"/>
  <c r="H24" i="15"/>
  <c r="H23" i="15" s="1"/>
  <c r="G24" i="15"/>
  <c r="G23" i="15" s="1"/>
  <c r="F24" i="15"/>
  <c r="J24" i="15" s="1"/>
  <c r="J17" i="15"/>
  <c r="J16" i="15"/>
  <c r="J15" i="15"/>
  <c r="I15" i="15"/>
  <c r="H15" i="15"/>
  <c r="F10" i="15"/>
  <c r="H22" i="15" l="1"/>
  <c r="J38" i="15"/>
  <c r="I22" i="15"/>
  <c r="J49" i="15"/>
  <c r="J34" i="15"/>
  <c r="J66" i="15"/>
  <c r="H90" i="15"/>
  <c r="I100" i="15"/>
  <c r="I98" i="15" s="1"/>
  <c r="I145" i="15"/>
  <c r="F23" i="15"/>
  <c r="F28" i="15"/>
  <c r="J28" i="15" s="1"/>
  <c r="G49" i="15"/>
  <c r="G22" i="15" s="1"/>
  <c r="G70" i="15"/>
  <c r="J70" i="15" s="1"/>
  <c r="J39" i="15"/>
  <c r="F72" i="15"/>
  <c r="J72" i="15" s="1"/>
  <c r="H10" i="15"/>
  <c r="J23" i="15" l="1"/>
  <c r="F22" i="15"/>
  <c r="F21" i="15" l="1"/>
  <c r="H256" i="15" s="1"/>
  <c r="J76" i="15" s="1"/>
  <c r="J21" i="15"/>
  <c r="I254" i="14"/>
  <c r="I253" i="14"/>
  <c r="I252" i="14"/>
  <c r="I250" i="14"/>
  <c r="I249" i="14"/>
  <c r="I248" i="14"/>
  <c r="I247" i="14"/>
  <c r="I245" i="14"/>
  <c r="I244" i="14"/>
  <c r="I243" i="14"/>
  <c r="I242" i="14"/>
  <c r="I240" i="14"/>
  <c r="I239" i="14"/>
  <c r="I238" i="14"/>
  <c r="I237" i="14"/>
  <c r="I235" i="14"/>
  <c r="I234" i="14"/>
  <c r="I233" i="14"/>
  <c r="I231" i="14"/>
  <c r="I230" i="14"/>
  <c r="I229" i="14"/>
  <c r="I228" i="14"/>
  <c r="I226" i="14"/>
  <c r="I225" i="14"/>
  <c r="I224" i="14" s="1"/>
  <c r="I223" i="14"/>
  <c r="I222" i="14"/>
  <c r="I221" i="14"/>
  <c r="I219" i="14"/>
  <c r="I218" i="14"/>
  <c r="I217" i="14"/>
  <c r="I216" i="14"/>
  <c r="I215" i="14"/>
  <c r="I214" i="14"/>
  <c r="I213" i="14"/>
  <c r="I212" i="14"/>
  <c r="I211" i="14"/>
  <c r="I210" i="14"/>
  <c r="I209" i="14"/>
  <c r="I208" i="14"/>
  <c r="I207" i="14"/>
  <c r="I206" i="14"/>
  <c r="I205" i="14"/>
  <c r="I204" i="14"/>
  <c r="I203" i="14"/>
  <c r="I202" i="14"/>
  <c r="I201" i="14"/>
  <c r="I200" i="14"/>
  <c r="I199" i="14"/>
  <c r="I198" i="14"/>
  <c r="I197" i="14"/>
  <c r="I196" i="14"/>
  <c r="I195" i="14"/>
  <c r="I194" i="14"/>
  <c r="I193" i="14"/>
  <c r="I192" i="14"/>
  <c r="I191" i="14"/>
  <c r="I190" i="14"/>
  <c r="I189" i="14"/>
  <c r="I188" i="14"/>
  <c r="I187" i="14"/>
  <c r="I186" i="14"/>
  <c r="I185" i="14"/>
  <c r="I184" i="14"/>
  <c r="I183" i="14"/>
  <c r="I182" i="14"/>
  <c r="I176" i="14"/>
  <c r="I171" i="14"/>
  <c r="I166" i="14"/>
  <c r="I161" i="14"/>
  <c r="I156" i="14"/>
  <c r="I155" i="14"/>
  <c r="I154" i="14"/>
  <c r="I153" i="14"/>
  <c r="I152" i="14"/>
  <c r="I151" i="14" s="1"/>
  <c r="I150" i="14"/>
  <c r="I149" i="14"/>
  <c r="I148" i="14"/>
  <c r="I147" i="14"/>
  <c r="I144" i="14"/>
  <c r="I143" i="14"/>
  <c r="I142" i="14"/>
  <c r="I141" i="14"/>
  <c r="I140" i="14"/>
  <c r="I138" i="14"/>
  <c r="I137" i="14"/>
  <c r="I136" i="14"/>
  <c r="I133" i="14" s="1"/>
  <c r="I135" i="14"/>
  <c r="I134" i="14"/>
  <c r="I132" i="14"/>
  <c r="I131" i="14"/>
  <c r="I130" i="14"/>
  <c r="I129" i="14"/>
  <c r="I128" i="14"/>
  <c r="I126" i="14"/>
  <c r="I125" i="14"/>
  <c r="I124" i="14"/>
  <c r="I122" i="14"/>
  <c r="I121" i="14"/>
  <c r="I120" i="14"/>
  <c r="I118" i="14"/>
  <c r="I117" i="14"/>
  <c r="I116" i="14"/>
  <c r="I115" i="14"/>
  <c r="I114" i="14"/>
  <c r="I112" i="14"/>
  <c r="I111" i="14"/>
  <c r="I110" i="14"/>
  <c r="I109" i="14"/>
  <c r="I108" i="14"/>
  <c r="I106" i="14"/>
  <c r="I105" i="14"/>
  <c r="I104" i="14"/>
  <c r="I103" i="14"/>
  <c r="I102" i="14"/>
  <c r="G96" i="14"/>
  <c r="H96" i="14" s="1"/>
  <c r="G95" i="14"/>
  <c r="H95" i="14" s="1"/>
  <c r="G94" i="14"/>
  <c r="H94" i="14" s="1"/>
  <c r="G93" i="14"/>
  <c r="H93" i="14" s="1"/>
  <c r="G92" i="14"/>
  <c r="H92" i="14" s="1"/>
  <c r="I87" i="14"/>
  <c r="H87" i="14"/>
  <c r="G87" i="14"/>
  <c r="F87" i="14"/>
  <c r="I86" i="14"/>
  <c r="H86" i="14"/>
  <c r="G86" i="14"/>
  <c r="F86" i="14"/>
  <c r="I85" i="14"/>
  <c r="H85" i="14"/>
  <c r="G85" i="14"/>
  <c r="F85" i="14"/>
  <c r="I84" i="14"/>
  <c r="H84" i="14"/>
  <c r="G84" i="14"/>
  <c r="F84" i="14"/>
  <c r="I83" i="14"/>
  <c r="H83" i="14"/>
  <c r="G83" i="14"/>
  <c r="F83" i="14"/>
  <c r="I82" i="14"/>
  <c r="H82" i="14"/>
  <c r="G82" i="14"/>
  <c r="F82" i="14"/>
  <c r="I81" i="14"/>
  <c r="H81" i="14"/>
  <c r="G81" i="14"/>
  <c r="F81" i="14"/>
  <c r="I80" i="14"/>
  <c r="H80" i="14"/>
  <c r="G80" i="14"/>
  <c r="F80" i="14"/>
  <c r="I79" i="14"/>
  <c r="H79" i="14"/>
  <c r="G79" i="14"/>
  <c r="F79" i="14"/>
  <c r="I77" i="14"/>
  <c r="H77" i="14"/>
  <c r="G77" i="14"/>
  <c r="F77" i="14"/>
  <c r="I75" i="14"/>
  <c r="H75" i="14"/>
  <c r="G75" i="14"/>
  <c r="F75" i="14"/>
  <c r="I74" i="14"/>
  <c r="H74" i="14"/>
  <c r="G74" i="14"/>
  <c r="F74" i="14"/>
  <c r="I73" i="14"/>
  <c r="H73" i="14"/>
  <c r="G73" i="14"/>
  <c r="F73" i="14"/>
  <c r="I71" i="14"/>
  <c r="I70" i="14" s="1"/>
  <c r="H71" i="14"/>
  <c r="H70" i="14" s="1"/>
  <c r="G71" i="14"/>
  <c r="G70" i="14" s="1"/>
  <c r="F71" i="14"/>
  <c r="I64" i="14"/>
  <c r="H64" i="14"/>
  <c r="G64" i="14"/>
  <c r="F64" i="14"/>
  <c r="I63" i="14"/>
  <c r="H63" i="14"/>
  <c r="G63" i="14"/>
  <c r="F63" i="14"/>
  <c r="I62" i="14"/>
  <c r="H62" i="14"/>
  <c r="G62" i="14"/>
  <c r="F62" i="14"/>
  <c r="I61" i="14"/>
  <c r="H61" i="14"/>
  <c r="G61" i="14"/>
  <c r="F61" i="14"/>
  <c r="I60" i="14"/>
  <c r="H60" i="14"/>
  <c r="G60" i="14"/>
  <c r="F60" i="14"/>
  <c r="I59" i="14"/>
  <c r="H59" i="14"/>
  <c r="G59" i="14"/>
  <c r="F59" i="14"/>
  <c r="I58" i="14"/>
  <c r="H58" i="14"/>
  <c r="G58" i="14"/>
  <c r="F58" i="14"/>
  <c r="I57" i="14"/>
  <c r="H57" i="14"/>
  <c r="G57" i="14"/>
  <c r="F57" i="14"/>
  <c r="I56" i="14"/>
  <c r="H56" i="14"/>
  <c r="G56" i="14"/>
  <c r="F56" i="14"/>
  <c r="I55" i="14"/>
  <c r="H55" i="14"/>
  <c r="G55" i="14"/>
  <c r="F55" i="14"/>
  <c r="I54" i="14"/>
  <c r="H54" i="14"/>
  <c r="G54" i="14"/>
  <c r="F54" i="14"/>
  <c r="I53" i="14"/>
  <c r="H53" i="14"/>
  <c r="G53" i="14"/>
  <c r="F53" i="14"/>
  <c r="I52" i="14"/>
  <c r="H52" i="14"/>
  <c r="G52" i="14"/>
  <c r="F52" i="14"/>
  <c r="I51" i="14"/>
  <c r="H51" i="14"/>
  <c r="G51" i="14"/>
  <c r="F51" i="14"/>
  <c r="I50" i="14"/>
  <c r="H50" i="14"/>
  <c r="G50" i="14"/>
  <c r="F50" i="14"/>
  <c r="I48" i="14"/>
  <c r="H48" i="14"/>
  <c r="G48" i="14"/>
  <c r="F48" i="14"/>
  <c r="I47" i="14"/>
  <c r="H47" i="14"/>
  <c r="G47" i="14"/>
  <c r="F47" i="14"/>
  <c r="I46" i="14"/>
  <c r="H46" i="14"/>
  <c r="G46" i="14"/>
  <c r="F46" i="14"/>
  <c r="I45" i="14"/>
  <c r="H45" i="14"/>
  <c r="G45" i="14"/>
  <c r="F45" i="14"/>
  <c r="I44" i="14"/>
  <c r="H44" i="14"/>
  <c r="G44" i="14"/>
  <c r="F44" i="14"/>
  <c r="I43" i="14"/>
  <c r="H43" i="14"/>
  <c r="G43" i="14"/>
  <c r="F43" i="14"/>
  <c r="I42" i="14"/>
  <c r="H42" i="14"/>
  <c r="G42" i="14"/>
  <c r="F42" i="14"/>
  <c r="I41" i="14"/>
  <c r="H41" i="14"/>
  <c r="G41" i="14"/>
  <c r="F41" i="14"/>
  <c r="I40" i="14"/>
  <c r="H40" i="14"/>
  <c r="G40" i="14"/>
  <c r="F40" i="14"/>
  <c r="I39" i="14"/>
  <c r="H39" i="14"/>
  <c r="G39" i="14"/>
  <c r="F39" i="14"/>
  <c r="I37" i="14"/>
  <c r="H37" i="14"/>
  <c r="G37" i="14"/>
  <c r="F37" i="14"/>
  <c r="I36" i="14"/>
  <c r="H36" i="14"/>
  <c r="G36" i="14"/>
  <c r="F36" i="14"/>
  <c r="I35" i="14"/>
  <c r="H35" i="14"/>
  <c r="G35" i="14"/>
  <c r="F35" i="14"/>
  <c r="I33" i="14"/>
  <c r="H33" i="14"/>
  <c r="G33" i="14"/>
  <c r="F33" i="14"/>
  <c r="I32" i="14"/>
  <c r="H32" i="14"/>
  <c r="G32" i="14"/>
  <c r="F32" i="14"/>
  <c r="I31" i="14"/>
  <c r="H31" i="14"/>
  <c r="G31" i="14"/>
  <c r="F31" i="14"/>
  <c r="I30" i="14"/>
  <c r="H30" i="14"/>
  <c r="G30" i="14"/>
  <c r="F30" i="14"/>
  <c r="I29" i="14"/>
  <c r="H29" i="14"/>
  <c r="G29" i="14"/>
  <c r="F29" i="14"/>
  <c r="I27" i="14"/>
  <c r="H27" i="14"/>
  <c r="G27" i="14"/>
  <c r="F27" i="14"/>
  <c r="I26" i="14"/>
  <c r="H26" i="14"/>
  <c r="G26" i="14"/>
  <c r="F26" i="14"/>
  <c r="I25" i="14"/>
  <c r="H25" i="14"/>
  <c r="G25" i="14"/>
  <c r="F25" i="14"/>
  <c r="I24" i="14"/>
  <c r="H24" i="14"/>
  <c r="G24" i="14"/>
  <c r="F24" i="14"/>
  <c r="I17" i="14"/>
  <c r="J17" i="14" s="1"/>
  <c r="I16" i="14"/>
  <c r="H15" i="14"/>
  <c r="F10" i="14"/>
  <c r="H10" i="14" s="1"/>
  <c r="I241" i="14" l="1"/>
  <c r="I232" i="14"/>
  <c r="J32" i="14"/>
  <c r="I15" i="14"/>
  <c r="J15" i="14" s="1"/>
  <c r="H38" i="14"/>
  <c r="J44" i="14"/>
  <c r="I23" i="14"/>
  <c r="I101" i="14"/>
  <c r="I119" i="14"/>
  <c r="I227" i="14"/>
  <c r="I246" i="14"/>
  <c r="G23" i="14"/>
  <c r="G28" i="14"/>
  <c r="J39" i="14"/>
  <c r="J45" i="14"/>
  <c r="J47" i="14"/>
  <c r="J50" i="14"/>
  <c r="J52" i="14"/>
  <c r="J60" i="14"/>
  <c r="I49" i="14"/>
  <c r="H23" i="14"/>
  <c r="H28" i="14"/>
  <c r="F72" i="14"/>
  <c r="J53" i="14"/>
  <c r="J55" i="14"/>
  <c r="J77" i="14"/>
  <c r="J80" i="14"/>
  <c r="I107" i="14"/>
  <c r="I146" i="14"/>
  <c r="I145" i="14" s="1"/>
  <c r="J36" i="14"/>
  <c r="J82" i="14"/>
  <c r="J51" i="14"/>
  <c r="J61" i="14"/>
  <c r="J63" i="14"/>
  <c r="J81" i="14"/>
  <c r="J83" i="14"/>
  <c r="J46" i="14"/>
  <c r="H49" i="14"/>
  <c r="G72" i="14"/>
  <c r="I113" i="14"/>
  <c r="J33" i="14"/>
  <c r="J79" i="14"/>
  <c r="J57" i="14"/>
  <c r="H72" i="14"/>
  <c r="H78" i="14"/>
  <c r="J87" i="14"/>
  <c r="I181" i="14"/>
  <c r="J27" i="14"/>
  <c r="G34" i="14"/>
  <c r="J37" i="14"/>
  <c r="I38" i="14"/>
  <c r="G49" i="14"/>
  <c r="J56" i="14"/>
  <c r="J58" i="14"/>
  <c r="J71" i="14"/>
  <c r="I72" i="14"/>
  <c r="I78" i="14"/>
  <c r="I251" i="14"/>
  <c r="J43" i="14"/>
  <c r="J30" i="14"/>
  <c r="H34" i="14"/>
  <c r="J40" i="14"/>
  <c r="J85" i="14"/>
  <c r="J25" i="14"/>
  <c r="I28" i="14"/>
  <c r="I34" i="14"/>
  <c r="G38" i="14"/>
  <c r="J48" i="14"/>
  <c r="J54" i="14"/>
  <c r="J84" i="14"/>
  <c r="J86" i="14"/>
  <c r="I139" i="14"/>
  <c r="I236" i="14"/>
  <c r="J59" i="14"/>
  <c r="I123" i="14"/>
  <c r="J42" i="14"/>
  <c r="J64" i="14"/>
  <c r="J74" i="14"/>
  <c r="F23" i="14"/>
  <c r="J26" i="14"/>
  <c r="J29" i="14"/>
  <c r="J31" i="14"/>
  <c r="J62" i="14"/>
  <c r="I127" i="14"/>
  <c r="I220" i="14"/>
  <c r="H90" i="14"/>
  <c r="J41" i="14"/>
  <c r="J73" i="14"/>
  <c r="J16" i="14"/>
  <c r="J35" i="14"/>
  <c r="J75" i="14"/>
  <c r="G78" i="14"/>
  <c r="J24" i="14"/>
  <c r="F28" i="14"/>
  <c r="F34" i="14"/>
  <c r="F49" i="14"/>
  <c r="F38" i="14"/>
  <c r="F70" i="14"/>
  <c r="J70" i="14" s="1"/>
  <c r="F78" i="14"/>
  <c r="I100" i="14" l="1"/>
  <c r="J28" i="14"/>
  <c r="J23" i="14"/>
  <c r="F21" i="14" s="1"/>
  <c r="H256" i="14" s="1"/>
  <c r="H22" i="14"/>
  <c r="J38" i="14"/>
  <c r="I98" i="14"/>
  <c r="J72" i="14"/>
  <c r="J49" i="14"/>
  <c r="J66" i="14"/>
  <c r="J34" i="14"/>
  <c r="I22" i="14"/>
  <c r="G22" i="14"/>
  <c r="J78" i="14"/>
  <c r="F22" i="14"/>
  <c r="J21" i="14" l="1"/>
  <c r="J76" i="14"/>
  <c r="I251" i="13"/>
  <c r="I249" i="13"/>
  <c r="I248" i="13"/>
  <c r="I247" i="13"/>
  <c r="I245" i="13"/>
  <c r="I244" i="13"/>
  <c r="I242" i="13"/>
  <c r="I239" i="13"/>
  <c r="I237" i="13"/>
  <c r="I235" i="13"/>
  <c r="I233" i="13"/>
  <c r="I227" i="13"/>
  <c r="I224" i="13"/>
  <c r="I223" i="13"/>
  <c r="I221" i="13"/>
  <c r="I181" i="13"/>
  <c r="I176" i="13"/>
  <c r="I171" i="13"/>
  <c r="I145" i="13" s="1"/>
  <c r="I166" i="13"/>
  <c r="I161" i="13"/>
  <c r="I156" i="13"/>
  <c r="I151" i="13"/>
  <c r="I146" i="13"/>
  <c r="I139" i="13"/>
  <c r="I133" i="13"/>
  <c r="I100" i="13" s="1"/>
  <c r="I127" i="13"/>
  <c r="I123" i="13"/>
  <c r="I119" i="13"/>
  <c r="I113" i="13"/>
  <c r="I107" i="13"/>
  <c r="I101" i="13"/>
  <c r="H96" i="13"/>
  <c r="H95" i="13"/>
  <c r="H94" i="13"/>
  <c r="H93" i="13"/>
  <c r="H92" i="13"/>
  <c r="H90" i="13"/>
  <c r="F87" i="13"/>
  <c r="J87" i="13" s="1"/>
  <c r="J86" i="13"/>
  <c r="J85" i="13"/>
  <c r="F84" i="13"/>
  <c r="J84" i="13" s="1"/>
  <c r="F83" i="13"/>
  <c r="J83" i="13" s="1"/>
  <c r="J82" i="13"/>
  <c r="J81" i="13"/>
  <c r="J80" i="13"/>
  <c r="F79" i="13"/>
  <c r="J79" i="13" s="1"/>
  <c r="I78" i="13"/>
  <c r="H78" i="13"/>
  <c r="G78" i="13"/>
  <c r="J77" i="13"/>
  <c r="J75" i="13"/>
  <c r="J74" i="13"/>
  <c r="J73" i="13"/>
  <c r="I72" i="13"/>
  <c r="H72" i="13"/>
  <c r="J72" i="13" s="1"/>
  <c r="G72" i="13"/>
  <c r="F72" i="13"/>
  <c r="J71" i="13"/>
  <c r="I70" i="13"/>
  <c r="H70" i="13"/>
  <c r="G70" i="13"/>
  <c r="F70" i="13"/>
  <c r="J70" i="13" s="1"/>
  <c r="J64" i="13"/>
  <c r="J63" i="13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I49" i="13"/>
  <c r="H49" i="13"/>
  <c r="G49" i="13"/>
  <c r="F49" i="13"/>
  <c r="J49" i="13" s="1"/>
  <c r="J48" i="13"/>
  <c r="J47" i="13"/>
  <c r="J46" i="13"/>
  <c r="J45" i="13"/>
  <c r="J44" i="13"/>
  <c r="J43" i="13"/>
  <c r="J42" i="13"/>
  <c r="J41" i="13"/>
  <c r="J40" i="13"/>
  <c r="J39" i="13"/>
  <c r="J38" i="13"/>
  <c r="I38" i="13"/>
  <c r="H38" i="13"/>
  <c r="G38" i="13"/>
  <c r="F38" i="13"/>
  <c r="J37" i="13"/>
  <c r="F36" i="13"/>
  <c r="J36" i="13" s="1"/>
  <c r="F35" i="13"/>
  <c r="J35" i="13" s="1"/>
  <c r="I34" i="13"/>
  <c r="H34" i="13"/>
  <c r="G34" i="13"/>
  <c r="J33" i="13"/>
  <c r="J32" i="13"/>
  <c r="J31" i="13"/>
  <c r="J30" i="13"/>
  <c r="J29" i="13"/>
  <c r="I28" i="13"/>
  <c r="H28" i="13"/>
  <c r="G28" i="13"/>
  <c r="F28" i="13"/>
  <c r="J28" i="13" s="1"/>
  <c r="J27" i="13"/>
  <c r="J26" i="13"/>
  <c r="J25" i="13"/>
  <c r="J24" i="13"/>
  <c r="I23" i="13"/>
  <c r="I22" i="13" s="1"/>
  <c r="H23" i="13"/>
  <c r="H22" i="13" s="1"/>
  <c r="G23" i="13"/>
  <c r="G22" i="13" s="1"/>
  <c r="F23" i="13"/>
  <c r="J17" i="13"/>
  <c r="H16" i="13"/>
  <c r="J16" i="13" s="1"/>
  <c r="I15" i="13"/>
  <c r="H10" i="13"/>
  <c r="I236" i="13" l="1"/>
  <c r="I246" i="13"/>
  <c r="I220" i="13"/>
  <c r="J66" i="13"/>
  <c r="I232" i="13"/>
  <c r="I241" i="13"/>
  <c r="F78" i="13"/>
  <c r="J78" i="13" s="1"/>
  <c r="H15" i="13"/>
  <c r="J15" i="13" s="1"/>
  <c r="F34" i="13"/>
  <c r="J34" i="13" s="1"/>
  <c r="J23" i="13"/>
  <c r="I98" i="13" l="1"/>
  <c r="F22" i="13"/>
  <c r="F21" i="13"/>
  <c r="H256" i="13" s="1"/>
  <c r="J76" i="13" s="1"/>
  <c r="J21" i="13"/>
  <c r="I251" i="12" l="1"/>
  <c r="I246" i="12"/>
  <c r="I241" i="12"/>
  <c r="I236" i="12"/>
  <c r="I232" i="12"/>
  <c r="I227" i="12"/>
  <c r="I224" i="12"/>
  <c r="I220" i="12"/>
  <c r="I181" i="12"/>
  <c r="I176" i="12"/>
  <c r="I171" i="12"/>
  <c r="I166" i="12"/>
  <c r="I161" i="12"/>
  <c r="I156" i="12"/>
  <c r="I151" i="12"/>
  <c r="I146" i="12"/>
  <c r="I145" i="12" s="1"/>
  <c r="I139" i="12"/>
  <c r="I133" i="12"/>
  <c r="I127" i="12"/>
  <c r="I123" i="12"/>
  <c r="I119" i="12"/>
  <c r="I113" i="12"/>
  <c r="I100" i="12" s="1"/>
  <c r="I107" i="12"/>
  <c r="I101" i="12"/>
  <c r="H96" i="12"/>
  <c r="H95" i="12"/>
  <c r="H94" i="12"/>
  <c r="H93" i="12"/>
  <c r="H92" i="12"/>
  <c r="H90" i="12" s="1"/>
  <c r="J87" i="12"/>
  <c r="J86" i="12"/>
  <c r="J85" i="12"/>
  <c r="J84" i="12"/>
  <c r="J83" i="12"/>
  <c r="J82" i="12"/>
  <c r="J81" i="12"/>
  <c r="J80" i="12"/>
  <c r="J79" i="12"/>
  <c r="I78" i="12"/>
  <c r="H78" i="12"/>
  <c r="G78" i="12"/>
  <c r="F78" i="12"/>
  <c r="J78" i="12" s="1"/>
  <c r="J77" i="12"/>
  <c r="J75" i="12"/>
  <c r="J74" i="12"/>
  <c r="J73" i="12"/>
  <c r="I72" i="12"/>
  <c r="H72" i="12"/>
  <c r="J72" i="12" s="1"/>
  <c r="G72" i="12"/>
  <c r="F72" i="12"/>
  <c r="J71" i="12"/>
  <c r="J66" i="12" s="1"/>
  <c r="I70" i="12"/>
  <c r="H70" i="12"/>
  <c r="G70" i="12"/>
  <c r="F70" i="12"/>
  <c r="J70" i="12" s="1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I49" i="12"/>
  <c r="H49" i="12"/>
  <c r="G49" i="12"/>
  <c r="F49" i="12"/>
  <c r="J49" i="12" s="1"/>
  <c r="J48" i="12"/>
  <c r="J47" i="12"/>
  <c r="J46" i="12"/>
  <c r="J45" i="12"/>
  <c r="J44" i="12"/>
  <c r="J43" i="12"/>
  <c r="J42" i="12"/>
  <c r="J41" i="12"/>
  <c r="J40" i="12"/>
  <c r="J39" i="12"/>
  <c r="J38" i="12"/>
  <c r="I38" i="12"/>
  <c r="H38" i="12"/>
  <c r="G38" i="12"/>
  <c r="F38" i="12"/>
  <c r="J37" i="12"/>
  <c r="J36" i="12"/>
  <c r="J35" i="12"/>
  <c r="J34" i="12"/>
  <c r="I34" i="12"/>
  <c r="H34" i="12"/>
  <c r="G34" i="12"/>
  <c r="F34" i="12"/>
  <c r="J33" i="12"/>
  <c r="J32" i="12"/>
  <c r="J31" i="12"/>
  <c r="J30" i="12"/>
  <c r="J29" i="12"/>
  <c r="I28" i="12"/>
  <c r="H28" i="12"/>
  <c r="G28" i="12"/>
  <c r="F28" i="12"/>
  <c r="J28" i="12" s="1"/>
  <c r="J27" i="12"/>
  <c r="J26" i="12"/>
  <c r="J25" i="12"/>
  <c r="J24" i="12"/>
  <c r="I23" i="12"/>
  <c r="H23" i="12"/>
  <c r="H22" i="12" s="1"/>
  <c r="G23" i="12"/>
  <c r="G22" i="12" s="1"/>
  <c r="F23" i="12"/>
  <c r="J23" i="12" s="1"/>
  <c r="I22" i="12"/>
  <c r="J17" i="12"/>
  <c r="J16" i="12"/>
  <c r="J15" i="12"/>
  <c r="I15" i="12"/>
  <c r="H15" i="12"/>
  <c r="H10" i="12"/>
  <c r="H256" i="12" l="1"/>
  <c r="J76" i="12" s="1"/>
  <c r="I98" i="12"/>
  <c r="J21" i="12"/>
  <c r="F21" i="12"/>
  <c r="F22" i="12"/>
  <c r="J254" i="11" l="1"/>
  <c r="I254" i="11"/>
  <c r="J253" i="11"/>
  <c r="I253" i="11"/>
  <c r="I251" i="11" s="1"/>
  <c r="J252" i="11"/>
  <c r="I252" i="11"/>
  <c r="J250" i="11"/>
  <c r="I250" i="11"/>
  <c r="J249" i="11"/>
  <c r="I249" i="11"/>
  <c r="J248" i="11"/>
  <c r="I248" i="11"/>
  <c r="J247" i="11"/>
  <c r="I247" i="11"/>
  <c r="I246" i="11" s="1"/>
  <c r="J245" i="11"/>
  <c r="I245" i="11"/>
  <c r="J244" i="11"/>
  <c r="I244" i="11"/>
  <c r="J243" i="11"/>
  <c r="I243" i="11"/>
  <c r="J242" i="11"/>
  <c r="I242" i="11"/>
  <c r="J240" i="11"/>
  <c r="I240" i="11"/>
  <c r="J239" i="11"/>
  <c r="I239" i="11"/>
  <c r="J238" i="11"/>
  <c r="I238" i="11"/>
  <c r="J237" i="11"/>
  <c r="I237" i="11"/>
  <c r="J235" i="11"/>
  <c r="I235" i="11"/>
  <c r="J234" i="11"/>
  <c r="I234" i="11"/>
  <c r="J233" i="11"/>
  <c r="I233" i="11"/>
  <c r="J231" i="11"/>
  <c r="I231" i="11"/>
  <c r="J230" i="11"/>
  <c r="I230" i="11"/>
  <c r="J229" i="11"/>
  <c r="I229" i="11"/>
  <c r="J228" i="11"/>
  <c r="I228" i="11"/>
  <c r="J226" i="11"/>
  <c r="I226" i="11"/>
  <c r="J225" i="11"/>
  <c r="I225" i="11"/>
  <c r="J223" i="11"/>
  <c r="I223" i="11"/>
  <c r="J222" i="11"/>
  <c r="I222" i="11"/>
  <c r="J221" i="11"/>
  <c r="I221" i="11"/>
  <c r="I220" i="11" s="1"/>
  <c r="J219" i="11"/>
  <c r="I219" i="11"/>
  <c r="J218" i="11"/>
  <c r="I218" i="11"/>
  <c r="J217" i="11"/>
  <c r="I217" i="11"/>
  <c r="J216" i="11"/>
  <c r="I216" i="11"/>
  <c r="J215" i="11"/>
  <c r="I215" i="11"/>
  <c r="J214" i="11"/>
  <c r="I214" i="11"/>
  <c r="J213" i="11"/>
  <c r="I213" i="11"/>
  <c r="J212" i="11"/>
  <c r="I212" i="11"/>
  <c r="J211" i="11"/>
  <c r="I211" i="11"/>
  <c r="J210" i="11"/>
  <c r="I210" i="11"/>
  <c r="J209" i="11"/>
  <c r="I209" i="11"/>
  <c r="J208" i="11"/>
  <c r="I208" i="11"/>
  <c r="J207" i="11"/>
  <c r="I207" i="11"/>
  <c r="J206" i="11"/>
  <c r="I206" i="11"/>
  <c r="J205" i="11"/>
  <c r="I205" i="11"/>
  <c r="J204" i="11"/>
  <c r="I204" i="11"/>
  <c r="J203" i="11"/>
  <c r="I203" i="11"/>
  <c r="J202" i="11"/>
  <c r="I202" i="11"/>
  <c r="J201" i="11"/>
  <c r="I201" i="11"/>
  <c r="J200" i="11"/>
  <c r="I200" i="11"/>
  <c r="J199" i="11"/>
  <c r="I199" i="11"/>
  <c r="J198" i="11"/>
  <c r="I198" i="11"/>
  <c r="J197" i="11"/>
  <c r="I197" i="11"/>
  <c r="J196" i="11"/>
  <c r="I196" i="11"/>
  <c r="J195" i="11"/>
  <c r="I195" i="11"/>
  <c r="J194" i="11"/>
  <c r="I194" i="11"/>
  <c r="J193" i="11"/>
  <c r="I193" i="11"/>
  <c r="J192" i="11"/>
  <c r="I192" i="11"/>
  <c r="J191" i="11"/>
  <c r="I191" i="11"/>
  <c r="J190" i="11"/>
  <c r="I190" i="11"/>
  <c r="J189" i="11"/>
  <c r="I189" i="11"/>
  <c r="J188" i="11"/>
  <c r="I188" i="11"/>
  <c r="J187" i="11"/>
  <c r="I187" i="11"/>
  <c r="J186" i="11"/>
  <c r="I186" i="11"/>
  <c r="J185" i="11"/>
  <c r="I185" i="11"/>
  <c r="J184" i="11"/>
  <c r="I184" i="11"/>
  <c r="J183" i="11"/>
  <c r="I183" i="11"/>
  <c r="J182" i="11"/>
  <c r="I182" i="11"/>
  <c r="J180" i="11"/>
  <c r="I180" i="11"/>
  <c r="J179" i="11"/>
  <c r="I179" i="11"/>
  <c r="J178" i="11"/>
  <c r="I178" i="11"/>
  <c r="J177" i="11"/>
  <c r="I177" i="11"/>
  <c r="J175" i="11"/>
  <c r="I175" i="11"/>
  <c r="J174" i="11"/>
  <c r="I174" i="11"/>
  <c r="J173" i="11"/>
  <c r="I173" i="11"/>
  <c r="J172" i="11"/>
  <c r="I172" i="11"/>
  <c r="J170" i="11"/>
  <c r="I170" i="11"/>
  <c r="J169" i="11"/>
  <c r="I169" i="11"/>
  <c r="J168" i="11"/>
  <c r="I168" i="11"/>
  <c r="J167" i="11"/>
  <c r="I167" i="11"/>
  <c r="J165" i="11"/>
  <c r="I165" i="11"/>
  <c r="J164" i="11"/>
  <c r="I164" i="11"/>
  <c r="J163" i="11"/>
  <c r="I163" i="11"/>
  <c r="J162" i="11"/>
  <c r="I162" i="11"/>
  <c r="J160" i="11"/>
  <c r="I160" i="11"/>
  <c r="J159" i="11"/>
  <c r="I159" i="11"/>
  <c r="J158" i="11"/>
  <c r="I158" i="11"/>
  <c r="J157" i="11"/>
  <c r="I157" i="11"/>
  <c r="J155" i="11"/>
  <c r="I155" i="11"/>
  <c r="J154" i="11"/>
  <c r="I154" i="11"/>
  <c r="J153" i="11"/>
  <c r="I153" i="11"/>
  <c r="J152" i="11"/>
  <c r="I152" i="11"/>
  <c r="J150" i="11"/>
  <c r="I150" i="11"/>
  <c r="J149" i="11"/>
  <c r="I149" i="11"/>
  <c r="J148" i="11"/>
  <c r="I148" i="11"/>
  <c r="J147" i="11"/>
  <c r="I147" i="11"/>
  <c r="J144" i="11"/>
  <c r="I144" i="11"/>
  <c r="J143" i="11"/>
  <c r="I143" i="11"/>
  <c r="J142" i="11"/>
  <c r="I142" i="11"/>
  <c r="J141" i="11"/>
  <c r="I141" i="11"/>
  <c r="J140" i="11"/>
  <c r="I140" i="11"/>
  <c r="J138" i="11"/>
  <c r="I138" i="11"/>
  <c r="J137" i="11"/>
  <c r="I137" i="11"/>
  <c r="J136" i="11"/>
  <c r="I136" i="11"/>
  <c r="J135" i="11"/>
  <c r="I135" i="11"/>
  <c r="J134" i="11"/>
  <c r="I134" i="11"/>
  <c r="J132" i="11"/>
  <c r="I132" i="11"/>
  <c r="J131" i="11"/>
  <c r="I131" i="11"/>
  <c r="J130" i="11"/>
  <c r="I130" i="11"/>
  <c r="J129" i="11"/>
  <c r="I129" i="11"/>
  <c r="J128" i="11"/>
  <c r="I128" i="11"/>
  <c r="J126" i="11"/>
  <c r="I126" i="11"/>
  <c r="J125" i="11"/>
  <c r="I125" i="11"/>
  <c r="J124" i="11"/>
  <c r="I124" i="11"/>
  <c r="J122" i="11"/>
  <c r="I122" i="11"/>
  <c r="J121" i="11"/>
  <c r="I121" i="11"/>
  <c r="J120" i="11"/>
  <c r="I120" i="11"/>
  <c r="J118" i="11"/>
  <c r="I118" i="11"/>
  <c r="J117" i="11"/>
  <c r="I117" i="11"/>
  <c r="J116" i="11"/>
  <c r="I116" i="11"/>
  <c r="J115" i="11"/>
  <c r="I115" i="11"/>
  <c r="J114" i="11"/>
  <c r="I114" i="11"/>
  <c r="J112" i="11"/>
  <c r="I112" i="11"/>
  <c r="J111" i="11"/>
  <c r="I111" i="11"/>
  <c r="J110" i="11"/>
  <c r="I110" i="11"/>
  <c r="J109" i="11"/>
  <c r="I109" i="11"/>
  <c r="J108" i="11"/>
  <c r="I108" i="11"/>
  <c r="J106" i="11"/>
  <c r="I106" i="11"/>
  <c r="J105" i="11"/>
  <c r="I105" i="11"/>
  <c r="J104" i="11"/>
  <c r="I104" i="11"/>
  <c r="J103" i="11"/>
  <c r="I103" i="11"/>
  <c r="J102" i="11"/>
  <c r="I102" i="11"/>
  <c r="G96" i="11"/>
  <c r="H96" i="11" s="1"/>
  <c r="G95" i="11"/>
  <c r="H95" i="11" s="1"/>
  <c r="G94" i="11"/>
  <c r="H94" i="11" s="1"/>
  <c r="G93" i="11"/>
  <c r="H93" i="11" s="1"/>
  <c r="G92" i="11"/>
  <c r="H92" i="11" s="1"/>
  <c r="I87" i="11"/>
  <c r="H87" i="11"/>
  <c r="G87" i="11"/>
  <c r="F87" i="11"/>
  <c r="I86" i="11"/>
  <c r="H86" i="11"/>
  <c r="G86" i="11"/>
  <c r="F86" i="11"/>
  <c r="I85" i="11"/>
  <c r="H85" i="11"/>
  <c r="G85" i="11"/>
  <c r="F85" i="11"/>
  <c r="I84" i="11"/>
  <c r="H84" i="11"/>
  <c r="G84" i="11"/>
  <c r="F84" i="11"/>
  <c r="I83" i="11"/>
  <c r="H83" i="11"/>
  <c r="G83" i="11"/>
  <c r="F83" i="11"/>
  <c r="I82" i="11"/>
  <c r="H82" i="11"/>
  <c r="G82" i="11"/>
  <c r="F82" i="11"/>
  <c r="I81" i="11"/>
  <c r="H81" i="11"/>
  <c r="G81" i="11"/>
  <c r="F81" i="11"/>
  <c r="I80" i="11"/>
  <c r="H80" i="11"/>
  <c r="G80" i="11"/>
  <c r="F80" i="11"/>
  <c r="I79" i="11"/>
  <c r="H79" i="11"/>
  <c r="G79" i="11"/>
  <c r="F79" i="11"/>
  <c r="I77" i="11"/>
  <c r="H77" i="11"/>
  <c r="G77" i="11"/>
  <c r="F77" i="11"/>
  <c r="J77" i="11" s="1"/>
  <c r="I75" i="11"/>
  <c r="H75" i="11"/>
  <c r="G75" i="11"/>
  <c r="F75" i="11"/>
  <c r="I74" i="11"/>
  <c r="H74" i="11"/>
  <c r="G74" i="11"/>
  <c r="F74" i="11"/>
  <c r="I73" i="11"/>
  <c r="H73" i="11"/>
  <c r="G73" i="11"/>
  <c r="F73" i="11"/>
  <c r="I71" i="11"/>
  <c r="I70" i="11" s="1"/>
  <c r="H71" i="11"/>
  <c r="G71" i="11"/>
  <c r="G70" i="11" s="1"/>
  <c r="F71" i="11"/>
  <c r="F70" i="11" s="1"/>
  <c r="I65" i="11"/>
  <c r="H65" i="11"/>
  <c r="G65" i="11"/>
  <c r="F65" i="11"/>
  <c r="I64" i="11"/>
  <c r="H64" i="11"/>
  <c r="G64" i="11"/>
  <c r="F64" i="11"/>
  <c r="I63" i="11"/>
  <c r="H63" i="11"/>
  <c r="G63" i="11"/>
  <c r="F63" i="11"/>
  <c r="I62" i="11"/>
  <c r="H62" i="11"/>
  <c r="G62" i="11"/>
  <c r="F62" i="11"/>
  <c r="I61" i="11"/>
  <c r="H61" i="11"/>
  <c r="G61" i="11"/>
  <c r="F61" i="11"/>
  <c r="I60" i="11"/>
  <c r="H60" i="11"/>
  <c r="G60" i="11"/>
  <c r="F60" i="11"/>
  <c r="I59" i="11"/>
  <c r="H59" i="11"/>
  <c r="G59" i="11"/>
  <c r="F59" i="11"/>
  <c r="I58" i="11"/>
  <c r="H58" i="11"/>
  <c r="G58" i="11"/>
  <c r="F58" i="11"/>
  <c r="I57" i="11"/>
  <c r="H57" i="11"/>
  <c r="G57" i="11"/>
  <c r="F57" i="11"/>
  <c r="I56" i="11"/>
  <c r="H56" i="11"/>
  <c r="G56" i="11"/>
  <c r="F56" i="11"/>
  <c r="I55" i="11"/>
  <c r="H55" i="11"/>
  <c r="G55" i="11"/>
  <c r="F55" i="11"/>
  <c r="I54" i="11"/>
  <c r="H54" i="11"/>
  <c r="G54" i="11"/>
  <c r="F54" i="11"/>
  <c r="I53" i="11"/>
  <c r="H53" i="11"/>
  <c r="G53" i="11"/>
  <c r="F53" i="11"/>
  <c r="I52" i="11"/>
  <c r="H52" i="11"/>
  <c r="G52" i="11"/>
  <c r="F52" i="11"/>
  <c r="I51" i="11"/>
  <c r="H51" i="11"/>
  <c r="G51" i="11"/>
  <c r="F51" i="11"/>
  <c r="I50" i="11"/>
  <c r="I49" i="11" s="1"/>
  <c r="H50" i="11"/>
  <c r="H49" i="11" s="1"/>
  <c r="G50" i="11"/>
  <c r="F50" i="11"/>
  <c r="I48" i="11"/>
  <c r="H48" i="11"/>
  <c r="G48" i="11"/>
  <c r="F48" i="11"/>
  <c r="I47" i="11"/>
  <c r="H47" i="11"/>
  <c r="G47" i="11"/>
  <c r="F47" i="11"/>
  <c r="I46" i="11"/>
  <c r="H46" i="11"/>
  <c r="G46" i="11"/>
  <c r="F46" i="11"/>
  <c r="I45" i="11"/>
  <c r="H45" i="11"/>
  <c r="G45" i="11"/>
  <c r="F45" i="11"/>
  <c r="I44" i="11"/>
  <c r="H44" i="11"/>
  <c r="G44" i="11"/>
  <c r="F44" i="11"/>
  <c r="I43" i="11"/>
  <c r="H43" i="11"/>
  <c r="G43" i="11"/>
  <c r="F43" i="11"/>
  <c r="I42" i="11"/>
  <c r="H42" i="11"/>
  <c r="G42" i="11"/>
  <c r="F42" i="11"/>
  <c r="I41" i="11"/>
  <c r="H41" i="11"/>
  <c r="G41" i="11"/>
  <c r="F41" i="11"/>
  <c r="I40" i="11"/>
  <c r="H40" i="11"/>
  <c r="G40" i="11"/>
  <c r="F40" i="11"/>
  <c r="I39" i="11"/>
  <c r="I38" i="11" s="1"/>
  <c r="H39" i="11"/>
  <c r="H38" i="11" s="1"/>
  <c r="G39" i="11"/>
  <c r="F39" i="11"/>
  <c r="I37" i="11"/>
  <c r="H37" i="11"/>
  <c r="G37" i="11"/>
  <c r="F37" i="11"/>
  <c r="I36" i="11"/>
  <c r="H36" i="11"/>
  <c r="G36" i="11"/>
  <c r="F36" i="11"/>
  <c r="I35" i="11"/>
  <c r="H35" i="11"/>
  <c r="G35" i="11"/>
  <c r="F35" i="11"/>
  <c r="I33" i="11"/>
  <c r="H33" i="11"/>
  <c r="G33" i="11"/>
  <c r="F33" i="11"/>
  <c r="I32" i="11"/>
  <c r="H32" i="11"/>
  <c r="G32" i="11"/>
  <c r="F32" i="11"/>
  <c r="I31" i="11"/>
  <c r="H31" i="11"/>
  <c r="G31" i="11"/>
  <c r="F31" i="11"/>
  <c r="I30" i="11"/>
  <c r="H30" i="11"/>
  <c r="G30" i="11"/>
  <c r="F30" i="11"/>
  <c r="I29" i="11"/>
  <c r="H29" i="11"/>
  <c r="G29" i="11"/>
  <c r="F29" i="11"/>
  <c r="I27" i="11"/>
  <c r="H27" i="11"/>
  <c r="G27" i="11"/>
  <c r="F27" i="11"/>
  <c r="I26" i="11"/>
  <c r="H26" i="11"/>
  <c r="G26" i="11"/>
  <c r="F26" i="11"/>
  <c r="I25" i="11"/>
  <c r="H25" i="11"/>
  <c r="G25" i="11"/>
  <c r="F25" i="11"/>
  <c r="I24" i="11"/>
  <c r="H24" i="11"/>
  <c r="G24" i="11"/>
  <c r="F24" i="11"/>
  <c r="J17" i="11"/>
  <c r="I16" i="11"/>
  <c r="I15" i="11" s="1"/>
  <c r="H16" i="11"/>
  <c r="J16" i="11" s="1"/>
  <c r="H10" i="11"/>
  <c r="I232" i="11" l="1"/>
  <c r="F34" i="11"/>
  <c r="J42" i="11"/>
  <c r="J44" i="11"/>
  <c r="J53" i="11"/>
  <c r="J55" i="11"/>
  <c r="J57" i="11"/>
  <c r="J85" i="11"/>
  <c r="J87" i="11"/>
  <c r="J41" i="11"/>
  <c r="J33" i="11"/>
  <c r="J25" i="11"/>
  <c r="I171" i="11"/>
  <c r="G78" i="11"/>
  <c r="J81" i="11"/>
  <c r="I166" i="11"/>
  <c r="J58" i="11"/>
  <c r="J60" i="11"/>
  <c r="H78" i="11"/>
  <c r="I127" i="11"/>
  <c r="I161" i="11"/>
  <c r="G49" i="11"/>
  <c r="J56" i="11"/>
  <c r="I72" i="11"/>
  <c r="I78" i="11"/>
  <c r="I224" i="11"/>
  <c r="J64" i="11"/>
  <c r="J27" i="11"/>
  <c r="I123" i="11"/>
  <c r="I156" i="11"/>
  <c r="J30" i="11"/>
  <c r="J62" i="11"/>
  <c r="I113" i="11"/>
  <c r="I181" i="11"/>
  <c r="I236" i="11"/>
  <c r="I241" i="11"/>
  <c r="J24" i="11"/>
  <c r="J26" i="11"/>
  <c r="F28" i="11"/>
  <c r="J31" i="11"/>
  <c r="I34" i="11"/>
  <c r="J48" i="11"/>
  <c r="J61" i="11"/>
  <c r="J63" i="11"/>
  <c r="J71" i="11"/>
  <c r="J80" i="11"/>
  <c r="J82" i="11"/>
  <c r="J84" i="11"/>
  <c r="I107" i="11"/>
  <c r="I146" i="11"/>
  <c r="J32" i="11"/>
  <c r="J43" i="11"/>
  <c r="J83" i="11"/>
  <c r="I101" i="11"/>
  <c r="J40" i="11"/>
  <c r="J36" i="11"/>
  <c r="J51" i="11"/>
  <c r="J74" i="11"/>
  <c r="I227" i="11"/>
  <c r="I23" i="11"/>
  <c r="H28" i="11"/>
  <c r="F38" i="11"/>
  <c r="J46" i="11"/>
  <c r="J59" i="11"/>
  <c r="J73" i="11"/>
  <c r="J75" i="11"/>
  <c r="I133" i="11"/>
  <c r="I139" i="11"/>
  <c r="H72" i="11"/>
  <c r="G34" i="11"/>
  <c r="J54" i="11"/>
  <c r="I119" i="11"/>
  <c r="I151" i="11"/>
  <c r="J35" i="11"/>
  <c r="H23" i="11"/>
  <c r="G28" i="11"/>
  <c r="I28" i="11"/>
  <c r="G38" i="11"/>
  <c r="J45" i="11"/>
  <c r="J47" i="11"/>
  <c r="J50" i="11"/>
  <c r="J52" i="11"/>
  <c r="G72" i="11"/>
  <c r="J79" i="11"/>
  <c r="J86" i="11"/>
  <c r="I176" i="11"/>
  <c r="H90" i="11"/>
  <c r="J70" i="11"/>
  <c r="G23" i="11"/>
  <c r="H34" i="11"/>
  <c r="H70" i="11"/>
  <c r="F72" i="11"/>
  <c r="J29" i="11"/>
  <c r="J37" i="11"/>
  <c r="F49" i="11"/>
  <c r="J49" i="11" s="1"/>
  <c r="H15" i="11"/>
  <c r="J15" i="11" s="1"/>
  <c r="F78" i="11"/>
  <c r="J39" i="11"/>
  <c r="F23" i="11"/>
  <c r="J38" i="11" l="1"/>
  <c r="I22" i="11"/>
  <c r="J34" i="11"/>
  <c r="H22" i="11"/>
  <c r="J78" i="11"/>
  <c r="I145" i="11"/>
  <c r="J28" i="11"/>
  <c r="J66" i="11"/>
  <c r="I100" i="11"/>
  <c r="G22" i="11"/>
  <c r="J72" i="11"/>
  <c r="J23" i="11"/>
  <c r="F22" i="11"/>
  <c r="I98" i="11" l="1"/>
  <c r="J21" i="11"/>
  <c r="F21" i="11"/>
  <c r="H256" i="11" s="1"/>
  <c r="J76" i="11" s="1"/>
  <c r="I254" i="10" l="1"/>
  <c r="I253" i="10"/>
  <c r="I252" i="10"/>
  <c r="I250" i="10"/>
  <c r="I249" i="10"/>
  <c r="I248" i="10"/>
  <c r="I247" i="10"/>
  <c r="I245" i="10"/>
  <c r="I244" i="10"/>
  <c r="I243" i="10"/>
  <c r="I242" i="10"/>
  <c r="I240" i="10"/>
  <c r="I239" i="10"/>
  <c r="I238" i="10"/>
  <c r="I237" i="10"/>
  <c r="I235" i="10"/>
  <c r="I234" i="10"/>
  <c r="I233" i="10"/>
  <c r="I230" i="10"/>
  <c r="I229" i="10"/>
  <c r="I228" i="10"/>
  <c r="I224" i="10"/>
  <c r="I223" i="10"/>
  <c r="I222" i="10"/>
  <c r="I221" i="10"/>
  <c r="I219" i="10"/>
  <c r="I218" i="10"/>
  <c r="I217" i="10"/>
  <c r="I216" i="10"/>
  <c r="I215" i="10"/>
  <c r="I214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201" i="10"/>
  <c r="I200" i="10"/>
  <c r="I199" i="10"/>
  <c r="I198" i="10"/>
  <c r="I197" i="10"/>
  <c r="I196" i="10"/>
  <c r="I195" i="10"/>
  <c r="I194" i="10"/>
  <c r="I193" i="10"/>
  <c r="I192" i="10"/>
  <c r="I191" i="10"/>
  <c r="I190" i="10"/>
  <c r="I189" i="10"/>
  <c r="I188" i="10"/>
  <c r="I187" i="10"/>
  <c r="I186" i="10"/>
  <c r="I185" i="10"/>
  <c r="I184" i="10"/>
  <c r="I183" i="10"/>
  <c r="I182" i="10"/>
  <c r="I176" i="10"/>
  <c r="I171" i="10"/>
  <c r="I166" i="10"/>
  <c r="I161" i="10"/>
  <c r="I156" i="10"/>
  <c r="I151" i="10"/>
  <c r="I146" i="10"/>
  <c r="I145" i="10"/>
  <c r="I144" i="10"/>
  <c r="I143" i="10"/>
  <c r="I142" i="10"/>
  <c r="I141" i="10"/>
  <c r="I140" i="10"/>
  <c r="I138" i="10"/>
  <c r="I137" i="10"/>
  <c r="I136" i="10"/>
  <c r="I135" i="10"/>
  <c r="I134" i="10"/>
  <c r="I132" i="10"/>
  <c r="I131" i="10"/>
  <c r="I130" i="10"/>
  <c r="I129" i="10"/>
  <c r="I128" i="10"/>
  <c r="I123" i="10"/>
  <c r="I122" i="10"/>
  <c r="I121" i="10"/>
  <c r="I120" i="10"/>
  <c r="I113" i="10"/>
  <c r="I112" i="10"/>
  <c r="I111" i="10"/>
  <c r="I110" i="10"/>
  <c r="I109" i="10"/>
  <c r="I108" i="10"/>
  <c r="I106" i="10"/>
  <c r="I105" i="10"/>
  <c r="I104" i="10"/>
  <c r="I103" i="10"/>
  <c r="I102" i="10"/>
  <c r="G96" i="10"/>
  <c r="H96" i="10" s="1"/>
  <c r="G95" i="10"/>
  <c r="H95" i="10" s="1"/>
  <c r="G94" i="10"/>
  <c r="H94" i="10" s="1"/>
  <c r="G93" i="10"/>
  <c r="H93" i="10" s="1"/>
  <c r="G92" i="10"/>
  <c r="H92" i="10" s="1"/>
  <c r="I87" i="10"/>
  <c r="H87" i="10"/>
  <c r="G87" i="10"/>
  <c r="F87" i="10"/>
  <c r="I86" i="10"/>
  <c r="H86" i="10"/>
  <c r="G86" i="10"/>
  <c r="F86" i="10"/>
  <c r="I85" i="10"/>
  <c r="H85" i="10"/>
  <c r="G85" i="10"/>
  <c r="F85" i="10"/>
  <c r="I84" i="10"/>
  <c r="H84" i="10"/>
  <c r="G84" i="10"/>
  <c r="F84" i="10"/>
  <c r="I83" i="10"/>
  <c r="H83" i="10"/>
  <c r="G83" i="10"/>
  <c r="F83" i="10"/>
  <c r="I82" i="10"/>
  <c r="H82" i="10"/>
  <c r="G82" i="10"/>
  <c r="F82" i="10"/>
  <c r="I81" i="10"/>
  <c r="H81" i="10"/>
  <c r="G81" i="10"/>
  <c r="F81" i="10"/>
  <c r="I80" i="10"/>
  <c r="H80" i="10"/>
  <c r="G80" i="10"/>
  <c r="F80" i="10"/>
  <c r="I79" i="10"/>
  <c r="H79" i="10"/>
  <c r="G79" i="10"/>
  <c r="F79" i="10"/>
  <c r="J77" i="10"/>
  <c r="I75" i="10"/>
  <c r="H75" i="10"/>
  <c r="G75" i="10"/>
  <c r="F75" i="10"/>
  <c r="I74" i="10"/>
  <c r="H74" i="10"/>
  <c r="G74" i="10"/>
  <c r="F74" i="10"/>
  <c r="I73" i="10"/>
  <c r="H73" i="10"/>
  <c r="G73" i="10"/>
  <c r="F73" i="10"/>
  <c r="I71" i="10"/>
  <c r="I70" i="10" s="1"/>
  <c r="H71" i="10"/>
  <c r="H70" i="10" s="1"/>
  <c r="G71" i="10"/>
  <c r="G70" i="10" s="1"/>
  <c r="F71" i="10"/>
  <c r="F70" i="10" s="1"/>
  <c r="I64" i="10"/>
  <c r="H64" i="10"/>
  <c r="G64" i="10"/>
  <c r="F64" i="10"/>
  <c r="I63" i="10"/>
  <c r="H63" i="10"/>
  <c r="G63" i="10"/>
  <c r="F63" i="10"/>
  <c r="I62" i="10"/>
  <c r="H62" i="10"/>
  <c r="G62" i="10"/>
  <c r="F62" i="10"/>
  <c r="I61" i="10"/>
  <c r="H61" i="10"/>
  <c r="G61" i="10"/>
  <c r="F61" i="10"/>
  <c r="I60" i="10"/>
  <c r="H60" i="10"/>
  <c r="G60" i="10"/>
  <c r="F60" i="10"/>
  <c r="I59" i="10"/>
  <c r="H59" i="10"/>
  <c r="G59" i="10"/>
  <c r="F59" i="10"/>
  <c r="I58" i="10"/>
  <c r="H58" i="10"/>
  <c r="G58" i="10"/>
  <c r="F58" i="10"/>
  <c r="I57" i="10"/>
  <c r="H57" i="10"/>
  <c r="G57" i="10"/>
  <c r="F57" i="10"/>
  <c r="I56" i="10"/>
  <c r="H56" i="10"/>
  <c r="G56" i="10"/>
  <c r="F56" i="10"/>
  <c r="I55" i="10"/>
  <c r="H55" i="10"/>
  <c r="G55" i="10"/>
  <c r="F55" i="10"/>
  <c r="I54" i="10"/>
  <c r="H54" i="10"/>
  <c r="G54" i="10"/>
  <c r="F54" i="10"/>
  <c r="I53" i="10"/>
  <c r="H53" i="10"/>
  <c r="G53" i="10"/>
  <c r="F53" i="10"/>
  <c r="I52" i="10"/>
  <c r="H52" i="10"/>
  <c r="G52" i="10"/>
  <c r="F52" i="10"/>
  <c r="I51" i="10"/>
  <c r="H51" i="10"/>
  <c r="H49" i="10" s="1"/>
  <c r="G51" i="10"/>
  <c r="F51" i="10"/>
  <c r="I50" i="10"/>
  <c r="H50" i="10"/>
  <c r="G50" i="10"/>
  <c r="F50" i="10"/>
  <c r="J48" i="10"/>
  <c r="J47" i="10"/>
  <c r="J46" i="10"/>
  <c r="J45" i="10"/>
  <c r="J44" i="10"/>
  <c r="J43" i="10"/>
  <c r="J42" i="10"/>
  <c r="J41" i="10"/>
  <c r="J40" i="10"/>
  <c r="J39" i="10"/>
  <c r="I38" i="10"/>
  <c r="J38" i="10" s="1"/>
  <c r="H38" i="10"/>
  <c r="G38" i="10"/>
  <c r="F38" i="10"/>
  <c r="I37" i="10"/>
  <c r="H37" i="10"/>
  <c r="G37" i="10"/>
  <c r="F37" i="10"/>
  <c r="J37" i="10" s="1"/>
  <c r="I36" i="10"/>
  <c r="H36" i="10"/>
  <c r="G36" i="10"/>
  <c r="F36" i="10"/>
  <c r="I35" i="10"/>
  <c r="H35" i="10"/>
  <c r="G35" i="10"/>
  <c r="F35" i="10"/>
  <c r="I33" i="10"/>
  <c r="H33" i="10"/>
  <c r="G33" i="10"/>
  <c r="F33" i="10"/>
  <c r="I32" i="10"/>
  <c r="H32" i="10"/>
  <c r="G32" i="10"/>
  <c r="F32" i="10"/>
  <c r="I31" i="10"/>
  <c r="H31" i="10"/>
  <c r="G31" i="10"/>
  <c r="F31" i="10"/>
  <c r="I30" i="10"/>
  <c r="H30" i="10"/>
  <c r="G30" i="10"/>
  <c r="F30" i="10"/>
  <c r="I29" i="10"/>
  <c r="H29" i="10"/>
  <c r="G29" i="10"/>
  <c r="F29" i="10"/>
  <c r="I27" i="10"/>
  <c r="H27" i="10"/>
  <c r="G27" i="10"/>
  <c r="F27" i="10"/>
  <c r="I26" i="10"/>
  <c r="H26" i="10"/>
  <c r="G26" i="10"/>
  <c r="F26" i="10"/>
  <c r="I25" i="10"/>
  <c r="H25" i="10"/>
  <c r="G25" i="10"/>
  <c r="F25" i="10"/>
  <c r="I24" i="10"/>
  <c r="H24" i="10"/>
  <c r="G24" i="10"/>
  <c r="F24" i="10"/>
  <c r="I17" i="10"/>
  <c r="J17" i="10" s="1"/>
  <c r="I16" i="10"/>
  <c r="H15" i="10"/>
  <c r="H10" i="10"/>
  <c r="J81" i="10" l="1"/>
  <c r="I227" i="10"/>
  <c r="I15" i="10"/>
  <c r="J50" i="10"/>
  <c r="J52" i="10"/>
  <c r="J56" i="10"/>
  <c r="J58" i="10"/>
  <c r="J60" i="10"/>
  <c r="J80" i="10"/>
  <c r="H34" i="10"/>
  <c r="I119" i="10"/>
  <c r="J57" i="10"/>
  <c r="J25" i="10"/>
  <c r="G72" i="10"/>
  <c r="I78" i="10"/>
  <c r="J26" i="10"/>
  <c r="J31" i="10"/>
  <c r="J84" i="10"/>
  <c r="J73" i="10"/>
  <c r="I241" i="10"/>
  <c r="I251" i="10"/>
  <c r="I181" i="10"/>
  <c r="I28" i="10"/>
  <c r="I34" i="10"/>
  <c r="J24" i="10"/>
  <c r="J29" i="10"/>
  <c r="J33" i="10"/>
  <c r="J75" i="10"/>
  <c r="J82" i="10"/>
  <c r="J74" i="10"/>
  <c r="I232" i="10"/>
  <c r="J70" i="10"/>
  <c r="J27" i="10"/>
  <c r="G49" i="10"/>
  <c r="I236" i="10"/>
  <c r="H23" i="10"/>
  <c r="G28" i="10"/>
  <c r="J36" i="10"/>
  <c r="J64" i="10"/>
  <c r="F78" i="10"/>
  <c r="J86" i="10"/>
  <c r="I107" i="10"/>
  <c r="I220" i="10"/>
  <c r="I139" i="10"/>
  <c r="G23" i="10"/>
  <c r="G34" i="10"/>
  <c r="J54" i="10"/>
  <c r="F72" i="10"/>
  <c r="G78" i="10"/>
  <c r="J85" i="10"/>
  <c r="J87" i="10"/>
  <c r="J53" i="10"/>
  <c r="J55" i="10"/>
  <c r="J62" i="10"/>
  <c r="H78" i="10"/>
  <c r="I127" i="10"/>
  <c r="I133" i="10"/>
  <c r="J59" i="10"/>
  <c r="I101" i="10"/>
  <c r="I246" i="10"/>
  <c r="I23" i="10"/>
  <c r="H28" i="10"/>
  <c r="I49" i="10"/>
  <c r="I72" i="10"/>
  <c r="F23" i="10"/>
  <c r="J32" i="10"/>
  <c r="J61" i="10"/>
  <c r="J63" i="10"/>
  <c r="J83" i="10"/>
  <c r="H90" i="10"/>
  <c r="J15" i="10"/>
  <c r="J30" i="10"/>
  <c r="F34" i="10"/>
  <c r="H72" i="10"/>
  <c r="J35" i="10"/>
  <c r="J51" i="10"/>
  <c r="F28" i="10"/>
  <c r="J16" i="10"/>
  <c r="J71" i="10"/>
  <c r="J79" i="10"/>
  <c r="F49" i="10"/>
  <c r="F22" i="10" l="1"/>
  <c r="I100" i="10"/>
  <c r="I98" i="10" s="1"/>
  <c r="J23" i="10"/>
  <c r="J28" i="10"/>
  <c r="G22" i="10"/>
  <c r="H22" i="10"/>
  <c r="J49" i="10"/>
  <c r="J34" i="10"/>
  <c r="I22" i="10"/>
  <c r="J66" i="10"/>
  <c r="J78" i="10"/>
  <c r="J72" i="10"/>
  <c r="F21" i="10" l="1"/>
  <c r="H256" i="10" s="1"/>
  <c r="J76" i="10" s="1"/>
  <c r="J21" i="10"/>
  <c r="I251" i="9"/>
  <c r="I246" i="9"/>
  <c r="I241" i="9"/>
  <c r="I236" i="9"/>
  <c r="I232" i="9"/>
  <c r="I227" i="9"/>
  <c r="I224" i="9"/>
  <c r="I220" i="9"/>
  <c r="I181" i="9"/>
  <c r="I176" i="9"/>
  <c r="I171" i="9"/>
  <c r="I166" i="9"/>
  <c r="I161" i="9"/>
  <c r="I156" i="9"/>
  <c r="I151" i="9"/>
  <c r="I145" i="9" s="1"/>
  <c r="I146" i="9"/>
  <c r="I139" i="9"/>
  <c r="I133" i="9"/>
  <c r="I127" i="9"/>
  <c r="I123" i="9"/>
  <c r="I119" i="9"/>
  <c r="I113" i="9"/>
  <c r="I100" i="9" s="1"/>
  <c r="I98" i="9" s="1"/>
  <c r="I107" i="9"/>
  <c r="I101" i="9"/>
  <c r="H96" i="9"/>
  <c r="H95" i="9"/>
  <c r="H94" i="9"/>
  <c r="H93" i="9"/>
  <c r="H90" i="9" s="1"/>
  <c r="H92" i="9"/>
  <c r="J87" i="9"/>
  <c r="J86" i="9"/>
  <c r="J85" i="9"/>
  <c r="J84" i="9"/>
  <c r="J83" i="9"/>
  <c r="J82" i="9"/>
  <c r="J81" i="9"/>
  <c r="J80" i="9"/>
  <c r="J79" i="9"/>
  <c r="I78" i="9"/>
  <c r="H78" i="9"/>
  <c r="G78" i="9"/>
  <c r="F78" i="9"/>
  <c r="J78" i="9" s="1"/>
  <c r="J77" i="9"/>
  <c r="J75" i="9"/>
  <c r="J74" i="9"/>
  <c r="J73" i="9"/>
  <c r="I72" i="9"/>
  <c r="H72" i="9"/>
  <c r="G72" i="9"/>
  <c r="F72" i="9"/>
  <c r="J72" i="9" s="1"/>
  <c r="J71" i="9"/>
  <c r="J66" i="9" s="1"/>
  <c r="I70" i="9"/>
  <c r="H70" i="9"/>
  <c r="G70" i="9"/>
  <c r="F70" i="9"/>
  <c r="J70" i="9" s="1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I49" i="9"/>
  <c r="H49" i="9"/>
  <c r="G49" i="9"/>
  <c r="F49" i="9"/>
  <c r="J49" i="9" s="1"/>
  <c r="J48" i="9"/>
  <c r="J47" i="9"/>
  <c r="J46" i="9"/>
  <c r="J45" i="9"/>
  <c r="J44" i="9"/>
  <c r="J43" i="9"/>
  <c r="J42" i="9"/>
  <c r="J41" i="9"/>
  <c r="J40" i="9"/>
  <c r="J39" i="9"/>
  <c r="I38" i="9"/>
  <c r="H38" i="9"/>
  <c r="G38" i="9"/>
  <c r="F38" i="9"/>
  <c r="J38" i="9" s="1"/>
  <c r="J37" i="9"/>
  <c r="J36" i="9"/>
  <c r="J35" i="9"/>
  <c r="I34" i="9"/>
  <c r="H34" i="9"/>
  <c r="G34" i="9"/>
  <c r="G22" i="9" s="1"/>
  <c r="F34" i="9"/>
  <c r="F22" i="9" s="1"/>
  <c r="J33" i="9"/>
  <c r="J32" i="9"/>
  <c r="J31" i="9"/>
  <c r="J30" i="9"/>
  <c r="J29" i="9"/>
  <c r="I28" i="9"/>
  <c r="H28" i="9"/>
  <c r="H22" i="9" s="1"/>
  <c r="G28" i="9"/>
  <c r="F28" i="9"/>
  <c r="J28" i="9" s="1"/>
  <c r="J27" i="9"/>
  <c r="J26" i="9"/>
  <c r="J25" i="9"/>
  <c r="J24" i="9"/>
  <c r="I23" i="9"/>
  <c r="H23" i="9"/>
  <c r="G23" i="9"/>
  <c r="F23" i="9"/>
  <c r="J23" i="9" s="1"/>
  <c r="I22" i="9"/>
  <c r="J17" i="9"/>
  <c r="J16" i="9"/>
  <c r="J15" i="9"/>
  <c r="I15" i="9"/>
  <c r="H15" i="9"/>
  <c r="H10" i="9"/>
  <c r="F21" i="9" l="1"/>
  <c r="H256" i="9" s="1"/>
  <c r="J76" i="9" s="1"/>
  <c r="J34" i="9"/>
  <c r="J21" i="9" s="1"/>
  <c r="I254" i="8" l="1"/>
  <c r="I253" i="8"/>
  <c r="I252" i="8"/>
  <c r="I250" i="8"/>
  <c r="I249" i="8"/>
  <c r="I248" i="8"/>
  <c r="I247" i="8"/>
  <c r="I245" i="8"/>
  <c r="I244" i="8"/>
  <c r="I243" i="8"/>
  <c r="I242" i="8"/>
  <c r="I240" i="8"/>
  <c r="I239" i="8"/>
  <c r="I238" i="8"/>
  <c r="I237" i="8"/>
  <c r="I235" i="8"/>
  <c r="I234" i="8"/>
  <c r="I233" i="8"/>
  <c r="I231" i="8"/>
  <c r="I230" i="8"/>
  <c r="I229" i="8"/>
  <c r="I228" i="8"/>
  <c r="I226" i="8"/>
  <c r="I225" i="8"/>
  <c r="I223" i="8"/>
  <c r="I222" i="8"/>
  <c r="I221" i="8"/>
  <c r="I219" i="8"/>
  <c r="I218" i="8"/>
  <c r="I217" i="8"/>
  <c r="I216" i="8"/>
  <c r="I215" i="8"/>
  <c r="I214" i="8"/>
  <c r="I213" i="8"/>
  <c r="I212" i="8"/>
  <c r="I211" i="8"/>
  <c r="I210" i="8"/>
  <c r="I209" i="8"/>
  <c r="I208" i="8"/>
  <c r="I207" i="8"/>
  <c r="I206" i="8"/>
  <c r="I205" i="8"/>
  <c r="I204" i="8"/>
  <c r="I203" i="8"/>
  <c r="I202" i="8"/>
  <c r="I201" i="8"/>
  <c r="I200" i="8"/>
  <c r="I199" i="8"/>
  <c r="I198" i="8"/>
  <c r="I197" i="8"/>
  <c r="I196" i="8"/>
  <c r="I195" i="8"/>
  <c r="I194" i="8"/>
  <c r="I193" i="8"/>
  <c r="I192" i="8"/>
  <c r="I191" i="8"/>
  <c r="I190" i="8"/>
  <c r="I189" i="8"/>
  <c r="I188" i="8"/>
  <c r="I187" i="8"/>
  <c r="I186" i="8"/>
  <c r="I185" i="8"/>
  <c r="I184" i="8"/>
  <c r="I183" i="8"/>
  <c r="I182" i="8"/>
  <c r="I180" i="8"/>
  <c r="I179" i="8"/>
  <c r="I178" i="8"/>
  <c r="I177" i="8"/>
  <c r="I175" i="8"/>
  <c r="I174" i="8"/>
  <c r="I173" i="8"/>
  <c r="I172" i="8"/>
  <c r="I170" i="8"/>
  <c r="I169" i="8"/>
  <c r="I168" i="8"/>
  <c r="I167" i="8"/>
  <c r="I165" i="8"/>
  <c r="I164" i="8"/>
  <c r="I163" i="8"/>
  <c r="I162" i="8"/>
  <c r="I160" i="8"/>
  <c r="I159" i="8"/>
  <c r="I158" i="8"/>
  <c r="I157" i="8"/>
  <c r="I155" i="8"/>
  <c r="I154" i="8"/>
  <c r="I153" i="8"/>
  <c r="I152" i="8"/>
  <c r="I150" i="8"/>
  <c r="I149" i="8"/>
  <c r="I148" i="8"/>
  <c r="I147" i="8"/>
  <c r="I144" i="8"/>
  <c r="I143" i="8"/>
  <c r="I142" i="8"/>
  <c r="I141" i="8"/>
  <c r="I140" i="8"/>
  <c r="I138" i="8"/>
  <c r="I137" i="8"/>
  <c r="I136" i="8"/>
  <c r="I135" i="8"/>
  <c r="I134" i="8"/>
  <c r="I132" i="8"/>
  <c r="I131" i="8"/>
  <c r="I130" i="8"/>
  <c r="I129" i="8"/>
  <c r="I128" i="8"/>
  <c r="I126" i="8"/>
  <c r="I125" i="8"/>
  <c r="I124" i="8"/>
  <c r="I122" i="8"/>
  <c r="I121" i="8"/>
  <c r="I120" i="8"/>
  <c r="I118" i="8"/>
  <c r="I117" i="8"/>
  <c r="I116" i="8"/>
  <c r="I115" i="8"/>
  <c r="I114" i="8"/>
  <c r="I112" i="8"/>
  <c r="I111" i="8"/>
  <c r="I110" i="8"/>
  <c r="I109" i="8"/>
  <c r="I108" i="8"/>
  <c r="I106" i="8"/>
  <c r="I105" i="8"/>
  <c r="I104" i="8"/>
  <c r="I103" i="8"/>
  <c r="I102" i="8"/>
  <c r="G96" i="8"/>
  <c r="H96" i="8" s="1"/>
  <c r="G95" i="8"/>
  <c r="H95" i="8" s="1"/>
  <c r="G94" i="8"/>
  <c r="H94" i="8" s="1"/>
  <c r="G93" i="8"/>
  <c r="H93" i="8" s="1"/>
  <c r="G92" i="8"/>
  <c r="H92" i="8" s="1"/>
  <c r="I87" i="8"/>
  <c r="H87" i="8"/>
  <c r="G87" i="8"/>
  <c r="F87" i="8"/>
  <c r="I86" i="8"/>
  <c r="H86" i="8"/>
  <c r="G86" i="8"/>
  <c r="F86" i="8"/>
  <c r="I85" i="8"/>
  <c r="H85" i="8"/>
  <c r="G85" i="8"/>
  <c r="F85" i="8"/>
  <c r="I84" i="8"/>
  <c r="H84" i="8"/>
  <c r="G84" i="8"/>
  <c r="F84" i="8"/>
  <c r="I83" i="8"/>
  <c r="H83" i="8"/>
  <c r="G83" i="8"/>
  <c r="F83" i="8"/>
  <c r="I82" i="8"/>
  <c r="H82" i="8"/>
  <c r="G82" i="8"/>
  <c r="F82" i="8"/>
  <c r="I81" i="8"/>
  <c r="H81" i="8"/>
  <c r="G81" i="8"/>
  <c r="F81" i="8"/>
  <c r="I80" i="8"/>
  <c r="H80" i="8"/>
  <c r="G80" i="8"/>
  <c r="F80" i="8"/>
  <c r="I79" i="8"/>
  <c r="H79" i="8"/>
  <c r="G79" i="8"/>
  <c r="F79" i="8"/>
  <c r="I77" i="8"/>
  <c r="H77" i="8"/>
  <c r="G77" i="8"/>
  <c r="F77" i="8"/>
  <c r="I75" i="8"/>
  <c r="H75" i="8"/>
  <c r="G75" i="8"/>
  <c r="F75" i="8"/>
  <c r="I74" i="8"/>
  <c r="H74" i="8"/>
  <c r="G74" i="8"/>
  <c r="F74" i="8"/>
  <c r="I73" i="8"/>
  <c r="H73" i="8"/>
  <c r="G73" i="8"/>
  <c r="F73" i="8"/>
  <c r="I71" i="8"/>
  <c r="I70" i="8" s="1"/>
  <c r="H71" i="8"/>
  <c r="H70" i="8" s="1"/>
  <c r="G71" i="8"/>
  <c r="G70" i="8" s="1"/>
  <c r="F71" i="8"/>
  <c r="I65" i="8"/>
  <c r="H65" i="8"/>
  <c r="G65" i="8"/>
  <c r="F65" i="8"/>
  <c r="I64" i="8"/>
  <c r="H64" i="8"/>
  <c r="G64" i="8"/>
  <c r="F64" i="8"/>
  <c r="I63" i="8"/>
  <c r="H63" i="8"/>
  <c r="G63" i="8"/>
  <c r="F63" i="8"/>
  <c r="I62" i="8"/>
  <c r="H62" i="8"/>
  <c r="G62" i="8"/>
  <c r="F62" i="8"/>
  <c r="I61" i="8"/>
  <c r="H61" i="8"/>
  <c r="G61" i="8"/>
  <c r="F61" i="8"/>
  <c r="I60" i="8"/>
  <c r="H60" i="8"/>
  <c r="G60" i="8"/>
  <c r="F60" i="8"/>
  <c r="I59" i="8"/>
  <c r="H59" i="8"/>
  <c r="G59" i="8"/>
  <c r="F59" i="8"/>
  <c r="I58" i="8"/>
  <c r="H58" i="8"/>
  <c r="G58" i="8"/>
  <c r="F58" i="8"/>
  <c r="I57" i="8"/>
  <c r="H57" i="8"/>
  <c r="G57" i="8"/>
  <c r="F57" i="8"/>
  <c r="I56" i="8"/>
  <c r="H56" i="8"/>
  <c r="G56" i="8"/>
  <c r="F56" i="8"/>
  <c r="I55" i="8"/>
  <c r="H55" i="8"/>
  <c r="G55" i="8"/>
  <c r="F55" i="8"/>
  <c r="I54" i="8"/>
  <c r="H54" i="8"/>
  <c r="G54" i="8"/>
  <c r="F54" i="8"/>
  <c r="I53" i="8"/>
  <c r="H53" i="8"/>
  <c r="G53" i="8"/>
  <c r="F53" i="8"/>
  <c r="I52" i="8"/>
  <c r="H52" i="8"/>
  <c r="G52" i="8"/>
  <c r="F52" i="8"/>
  <c r="I51" i="8"/>
  <c r="H51" i="8"/>
  <c r="G51" i="8"/>
  <c r="F51" i="8"/>
  <c r="I50" i="8"/>
  <c r="H50" i="8"/>
  <c r="G50" i="8"/>
  <c r="F50" i="8"/>
  <c r="I48" i="8"/>
  <c r="H48" i="8"/>
  <c r="G48" i="8"/>
  <c r="F48" i="8"/>
  <c r="I47" i="8"/>
  <c r="H47" i="8"/>
  <c r="G47" i="8"/>
  <c r="F47" i="8"/>
  <c r="I46" i="8"/>
  <c r="H46" i="8"/>
  <c r="G46" i="8"/>
  <c r="F46" i="8"/>
  <c r="I45" i="8"/>
  <c r="H45" i="8"/>
  <c r="G45" i="8"/>
  <c r="F45" i="8"/>
  <c r="I44" i="8"/>
  <c r="H44" i="8"/>
  <c r="G44" i="8"/>
  <c r="F44" i="8"/>
  <c r="I43" i="8"/>
  <c r="H43" i="8"/>
  <c r="G43" i="8"/>
  <c r="F43" i="8"/>
  <c r="I42" i="8"/>
  <c r="H42" i="8"/>
  <c r="G42" i="8"/>
  <c r="F42" i="8"/>
  <c r="I41" i="8"/>
  <c r="H41" i="8"/>
  <c r="G41" i="8"/>
  <c r="F41" i="8"/>
  <c r="I40" i="8"/>
  <c r="H40" i="8"/>
  <c r="G40" i="8"/>
  <c r="F40" i="8"/>
  <c r="I39" i="8"/>
  <c r="H39" i="8"/>
  <c r="G39" i="8"/>
  <c r="G38" i="8" s="1"/>
  <c r="I37" i="8"/>
  <c r="H37" i="8"/>
  <c r="G37" i="8"/>
  <c r="F37" i="8"/>
  <c r="I36" i="8"/>
  <c r="H36" i="8"/>
  <c r="G36" i="8"/>
  <c r="F36" i="8"/>
  <c r="I35" i="8"/>
  <c r="H35" i="8"/>
  <c r="G35" i="8"/>
  <c r="F35" i="8"/>
  <c r="I33" i="8"/>
  <c r="H33" i="8"/>
  <c r="G33" i="8"/>
  <c r="F33" i="8"/>
  <c r="I32" i="8"/>
  <c r="H32" i="8"/>
  <c r="G32" i="8"/>
  <c r="F32" i="8"/>
  <c r="I31" i="8"/>
  <c r="H31" i="8"/>
  <c r="G31" i="8"/>
  <c r="F31" i="8"/>
  <c r="I30" i="8"/>
  <c r="H30" i="8"/>
  <c r="G30" i="8"/>
  <c r="F30" i="8"/>
  <c r="I29" i="8"/>
  <c r="H29" i="8"/>
  <c r="G29" i="8"/>
  <c r="F29" i="8"/>
  <c r="I27" i="8"/>
  <c r="H27" i="8"/>
  <c r="G27" i="8"/>
  <c r="F27" i="8"/>
  <c r="I26" i="8"/>
  <c r="H26" i="8"/>
  <c r="G26" i="8"/>
  <c r="F26" i="8"/>
  <c r="I25" i="8"/>
  <c r="H25" i="8"/>
  <c r="G25" i="8"/>
  <c r="F25" i="8"/>
  <c r="I24" i="8"/>
  <c r="H24" i="8"/>
  <c r="G24" i="8"/>
  <c r="F24" i="8"/>
  <c r="J17" i="8"/>
  <c r="I16" i="8"/>
  <c r="I15" i="8" s="1"/>
  <c r="H16" i="8"/>
  <c r="H15" i="8" s="1"/>
  <c r="F10" i="8"/>
  <c r="I72" i="8" l="1"/>
  <c r="I78" i="8"/>
  <c r="H49" i="8"/>
  <c r="H28" i="8"/>
  <c r="I23" i="8"/>
  <c r="I28" i="8"/>
  <c r="F38" i="8"/>
  <c r="F72" i="8"/>
  <c r="I49" i="8"/>
  <c r="F23" i="8"/>
  <c r="F34" i="8"/>
  <c r="G34" i="8"/>
  <c r="H34" i="8"/>
  <c r="G72" i="8"/>
  <c r="G78" i="8"/>
  <c r="H78" i="8"/>
  <c r="J71" i="8"/>
  <c r="I232" i="8"/>
  <c r="I224" i="8"/>
  <c r="I139" i="8"/>
  <c r="I236" i="8"/>
  <c r="I220" i="8"/>
  <c r="I227" i="8"/>
  <c r="J16" i="8"/>
  <c r="J29" i="8"/>
  <c r="J30" i="8"/>
  <c r="J31" i="8"/>
  <c r="J32" i="8"/>
  <c r="J33" i="8"/>
  <c r="I176" i="8"/>
  <c r="I251" i="8"/>
  <c r="I156" i="8"/>
  <c r="H90" i="8"/>
  <c r="G23" i="8"/>
  <c r="I34" i="8"/>
  <c r="I38" i="8"/>
  <c r="H23" i="8"/>
  <c r="G28" i="8"/>
  <c r="J36" i="8"/>
  <c r="J37" i="8"/>
  <c r="J41" i="8"/>
  <c r="J42" i="8"/>
  <c r="J43" i="8"/>
  <c r="J44" i="8"/>
  <c r="J45" i="8"/>
  <c r="J46" i="8"/>
  <c r="J47" i="8"/>
  <c r="J48" i="8"/>
  <c r="J73" i="8"/>
  <c r="J74" i="8"/>
  <c r="J75" i="8"/>
  <c r="J77" i="8"/>
  <c r="I101" i="8"/>
  <c r="I123" i="8"/>
  <c r="I151" i="8"/>
  <c r="I241" i="8"/>
  <c r="J3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F70" i="8"/>
  <c r="J70" i="8" s="1"/>
  <c r="J79" i="8"/>
  <c r="F78" i="8"/>
  <c r="J81" i="8"/>
  <c r="J82" i="8"/>
  <c r="J83" i="8"/>
  <c r="J84" i="8"/>
  <c r="J85" i="8"/>
  <c r="J86" i="8"/>
  <c r="J87" i="8"/>
  <c r="I107" i="8"/>
  <c r="I119" i="8"/>
  <c r="I127" i="8"/>
  <c r="I146" i="8"/>
  <c r="I161" i="8"/>
  <c r="I171" i="8"/>
  <c r="I246" i="8"/>
  <c r="J24" i="8"/>
  <c r="J25" i="8"/>
  <c r="J26" i="8"/>
  <c r="J27" i="8"/>
  <c r="H38" i="8"/>
  <c r="G49" i="8"/>
  <c r="H72" i="8"/>
  <c r="I113" i="8"/>
  <c r="I133" i="8"/>
  <c r="I166" i="8"/>
  <c r="I181" i="8"/>
  <c r="J15" i="8"/>
  <c r="F28" i="8"/>
  <c r="F49" i="8"/>
  <c r="J35" i="8"/>
  <c r="J40" i="8"/>
  <c r="J80" i="8"/>
  <c r="H10" i="8"/>
  <c r="J72" i="8" l="1"/>
  <c r="I22" i="8"/>
  <c r="J49" i="8"/>
  <c r="J78" i="8"/>
  <c r="J34" i="8"/>
  <c r="H22" i="8"/>
  <c r="I100" i="8"/>
  <c r="J23" i="8"/>
  <c r="J38" i="8"/>
  <c r="I145" i="8"/>
  <c r="G22" i="8"/>
  <c r="J66" i="8"/>
  <c r="J28" i="8"/>
  <c r="F22" i="8"/>
  <c r="I98" i="8" l="1"/>
  <c r="F21" i="8"/>
  <c r="H256" i="8" s="1"/>
  <c r="J76" i="8" s="1"/>
  <c r="J21" i="8"/>
  <c r="I251" i="7"/>
  <c r="I246" i="7"/>
  <c r="I241" i="7"/>
  <c r="I236" i="7"/>
  <c r="I232" i="7"/>
  <c r="I227" i="7"/>
  <c r="I224" i="7"/>
  <c r="I220" i="7"/>
  <c r="I181" i="7"/>
  <c r="I176" i="7"/>
  <c r="I171" i="7"/>
  <c r="I166" i="7"/>
  <c r="I161" i="7"/>
  <c r="I156" i="7"/>
  <c r="I151" i="7"/>
  <c r="I146" i="7"/>
  <c r="I145" i="7"/>
  <c r="I139" i="7"/>
  <c r="I133" i="7"/>
  <c r="I127" i="7"/>
  <c r="I123" i="7"/>
  <c r="I119" i="7"/>
  <c r="I113" i="7"/>
  <c r="I107" i="7"/>
  <c r="I101" i="7"/>
  <c r="I100" i="7" s="1"/>
  <c r="I98" i="7" s="1"/>
  <c r="H96" i="7"/>
  <c r="H95" i="7"/>
  <c r="H94" i="7"/>
  <c r="H93" i="7"/>
  <c r="H92" i="7"/>
  <c r="H90" i="7"/>
  <c r="J87" i="7"/>
  <c r="J86" i="7"/>
  <c r="J85" i="7"/>
  <c r="J84" i="7"/>
  <c r="J83" i="7"/>
  <c r="J82" i="7"/>
  <c r="J81" i="7"/>
  <c r="J80" i="7"/>
  <c r="J66" i="7" s="1"/>
  <c r="J79" i="7"/>
  <c r="I78" i="7"/>
  <c r="H78" i="7"/>
  <c r="G78" i="7"/>
  <c r="F78" i="7"/>
  <c r="J78" i="7" s="1"/>
  <c r="J77" i="7"/>
  <c r="J75" i="7"/>
  <c r="J74" i="7"/>
  <c r="J73" i="7"/>
  <c r="I72" i="7"/>
  <c r="H72" i="7"/>
  <c r="G72" i="7"/>
  <c r="F72" i="7"/>
  <c r="J72" i="7" s="1"/>
  <c r="J71" i="7"/>
  <c r="I70" i="7"/>
  <c r="H70" i="7"/>
  <c r="G70" i="7"/>
  <c r="F70" i="7"/>
  <c r="J70" i="7" s="1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I49" i="7"/>
  <c r="H49" i="7"/>
  <c r="G49" i="7"/>
  <c r="F49" i="7"/>
  <c r="J49" i="7" s="1"/>
  <c r="J48" i="7"/>
  <c r="J47" i="7"/>
  <c r="J46" i="7"/>
  <c r="J45" i="7"/>
  <c r="J44" i="7"/>
  <c r="J43" i="7"/>
  <c r="J42" i="7"/>
  <c r="J41" i="7"/>
  <c r="J40" i="7"/>
  <c r="J39" i="7"/>
  <c r="I38" i="7"/>
  <c r="H38" i="7"/>
  <c r="G38" i="7"/>
  <c r="F38" i="7"/>
  <c r="J38" i="7" s="1"/>
  <c r="J37" i="7"/>
  <c r="J36" i="7"/>
  <c r="J35" i="7"/>
  <c r="I34" i="7"/>
  <c r="I22" i="7" s="1"/>
  <c r="H34" i="7"/>
  <c r="H22" i="7" s="1"/>
  <c r="G34" i="7"/>
  <c r="F34" i="7"/>
  <c r="J34" i="7" s="1"/>
  <c r="J33" i="7"/>
  <c r="J32" i="7"/>
  <c r="J31" i="7"/>
  <c r="J30" i="7"/>
  <c r="J29" i="7"/>
  <c r="I28" i="7"/>
  <c r="H28" i="7"/>
  <c r="G28" i="7"/>
  <c r="F28" i="7"/>
  <c r="F22" i="7" s="1"/>
  <c r="J27" i="7"/>
  <c r="J26" i="7"/>
  <c r="J25" i="7"/>
  <c r="J24" i="7"/>
  <c r="I23" i="7"/>
  <c r="H23" i="7"/>
  <c r="G23" i="7"/>
  <c r="F23" i="7"/>
  <c r="J23" i="7" s="1"/>
  <c r="G22" i="7"/>
  <c r="J17" i="7"/>
  <c r="J16" i="7"/>
  <c r="I15" i="7"/>
  <c r="H15" i="7"/>
  <c r="J15" i="7" s="1"/>
  <c r="H10" i="7"/>
  <c r="J28" i="7" l="1"/>
  <c r="J21" i="7" s="1"/>
  <c r="F21" i="7" l="1"/>
  <c r="H256" i="7" s="1"/>
  <c r="J76" i="7" s="1"/>
  <c r="I254" i="6" l="1"/>
  <c r="I253" i="6"/>
  <c r="I252" i="6"/>
  <c r="I250" i="6"/>
  <c r="I249" i="6"/>
  <c r="I248" i="6"/>
  <c r="I247" i="6"/>
  <c r="I245" i="6"/>
  <c r="I244" i="6"/>
  <c r="I243" i="6"/>
  <c r="I242" i="6"/>
  <c r="I240" i="6"/>
  <c r="I239" i="6"/>
  <c r="I238" i="6"/>
  <c r="I237" i="6"/>
  <c r="I235" i="6"/>
  <c r="I234" i="6"/>
  <c r="I233" i="6"/>
  <c r="I231" i="6"/>
  <c r="I230" i="6"/>
  <c r="I229" i="6"/>
  <c r="I228" i="6"/>
  <c r="I226" i="6"/>
  <c r="I225" i="6"/>
  <c r="I223" i="6"/>
  <c r="I222" i="6"/>
  <c r="I221" i="6"/>
  <c r="I219" i="6"/>
  <c r="I218" i="6"/>
  <c r="I217" i="6"/>
  <c r="I216" i="6"/>
  <c r="I215" i="6"/>
  <c r="I214" i="6"/>
  <c r="I213" i="6"/>
  <c r="I212" i="6"/>
  <c r="I211" i="6"/>
  <c r="I210" i="6"/>
  <c r="I209" i="6"/>
  <c r="I208" i="6"/>
  <c r="I207" i="6"/>
  <c r="I206" i="6"/>
  <c r="I205" i="6"/>
  <c r="I204" i="6"/>
  <c r="I203" i="6"/>
  <c r="I202" i="6"/>
  <c r="I201" i="6"/>
  <c r="I200" i="6"/>
  <c r="I199" i="6"/>
  <c r="I198" i="6"/>
  <c r="I197" i="6"/>
  <c r="I196" i="6"/>
  <c r="I195" i="6"/>
  <c r="I194" i="6"/>
  <c r="I193" i="6"/>
  <c r="I192" i="6"/>
  <c r="I191" i="6"/>
  <c r="I190" i="6"/>
  <c r="I189" i="6"/>
  <c r="I188" i="6"/>
  <c r="I187" i="6"/>
  <c r="I186" i="6"/>
  <c r="I185" i="6"/>
  <c r="I184" i="6"/>
  <c r="I183" i="6"/>
  <c r="I182" i="6"/>
  <c r="I176" i="6"/>
  <c r="I171" i="6"/>
  <c r="I166" i="6"/>
  <c r="I161" i="6"/>
  <c r="I156" i="6"/>
  <c r="I151" i="6"/>
  <c r="I150" i="6"/>
  <c r="I149" i="6"/>
  <c r="I148" i="6"/>
  <c r="I147" i="6"/>
  <c r="I144" i="6"/>
  <c r="I142" i="6"/>
  <c r="I141" i="6"/>
  <c r="I140" i="6"/>
  <c r="I138" i="6"/>
  <c r="I135" i="6"/>
  <c r="I134" i="6"/>
  <c r="I132" i="6"/>
  <c r="I131" i="6"/>
  <c r="I130" i="6"/>
  <c r="I129" i="6"/>
  <c r="I128" i="6"/>
  <c r="I126" i="6"/>
  <c r="I123" i="6" s="1"/>
  <c r="I125" i="6"/>
  <c r="I124" i="6"/>
  <c r="I122" i="6"/>
  <c r="I121" i="6"/>
  <c r="I120" i="6"/>
  <c r="I113" i="6"/>
  <c r="I112" i="6"/>
  <c r="I111" i="6"/>
  <c r="I110" i="6"/>
  <c r="I109" i="6"/>
  <c r="I108" i="6"/>
  <c r="I106" i="6"/>
  <c r="I105" i="6"/>
  <c r="I104" i="6"/>
  <c r="I103" i="6"/>
  <c r="I102" i="6"/>
  <c r="G96" i="6"/>
  <c r="H96" i="6" s="1"/>
  <c r="G95" i="6"/>
  <c r="H95" i="6" s="1"/>
  <c r="G94" i="6"/>
  <c r="H94" i="6" s="1"/>
  <c r="G93" i="6"/>
  <c r="H93" i="6" s="1"/>
  <c r="G92" i="6"/>
  <c r="H92" i="6" s="1"/>
  <c r="I87" i="6"/>
  <c r="H87" i="6"/>
  <c r="G87" i="6"/>
  <c r="F87" i="6"/>
  <c r="I86" i="6"/>
  <c r="H86" i="6"/>
  <c r="G86" i="6"/>
  <c r="F86" i="6"/>
  <c r="I85" i="6"/>
  <c r="H85" i="6"/>
  <c r="G85" i="6"/>
  <c r="F85" i="6"/>
  <c r="I84" i="6"/>
  <c r="H84" i="6"/>
  <c r="G84" i="6"/>
  <c r="F84" i="6"/>
  <c r="I83" i="6"/>
  <c r="H83" i="6"/>
  <c r="G83" i="6"/>
  <c r="F83" i="6"/>
  <c r="I82" i="6"/>
  <c r="H82" i="6"/>
  <c r="G82" i="6"/>
  <c r="F82" i="6"/>
  <c r="I81" i="6"/>
  <c r="H81" i="6"/>
  <c r="G81" i="6"/>
  <c r="F81" i="6"/>
  <c r="I80" i="6"/>
  <c r="H80" i="6"/>
  <c r="G80" i="6"/>
  <c r="F80" i="6"/>
  <c r="I79" i="6"/>
  <c r="H79" i="6"/>
  <c r="G79" i="6"/>
  <c r="F79" i="6"/>
  <c r="J77" i="6"/>
  <c r="I75" i="6"/>
  <c r="H75" i="6"/>
  <c r="G75" i="6"/>
  <c r="F75" i="6"/>
  <c r="I74" i="6"/>
  <c r="H74" i="6"/>
  <c r="G74" i="6"/>
  <c r="F74" i="6"/>
  <c r="I73" i="6"/>
  <c r="H73" i="6"/>
  <c r="G73" i="6"/>
  <c r="G72" i="6" s="1"/>
  <c r="F73" i="6"/>
  <c r="I71" i="6"/>
  <c r="I70" i="6" s="1"/>
  <c r="H71" i="6"/>
  <c r="H70" i="6" s="1"/>
  <c r="G71" i="6"/>
  <c r="G70" i="6" s="1"/>
  <c r="F71" i="6"/>
  <c r="I65" i="6"/>
  <c r="H65" i="6"/>
  <c r="G65" i="6"/>
  <c r="F65" i="6"/>
  <c r="I64" i="6"/>
  <c r="H64" i="6"/>
  <c r="G64" i="6"/>
  <c r="F64" i="6"/>
  <c r="I63" i="6"/>
  <c r="H63" i="6"/>
  <c r="G63" i="6"/>
  <c r="F63" i="6"/>
  <c r="I62" i="6"/>
  <c r="H62" i="6"/>
  <c r="G62" i="6"/>
  <c r="F62" i="6"/>
  <c r="I61" i="6"/>
  <c r="H61" i="6"/>
  <c r="G61" i="6"/>
  <c r="F61" i="6"/>
  <c r="I60" i="6"/>
  <c r="H60" i="6"/>
  <c r="G60" i="6"/>
  <c r="F60" i="6"/>
  <c r="I59" i="6"/>
  <c r="H59" i="6"/>
  <c r="G59" i="6"/>
  <c r="F59" i="6"/>
  <c r="I58" i="6"/>
  <c r="H58" i="6"/>
  <c r="G58" i="6"/>
  <c r="F58" i="6"/>
  <c r="I57" i="6"/>
  <c r="H57" i="6"/>
  <c r="G57" i="6"/>
  <c r="F57" i="6"/>
  <c r="I56" i="6"/>
  <c r="H56" i="6"/>
  <c r="G56" i="6"/>
  <c r="F56" i="6"/>
  <c r="I55" i="6"/>
  <c r="H55" i="6"/>
  <c r="G55" i="6"/>
  <c r="F55" i="6"/>
  <c r="I54" i="6"/>
  <c r="H54" i="6"/>
  <c r="G54" i="6"/>
  <c r="F54" i="6"/>
  <c r="I53" i="6"/>
  <c r="H53" i="6"/>
  <c r="G53" i="6"/>
  <c r="F53" i="6"/>
  <c r="I52" i="6"/>
  <c r="H52" i="6"/>
  <c r="G52" i="6"/>
  <c r="F52" i="6"/>
  <c r="I51" i="6"/>
  <c r="H51" i="6"/>
  <c r="G51" i="6"/>
  <c r="F51" i="6"/>
  <c r="I50" i="6"/>
  <c r="H50" i="6"/>
  <c r="G50" i="6"/>
  <c r="F50" i="6"/>
  <c r="I48" i="6"/>
  <c r="H48" i="6"/>
  <c r="G48" i="6"/>
  <c r="F48" i="6"/>
  <c r="I47" i="6"/>
  <c r="H47" i="6"/>
  <c r="G47" i="6"/>
  <c r="F47" i="6"/>
  <c r="I46" i="6"/>
  <c r="H46" i="6"/>
  <c r="G46" i="6"/>
  <c r="F46" i="6"/>
  <c r="I45" i="6"/>
  <c r="H45" i="6"/>
  <c r="G45" i="6"/>
  <c r="I44" i="6"/>
  <c r="H44" i="6"/>
  <c r="G44" i="6"/>
  <c r="F44" i="6"/>
  <c r="I43" i="6"/>
  <c r="H43" i="6"/>
  <c r="G43" i="6"/>
  <c r="F43" i="6"/>
  <c r="I42" i="6"/>
  <c r="H42" i="6"/>
  <c r="G42" i="6"/>
  <c r="F42" i="6"/>
  <c r="I41" i="6"/>
  <c r="H41" i="6"/>
  <c r="G41" i="6"/>
  <c r="F41" i="6"/>
  <c r="I40" i="6"/>
  <c r="H40" i="6"/>
  <c r="F40" i="6"/>
  <c r="I39" i="6"/>
  <c r="H39" i="6"/>
  <c r="G39" i="6"/>
  <c r="F39" i="6"/>
  <c r="I37" i="6"/>
  <c r="H37" i="6"/>
  <c r="G37" i="6"/>
  <c r="F37" i="6"/>
  <c r="I36" i="6"/>
  <c r="H36" i="6"/>
  <c r="G36" i="6"/>
  <c r="F36" i="6"/>
  <c r="I35" i="6"/>
  <c r="H35" i="6"/>
  <c r="G35" i="6"/>
  <c r="F35" i="6"/>
  <c r="J33" i="6"/>
  <c r="J32" i="6"/>
  <c r="J31" i="6"/>
  <c r="J30" i="6"/>
  <c r="J29" i="6"/>
  <c r="I28" i="6"/>
  <c r="H28" i="6"/>
  <c r="G28" i="6"/>
  <c r="F28" i="6"/>
  <c r="J27" i="6"/>
  <c r="J26" i="6"/>
  <c r="J25" i="6"/>
  <c r="J24" i="6"/>
  <c r="I23" i="6"/>
  <c r="H23" i="6"/>
  <c r="G23" i="6"/>
  <c r="F23" i="6"/>
  <c r="J23" i="6" s="1"/>
  <c r="J17" i="6"/>
  <c r="J16" i="6"/>
  <c r="I15" i="6"/>
  <c r="H15" i="6"/>
  <c r="J15" i="6" s="1"/>
  <c r="H10" i="6"/>
  <c r="I78" i="6" l="1"/>
  <c r="G34" i="6"/>
  <c r="H72" i="6"/>
  <c r="H34" i="6"/>
  <c r="F49" i="6"/>
  <c r="F78" i="6"/>
  <c r="I119" i="6"/>
  <c r="I127" i="6"/>
  <c r="I146" i="6"/>
  <c r="I145" i="6" s="1"/>
  <c r="I181" i="6"/>
  <c r="I232" i="6"/>
  <c r="H90" i="6"/>
  <c r="I107" i="6"/>
  <c r="J41" i="6"/>
  <c r="J45" i="6"/>
  <c r="I246" i="6"/>
  <c r="I139" i="6"/>
  <c r="I224" i="6"/>
  <c r="I241" i="6"/>
  <c r="I34" i="6"/>
  <c r="G49" i="6"/>
  <c r="J35" i="6"/>
  <c r="F34" i="6"/>
  <c r="J79" i="6"/>
  <c r="J80" i="6"/>
  <c r="J81" i="6"/>
  <c r="J82" i="6"/>
  <c r="J83" i="6"/>
  <c r="J84" i="6"/>
  <c r="J85" i="6"/>
  <c r="J86" i="6"/>
  <c r="J87" i="6"/>
  <c r="I101" i="6"/>
  <c r="I227" i="6"/>
  <c r="I251" i="6"/>
  <c r="G38" i="6"/>
  <c r="H38" i="6"/>
  <c r="I49" i="6"/>
  <c r="J71" i="6"/>
  <c r="I72" i="6"/>
  <c r="G78" i="6"/>
  <c r="I38" i="6"/>
  <c r="J46" i="6"/>
  <c r="J52" i="6"/>
  <c r="J53" i="6"/>
  <c r="J54" i="6"/>
  <c r="J57" i="6"/>
  <c r="J58" i="6"/>
  <c r="J62" i="6"/>
  <c r="J63" i="6"/>
  <c r="J64" i="6"/>
  <c r="F70" i="6"/>
  <c r="J70" i="6" s="1"/>
  <c r="J73" i="6"/>
  <c r="F72" i="6"/>
  <c r="J75" i="6"/>
  <c r="H78" i="6"/>
  <c r="I133" i="6"/>
  <c r="I220" i="6"/>
  <c r="I236" i="6"/>
  <c r="J50" i="6"/>
  <c r="J36" i="6"/>
  <c r="J51" i="6"/>
  <c r="J28" i="6"/>
  <c r="J37" i="6"/>
  <c r="J55" i="6"/>
  <c r="J56" i="6"/>
  <c r="J39" i="6"/>
  <c r="J40" i="6"/>
  <c r="F38" i="6"/>
  <c r="J42" i="6"/>
  <c r="J43" i="6"/>
  <c r="J44" i="6"/>
  <c r="J47" i="6"/>
  <c r="J48" i="6"/>
  <c r="H49" i="6"/>
  <c r="J59" i="6"/>
  <c r="J60" i="6"/>
  <c r="J61" i="6"/>
  <c r="J74" i="6"/>
  <c r="H22" i="6" l="1"/>
  <c r="I22" i="6"/>
  <c r="J49" i="6"/>
  <c r="J72" i="6"/>
  <c r="J34" i="6"/>
  <c r="G22" i="6"/>
  <c r="I100" i="6"/>
  <c r="I98" i="6" s="1"/>
  <c r="J78" i="6"/>
  <c r="J66" i="6"/>
  <c r="J38" i="6"/>
  <c r="F22" i="6"/>
  <c r="F21" i="6"/>
  <c r="H256" i="6" s="1"/>
  <c r="J76" i="6" l="1"/>
  <c r="J21" i="6"/>
  <c r="I251" i="5"/>
  <c r="I246" i="5"/>
  <c r="I241" i="5"/>
  <c r="I236" i="5"/>
  <c r="I232" i="5"/>
  <c r="I227" i="5"/>
  <c r="I224" i="5"/>
  <c r="I220" i="5"/>
  <c r="I181" i="5"/>
  <c r="I176" i="5"/>
  <c r="I171" i="5"/>
  <c r="I166" i="5"/>
  <c r="I161" i="5"/>
  <c r="I156" i="5"/>
  <c r="I151" i="5"/>
  <c r="I146" i="5"/>
  <c r="I145" i="5"/>
  <c r="I139" i="5"/>
  <c r="I133" i="5"/>
  <c r="I127" i="5"/>
  <c r="I123" i="5"/>
  <c r="I119" i="5"/>
  <c r="I113" i="5"/>
  <c r="I107" i="5"/>
  <c r="I101" i="5"/>
  <c r="I100" i="5" s="1"/>
  <c r="I98" i="5" s="1"/>
  <c r="H96" i="5"/>
  <c r="H95" i="5"/>
  <c r="H94" i="5"/>
  <c r="H93" i="5"/>
  <c r="H92" i="5"/>
  <c r="H90" i="5"/>
  <c r="J87" i="5"/>
  <c r="J86" i="5"/>
  <c r="J85" i="5"/>
  <c r="J84" i="5"/>
  <c r="J83" i="5"/>
  <c r="J82" i="5"/>
  <c r="J81" i="5"/>
  <c r="J80" i="5"/>
  <c r="J66" i="5" s="1"/>
  <c r="J79" i="5"/>
  <c r="I78" i="5"/>
  <c r="H78" i="5"/>
  <c r="G78" i="5"/>
  <c r="F78" i="5"/>
  <c r="J78" i="5" s="1"/>
  <c r="J77" i="5"/>
  <c r="J75" i="5"/>
  <c r="J74" i="5"/>
  <c r="J73" i="5"/>
  <c r="I72" i="5"/>
  <c r="H72" i="5"/>
  <c r="G72" i="5"/>
  <c r="F72" i="5"/>
  <c r="J72" i="5" s="1"/>
  <c r="J71" i="5"/>
  <c r="I70" i="5"/>
  <c r="H70" i="5"/>
  <c r="G70" i="5"/>
  <c r="F70" i="5"/>
  <c r="J70" i="5" s="1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I49" i="5"/>
  <c r="H49" i="5"/>
  <c r="G49" i="5"/>
  <c r="F49" i="5"/>
  <c r="J49" i="5" s="1"/>
  <c r="J48" i="5"/>
  <c r="J47" i="5"/>
  <c r="J46" i="5"/>
  <c r="J45" i="5"/>
  <c r="J44" i="5"/>
  <c r="J43" i="5"/>
  <c r="J42" i="5"/>
  <c r="J41" i="5"/>
  <c r="J40" i="5"/>
  <c r="J39" i="5"/>
  <c r="I38" i="5"/>
  <c r="H38" i="5"/>
  <c r="G38" i="5"/>
  <c r="F38" i="5"/>
  <c r="J38" i="5" s="1"/>
  <c r="J37" i="5"/>
  <c r="J36" i="5"/>
  <c r="J35" i="5"/>
  <c r="I34" i="5"/>
  <c r="I22" i="5" s="1"/>
  <c r="H34" i="5"/>
  <c r="H22" i="5" s="1"/>
  <c r="G34" i="5"/>
  <c r="F34" i="5"/>
  <c r="J34" i="5" s="1"/>
  <c r="J33" i="5"/>
  <c r="J32" i="5"/>
  <c r="J31" i="5"/>
  <c r="J30" i="5"/>
  <c r="J29" i="5"/>
  <c r="I28" i="5"/>
  <c r="H28" i="5"/>
  <c r="G28" i="5"/>
  <c r="F28" i="5"/>
  <c r="F22" i="5" s="1"/>
  <c r="J27" i="5"/>
  <c r="J26" i="5"/>
  <c r="J25" i="5"/>
  <c r="J24" i="5"/>
  <c r="I23" i="5"/>
  <c r="H23" i="5"/>
  <c r="G23" i="5"/>
  <c r="F23" i="5"/>
  <c r="J23" i="5" s="1"/>
  <c r="G22" i="5"/>
  <c r="J17" i="5"/>
  <c r="J16" i="5"/>
  <c r="I15" i="5"/>
  <c r="H15" i="5"/>
  <c r="J15" i="5" s="1"/>
  <c r="H10" i="5"/>
  <c r="J21" i="5" l="1"/>
  <c r="F21" i="5"/>
  <c r="H256" i="5" s="1"/>
  <c r="J76" i="5" s="1"/>
  <c r="J28" i="5"/>
  <c r="I251" i="4" l="1"/>
  <c r="I246" i="4"/>
  <c r="I241" i="4"/>
  <c r="I236" i="4"/>
  <c r="I232" i="4"/>
  <c r="I227" i="4"/>
  <c r="I224" i="4"/>
  <c r="I220" i="4"/>
  <c r="I181" i="4"/>
  <c r="I176" i="4"/>
  <c r="I171" i="4"/>
  <c r="I166" i="4"/>
  <c r="I161" i="4"/>
  <c r="I156" i="4"/>
  <c r="I151" i="4"/>
  <c r="I146" i="4"/>
  <c r="I145" i="4"/>
  <c r="I139" i="4"/>
  <c r="I133" i="4"/>
  <c r="I127" i="4"/>
  <c r="I123" i="4"/>
  <c r="I119" i="4"/>
  <c r="I113" i="4"/>
  <c r="I107" i="4"/>
  <c r="I101" i="4"/>
  <c r="I100" i="4" s="1"/>
  <c r="I98" i="4" s="1"/>
  <c r="H96" i="4"/>
  <c r="H95" i="4"/>
  <c r="H94" i="4"/>
  <c r="H93" i="4"/>
  <c r="H92" i="4"/>
  <c r="H90" i="4"/>
  <c r="J87" i="4"/>
  <c r="J86" i="4"/>
  <c r="J85" i="4"/>
  <c r="J84" i="4"/>
  <c r="J83" i="4"/>
  <c r="J82" i="4"/>
  <c r="J81" i="4"/>
  <c r="J80" i="4"/>
  <c r="J66" i="4" s="1"/>
  <c r="J79" i="4"/>
  <c r="I78" i="4"/>
  <c r="H78" i="4"/>
  <c r="G78" i="4"/>
  <c r="F78" i="4"/>
  <c r="J78" i="4" s="1"/>
  <c r="I77" i="4"/>
  <c r="H77" i="4"/>
  <c r="G77" i="4"/>
  <c r="F77" i="4"/>
  <c r="J77" i="4" s="1"/>
  <c r="J75" i="4"/>
  <c r="J74" i="4"/>
  <c r="J73" i="4"/>
  <c r="I72" i="4"/>
  <c r="H72" i="4"/>
  <c r="G72" i="4"/>
  <c r="F72" i="4"/>
  <c r="J72" i="4" s="1"/>
  <c r="J71" i="4"/>
  <c r="I70" i="4"/>
  <c r="H70" i="4"/>
  <c r="G70" i="4"/>
  <c r="F70" i="4"/>
  <c r="J70" i="4" s="1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I49" i="4"/>
  <c r="H49" i="4"/>
  <c r="G49" i="4"/>
  <c r="F49" i="4"/>
  <c r="J49" i="4" s="1"/>
  <c r="J48" i="4"/>
  <c r="J47" i="4"/>
  <c r="J46" i="4"/>
  <c r="J45" i="4"/>
  <c r="J44" i="4"/>
  <c r="J43" i="4"/>
  <c r="J42" i="4"/>
  <c r="J41" i="4"/>
  <c r="J40" i="4"/>
  <c r="J39" i="4"/>
  <c r="I38" i="4"/>
  <c r="H38" i="4"/>
  <c r="G38" i="4"/>
  <c r="F38" i="4"/>
  <c r="J38" i="4" s="1"/>
  <c r="J37" i="4"/>
  <c r="J36" i="4"/>
  <c r="J35" i="4"/>
  <c r="I34" i="4"/>
  <c r="H34" i="4"/>
  <c r="H22" i="4" s="1"/>
  <c r="G34" i="4"/>
  <c r="F34" i="4"/>
  <c r="J34" i="4" s="1"/>
  <c r="J33" i="4"/>
  <c r="J32" i="4"/>
  <c r="J31" i="4"/>
  <c r="J30" i="4"/>
  <c r="J29" i="4"/>
  <c r="I28" i="4"/>
  <c r="H28" i="4"/>
  <c r="G28" i="4"/>
  <c r="F28" i="4"/>
  <c r="J28" i="4" s="1"/>
  <c r="I27" i="4"/>
  <c r="H27" i="4"/>
  <c r="F27" i="4"/>
  <c r="J27" i="4" s="1"/>
  <c r="I26" i="4"/>
  <c r="H26" i="4"/>
  <c r="G26" i="4"/>
  <c r="F26" i="4"/>
  <c r="J26" i="4" s="1"/>
  <c r="I25" i="4"/>
  <c r="H25" i="4"/>
  <c r="G25" i="4"/>
  <c r="F25" i="4"/>
  <c r="J25" i="4" s="1"/>
  <c r="I24" i="4"/>
  <c r="I23" i="4" s="1"/>
  <c r="I22" i="4" s="1"/>
  <c r="H24" i="4"/>
  <c r="G24" i="4"/>
  <c r="F24" i="4"/>
  <c r="J24" i="4" s="1"/>
  <c r="H23" i="4"/>
  <c r="G23" i="4"/>
  <c r="F23" i="4"/>
  <c r="J23" i="4" s="1"/>
  <c r="G22" i="4"/>
  <c r="F22" i="4"/>
  <c r="J17" i="4"/>
  <c r="J16" i="4"/>
  <c r="I15" i="4"/>
  <c r="H15" i="4"/>
  <c r="J15" i="4" s="1"/>
  <c r="H10" i="4"/>
  <c r="J21" i="4" l="1"/>
  <c r="F21" i="4"/>
  <c r="H256" i="4" s="1"/>
  <c r="J76" i="4" s="1"/>
  <c r="H10" i="1"/>
  <c r="H15" i="1"/>
  <c r="I15" i="1"/>
  <c r="J16" i="1"/>
  <c r="J17" i="1"/>
  <c r="F23" i="1"/>
  <c r="G23" i="1"/>
  <c r="H23" i="1"/>
  <c r="I23" i="1"/>
  <c r="J24" i="1"/>
  <c r="J25" i="1"/>
  <c r="J26" i="1"/>
  <c r="J27" i="1"/>
  <c r="F28" i="1"/>
  <c r="G28" i="1"/>
  <c r="H28" i="1"/>
  <c r="I28" i="1"/>
  <c r="J29" i="1"/>
  <c r="J30" i="1"/>
  <c r="J31" i="1"/>
  <c r="J32" i="1"/>
  <c r="J33" i="1"/>
  <c r="F34" i="1"/>
  <c r="G34" i="1"/>
  <c r="H34" i="1"/>
  <c r="I34" i="1"/>
  <c r="J35" i="1"/>
  <c r="J36" i="1"/>
  <c r="J37" i="1"/>
  <c r="F38" i="1"/>
  <c r="G38" i="1"/>
  <c r="H38" i="1"/>
  <c r="I38" i="1"/>
  <c r="J39" i="1"/>
  <c r="J40" i="1"/>
  <c r="J41" i="1"/>
  <c r="J42" i="1"/>
  <c r="J43" i="1"/>
  <c r="J44" i="1"/>
  <c r="J45" i="1"/>
  <c r="J46" i="1"/>
  <c r="J47" i="1"/>
  <c r="J48" i="1"/>
  <c r="F49" i="1"/>
  <c r="G49" i="1"/>
  <c r="H49" i="1"/>
  <c r="I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F70" i="1"/>
  <c r="G70" i="1"/>
  <c r="H70" i="1"/>
  <c r="I70" i="1"/>
  <c r="J71" i="1"/>
  <c r="F72" i="1"/>
  <c r="G72" i="1"/>
  <c r="H72" i="1"/>
  <c r="I72" i="1"/>
  <c r="J73" i="1"/>
  <c r="J74" i="1"/>
  <c r="J75" i="1"/>
  <c r="J77" i="1"/>
  <c r="F78" i="1"/>
  <c r="G78" i="1"/>
  <c r="H78" i="1"/>
  <c r="I78" i="1"/>
  <c r="J79" i="1"/>
  <c r="J80" i="1"/>
  <c r="J81" i="1"/>
  <c r="J82" i="1"/>
  <c r="J83" i="1"/>
  <c r="J84" i="1"/>
  <c r="J85" i="1"/>
  <c r="J86" i="1"/>
  <c r="J87" i="1"/>
  <c r="H92" i="1"/>
  <c r="H93" i="1"/>
  <c r="H94" i="1"/>
  <c r="H95" i="1"/>
  <c r="H96" i="1"/>
  <c r="I101" i="1"/>
  <c r="I107" i="1"/>
  <c r="I113" i="1"/>
  <c r="I119" i="1"/>
  <c r="I123" i="1"/>
  <c r="I127" i="1"/>
  <c r="I133" i="1"/>
  <c r="I139" i="1"/>
  <c r="I146" i="1"/>
  <c r="I151" i="1"/>
  <c r="I156" i="1"/>
  <c r="I161" i="1"/>
  <c r="I166" i="1"/>
  <c r="I171" i="1"/>
  <c r="I176" i="1"/>
  <c r="I181" i="1"/>
  <c r="I220" i="1"/>
  <c r="I224" i="1"/>
  <c r="I227" i="1"/>
  <c r="I232" i="1"/>
  <c r="I236" i="1"/>
  <c r="I241" i="1"/>
  <c r="I246" i="1"/>
  <c r="I251" i="1"/>
  <c r="J34" i="1" l="1"/>
  <c r="I145" i="1"/>
  <c r="J23" i="1"/>
  <c r="J72" i="1"/>
  <c r="J70" i="1"/>
  <c r="I22" i="1"/>
  <c r="J49" i="1"/>
  <c r="H90" i="1"/>
  <c r="J15" i="1"/>
  <c r="H22" i="1"/>
  <c r="J78" i="1"/>
  <c r="F22" i="1"/>
  <c r="J66" i="1"/>
  <c r="G22" i="1"/>
  <c r="J38" i="1"/>
  <c r="J28" i="1"/>
  <c r="I100" i="1"/>
  <c r="F21" i="1" l="1"/>
  <c r="H256" i="1" s="1"/>
  <c r="J76" i="1" s="1"/>
  <c r="I98" i="1"/>
  <c r="J21" i="1"/>
</calcChain>
</file>

<file path=xl/sharedStrings.xml><?xml version="1.0" encoding="utf-8"?>
<sst xmlns="http://schemas.openxmlformats.org/spreadsheetml/2006/main" count="5394" uniqueCount="242">
  <si>
    <t>Total</t>
  </si>
  <si>
    <t>M</t>
  </si>
  <si>
    <t>F</t>
  </si>
  <si>
    <t>Apelación</t>
  </si>
  <si>
    <t>Casación</t>
  </si>
  <si>
    <t>Instrucc.</t>
  </si>
  <si>
    <t>Fallecimiento</t>
  </si>
  <si>
    <t>Amparo</t>
  </si>
  <si>
    <t xml:space="preserve"> </t>
  </si>
  <si>
    <t>Conocidas</t>
  </si>
  <si>
    <t xml:space="preserve">  </t>
  </si>
  <si>
    <t>Total General</t>
  </si>
  <si>
    <t>Incidentes</t>
  </si>
  <si>
    <t>Impartida</t>
  </si>
  <si>
    <t>Recibida</t>
  </si>
  <si>
    <t>2.1 Casos Asignados</t>
  </si>
  <si>
    <t>Mensual</t>
  </si>
  <si>
    <t>Consolidado</t>
  </si>
  <si>
    <t>Oficina:</t>
  </si>
  <si>
    <t>Fecha:</t>
  </si>
  <si>
    <t>3.2  Etapa Preparatoria</t>
  </si>
  <si>
    <t>Rechazados</t>
  </si>
  <si>
    <t>Acogidos</t>
  </si>
  <si>
    <t>Hábeas Corpus</t>
  </si>
  <si>
    <t>Suspendidas</t>
  </si>
  <si>
    <t>Amnistía</t>
  </si>
  <si>
    <t>Prescripción</t>
  </si>
  <si>
    <t>Extinción</t>
  </si>
  <si>
    <t xml:space="preserve"> 4. Expedientes Semiactivos</t>
  </si>
  <si>
    <t>Conciliación</t>
  </si>
  <si>
    <t>Recursos de Apelación</t>
  </si>
  <si>
    <t xml:space="preserve">Extinción </t>
  </si>
  <si>
    <t>Sustituciones:</t>
  </si>
  <si>
    <t>Casos</t>
  </si>
  <si>
    <t>Fecha</t>
  </si>
  <si>
    <t>Juicio</t>
  </si>
  <si>
    <t>Indultos</t>
  </si>
  <si>
    <t>Capacitación:</t>
  </si>
  <si>
    <t>Depositados</t>
  </si>
  <si>
    <t>Solicitadas</t>
  </si>
  <si>
    <t>Rechazadas</t>
  </si>
  <si>
    <t>Acogidas</t>
  </si>
  <si>
    <t>Depositadas</t>
  </si>
  <si>
    <t>5.Expedientes Activos</t>
  </si>
  <si>
    <t>Otras</t>
  </si>
  <si>
    <t>Criterio de Oportunidad</t>
  </si>
  <si>
    <t>Archivo Definitivo</t>
  </si>
  <si>
    <t>Nulidad del Procedimiento</t>
  </si>
  <si>
    <t>Juicio Abreviado Acuerdo Pleno</t>
  </si>
  <si>
    <t>Auto de No Ha Lugar</t>
  </si>
  <si>
    <t>Auto de Apertura a Juicio</t>
  </si>
  <si>
    <t xml:space="preserve">Etapas </t>
  </si>
  <si>
    <t xml:space="preserve"> 1. Casos Activos al Iniciar el Mes</t>
  </si>
  <si>
    <t xml:space="preserve"> 2. Ingresos en el Mes</t>
  </si>
  <si>
    <t>3. Egresos en el Mes</t>
  </si>
  <si>
    <t>3.1 Conclusión Definitiva</t>
  </si>
  <si>
    <t>3.3  Etapa Intermedia</t>
  </si>
  <si>
    <t>Suspensión Condicional del Procedimiento</t>
  </si>
  <si>
    <t>Archivo Provisional</t>
  </si>
  <si>
    <t>6.  Desapoderamientos en el Mes</t>
  </si>
  <si>
    <t>Recursos de Casación</t>
  </si>
  <si>
    <t>Revisión Penal del Caso</t>
  </si>
  <si>
    <t xml:space="preserve">Oposición en Audiencia </t>
  </si>
  <si>
    <t xml:space="preserve">Oposición Fuera de Audiencia </t>
  </si>
  <si>
    <t>Inconstitucionalidad Difusa</t>
  </si>
  <si>
    <t>Inconstitucionalidad Concentrada</t>
  </si>
  <si>
    <t>Escrito de Reparos y Excepciones</t>
  </si>
  <si>
    <t>Escrito de Defensa</t>
  </si>
  <si>
    <t>7.3 Otras Solicitudes</t>
  </si>
  <si>
    <t>Querellas a las Autoridades</t>
  </si>
  <si>
    <t xml:space="preserve">Archivo Provisional </t>
  </si>
  <si>
    <t>Envío a Hogar Crea</t>
  </si>
  <si>
    <t>Solicitud a la Unidad de  Investigación</t>
  </si>
  <si>
    <t xml:space="preserve">Solicitud al Trabajador Social </t>
  </si>
  <si>
    <t>Variación de Calificación</t>
  </si>
  <si>
    <t>Penal Abreviado Parcial</t>
  </si>
  <si>
    <t>Quejas por Retardo de Justicia</t>
  </si>
  <si>
    <t>Pronto Despacho</t>
  </si>
  <si>
    <t>Perdón Judicial</t>
  </si>
  <si>
    <t xml:space="preserve">Penal Abreviado Pleno </t>
  </si>
  <si>
    <t>Elaboración de Acto de Alguacil</t>
  </si>
  <si>
    <t>Solicitud de Traslado</t>
  </si>
  <si>
    <t xml:space="preserve">Vistas Conocidas </t>
  </si>
  <si>
    <t xml:space="preserve">Agilización de Libertad </t>
  </si>
  <si>
    <t xml:space="preserve">     a) Desde la Policía</t>
  </si>
  <si>
    <t xml:space="preserve">     b) Desde la Fiscalía</t>
  </si>
  <si>
    <t>Rebeldía</t>
  </si>
  <si>
    <t>Reconocimiento de Personas</t>
  </si>
  <si>
    <t>Anticipo de Pruebas</t>
  </si>
  <si>
    <t>Charlas Impartidas</t>
  </si>
  <si>
    <t>Recursos</t>
  </si>
  <si>
    <t>Defensor(a):</t>
  </si>
  <si>
    <t>Traslados Otorgados Fuera de la Jurisdicción</t>
  </si>
  <si>
    <t>DETALLES</t>
  </si>
  <si>
    <t>Resultados</t>
  </si>
  <si>
    <t>Suspensión Condicional de la Pena</t>
  </si>
  <si>
    <t>3.5  Etapa de Ejecución de la Pena</t>
  </si>
  <si>
    <t>Libertad Condicional</t>
  </si>
  <si>
    <t>Cómputo Definitivo de la Pena</t>
  </si>
  <si>
    <t>Cumplimiento Especial de la Pena</t>
  </si>
  <si>
    <t>Agilización de Libertad</t>
  </si>
  <si>
    <t>Sustitución de Multa</t>
  </si>
  <si>
    <t>Libertad Condicional con Sustitución de Multa</t>
  </si>
  <si>
    <t>Sustitución Total de Multa por Prisión</t>
  </si>
  <si>
    <t>Sustitución Parcial de Multa por Prisión</t>
  </si>
  <si>
    <t xml:space="preserve">Sustitución de Multa </t>
  </si>
  <si>
    <t>Cumplimiento de la Pena en el Extranjero</t>
  </si>
  <si>
    <t>Libertad por Garantía Económica</t>
  </si>
  <si>
    <t>Impedimento de Salida Interno</t>
  </si>
  <si>
    <t>Impedimento de Salida Externo</t>
  </si>
  <si>
    <t>Garantía Económica de Imposible Cumplimiento</t>
  </si>
  <si>
    <t>Vigilancia Institucional</t>
  </si>
  <si>
    <t>Presentación Periódica</t>
  </si>
  <si>
    <t>Libertad sin Medida de Coerción</t>
  </si>
  <si>
    <t>Prisión Preventiva</t>
  </si>
  <si>
    <t>Autos de No Ha Lugar</t>
  </si>
  <si>
    <t>Indulto</t>
  </si>
  <si>
    <t>Unificación de la Pena</t>
  </si>
  <si>
    <t xml:space="preserve">Cumplimiento de la Pena en el Extranjero </t>
  </si>
  <si>
    <t>Interrogatorios</t>
  </si>
  <si>
    <t>3.4  Etapa de Juicio</t>
  </si>
  <si>
    <t>Traslados Otorgados Hacia la Jurisdicción</t>
  </si>
  <si>
    <t>Apelación de la Medida de Coerción</t>
  </si>
  <si>
    <t>Revisión de la Medida de Coerción</t>
  </si>
  <si>
    <t>Resolución de Peticiones</t>
  </si>
  <si>
    <t xml:space="preserve">Descargo </t>
  </si>
  <si>
    <t xml:space="preserve">Perdón Judicial (Con Pena Eximida) </t>
  </si>
  <si>
    <t xml:space="preserve">Condena Mínima (Pena Cumplida) </t>
  </si>
  <si>
    <t xml:space="preserve">Condena Mínima (Sin Apelación) </t>
  </si>
  <si>
    <t xml:space="preserve">Perdón Judicial (Con Reducción de la Pena) </t>
  </si>
  <si>
    <t xml:space="preserve">Suspensión Condicional de la Pena </t>
  </si>
  <si>
    <t xml:space="preserve">Juicio Abreviado - Acuerdo Parcial </t>
  </si>
  <si>
    <t xml:space="preserve">Condena con Apelación </t>
  </si>
  <si>
    <t xml:space="preserve">Sentencia con Envío </t>
  </si>
  <si>
    <t xml:space="preserve">Confirmación de Sentencia </t>
  </si>
  <si>
    <t>Certificaciones</t>
  </si>
  <si>
    <t>Arresto Domiciliario</t>
  </si>
  <si>
    <t>Libertad Condicional Definitiva</t>
  </si>
  <si>
    <t>Sustitución de la Multa Definitiva</t>
  </si>
  <si>
    <t>Cumplimiento Especial de la Pena Definitivo</t>
  </si>
  <si>
    <t>4.2 Soluciones Alternativas</t>
  </si>
  <si>
    <t>4.1 Rebeldías</t>
  </si>
  <si>
    <t>Declinatoria al Tribunal de Adolescentes</t>
  </si>
  <si>
    <t>Permiso</t>
  </si>
  <si>
    <t>Recesadas</t>
  </si>
  <si>
    <t>Vistas Recesadas</t>
  </si>
  <si>
    <t>5.1 Reactivación de Casos por Apelación de Otro</t>
  </si>
  <si>
    <t xml:space="preserve">5.2 Medidas de Coerción </t>
  </si>
  <si>
    <t>Cese de la Prisión Preventiva</t>
  </si>
  <si>
    <t>Inadmisibles</t>
  </si>
  <si>
    <t>Desistidos</t>
  </si>
  <si>
    <t>Realizadas</t>
  </si>
  <si>
    <t>Desistidas</t>
  </si>
  <si>
    <t>7.2 Procesos Constitucionales</t>
  </si>
  <si>
    <t>Hábeas Data</t>
  </si>
  <si>
    <t>Inhibición</t>
  </si>
  <si>
    <t>Recusación</t>
  </si>
  <si>
    <t>6.2 Para Ejecución de la Pena</t>
  </si>
  <si>
    <t>6.1 Por Abogado Privado</t>
  </si>
  <si>
    <t>6.3 Por Otro Defensor</t>
  </si>
  <si>
    <t>6.4 Por Envío a Otra Jurisdicción</t>
  </si>
  <si>
    <t>6.5 Otros</t>
  </si>
  <si>
    <t>8. Cantidad de Asistencias en Etapa Preparatoria</t>
  </si>
  <si>
    <t>9. Cantidad de Audiencias Preliminares</t>
  </si>
  <si>
    <t>10. Cantidad de Audiencias de Fondo</t>
  </si>
  <si>
    <t>7. Registro de Actividades y Solicitudes Realizadas en el Mes</t>
  </si>
  <si>
    <t>11. Otras Actividades</t>
  </si>
  <si>
    <t>Visitas a los Destacamentos</t>
  </si>
  <si>
    <t>Turnos Realizados</t>
  </si>
  <si>
    <t>Visitas Carcelarias</t>
  </si>
  <si>
    <t>Participación en Actividades Especiales</t>
  </si>
  <si>
    <t>12. Total de Casos al Finalizar el Mes</t>
  </si>
  <si>
    <t>Revisión Constitucional de Decisiones Jurisdiccionales</t>
  </si>
  <si>
    <t>Otros</t>
  </si>
  <si>
    <t xml:space="preserve">Participación en la Investigación      </t>
  </si>
  <si>
    <t>Revisión Contra Decisiones de Amparo</t>
  </si>
  <si>
    <t xml:space="preserve"> Vistas Suspendidas</t>
  </si>
  <si>
    <t>Formulario 5</t>
  </si>
  <si>
    <t>CASOS DESAPODERADOS</t>
  </si>
  <si>
    <t>CASOS ASIGNADOS</t>
  </si>
  <si>
    <t>OTRAS SOLICITUDES Y ACTIVIDADES</t>
  </si>
  <si>
    <t>TURNOS REALIZADOS</t>
  </si>
  <si>
    <t xml:space="preserve">VISITAS DESTACAMENTALES </t>
  </si>
  <si>
    <t xml:space="preserve">VISITAS CARCELARIAS </t>
  </si>
  <si>
    <t>DEPOSITO DE ACCIONES CONSTITUCIONALES</t>
  </si>
  <si>
    <t>DEPOSITO DE RECURSOS Y REVISIONES</t>
  </si>
  <si>
    <t>REBELDIAS</t>
  </si>
  <si>
    <t xml:space="preserve">LECTURAS FALLOS RESERVADOS </t>
  </si>
  <si>
    <t>SUSTITUCIONES RECESADAS</t>
  </si>
  <si>
    <t>SUSTITUCIONES SUSPENDIDAS</t>
  </si>
  <si>
    <t>SUSTITUCIONES CONOCIDAS</t>
  </si>
  <si>
    <t>SUSTITUCIONES  SOLICITADAS</t>
  </si>
  <si>
    <t>AUDIENCIAS DE INCIDENTES</t>
  </si>
  <si>
    <t>AUDIENCIAS DE FONDO RECESADAS</t>
  </si>
  <si>
    <t>AUDIENCIAS DE FONDO SUSPENDIDAS</t>
  </si>
  <si>
    <t>AUDIENCIAS DE FONDO CONOCIDAS</t>
  </si>
  <si>
    <t xml:space="preserve">AUDIENCIAS DE CESES DE MEDIDAS </t>
  </si>
  <si>
    <t>AUDIENCIAS PRELIMINARES RECESADAS</t>
  </si>
  <si>
    <t>AUDIENCIAS PRELIMINARES SUSPENDIDAS</t>
  </si>
  <si>
    <t>AUDIENCIAS PRELIMINARES CONOCIDAS</t>
  </si>
  <si>
    <t>OTRAS ASISTENCIAS EN ETAPA PREPARATORIA</t>
  </si>
  <si>
    <t xml:space="preserve">                EXTINCIONES / CRITERIOS DE OPORTUNIDAD / ARCHIVOS (PROVISIONALES Y DEFINITIVOS)</t>
  </si>
  <si>
    <t>REVISIONES DE OFICIO</t>
  </si>
  <si>
    <t>REVISIONES DE MEDIDAS SUSPENDIDAS</t>
  </si>
  <si>
    <t>REVISIONES DE MEDIDAS CONOCIDAS</t>
  </si>
  <si>
    <t>APELACIONES DE MEDIDAS SUSPENDIDAS</t>
  </si>
  <si>
    <t>APELACIONES DE MEDIDAS CONOCIDAS</t>
  </si>
  <si>
    <t>MEDIDAS DE COERCION SUSPENDIAS</t>
  </si>
  <si>
    <t>MEDIDAS DE COERCION  CONOCIDAS</t>
  </si>
  <si>
    <t>Tribunal</t>
  </si>
  <si>
    <t>Calificación</t>
  </si>
  <si>
    <t>Nombre de los (as) Imputados (as)</t>
  </si>
  <si>
    <t>No.</t>
  </si>
  <si>
    <t>2.2 Casos Reasignados</t>
  </si>
  <si>
    <t>PUERTO PLATA</t>
  </si>
  <si>
    <t>AGOSTO</t>
  </si>
  <si>
    <t>NOTA: Durante el mes de Agosto 2018 Entraron 57 casos ordinarios, 54 masculinos (dentro de los cuales hay 2 de Ejecución)  y 3 femeninos. Hubierion  6 Reasigaciones masculinos todos de Ejecucion.-</t>
  </si>
  <si>
    <t>X</t>
  </si>
  <si>
    <t>Coordinador(a):</t>
  </si>
  <si>
    <t>NEYBA</t>
  </si>
  <si>
    <t>LA ROMANA</t>
  </si>
  <si>
    <t>SAN CRISTOBAL</t>
  </si>
  <si>
    <t>BONAO</t>
  </si>
  <si>
    <t>PROVINCIA SANTO DOMINGO</t>
  </si>
  <si>
    <t>x</t>
  </si>
  <si>
    <t xml:space="preserve">Pedernales </t>
  </si>
  <si>
    <t>Santo Domingo Oeste</t>
  </si>
  <si>
    <t xml:space="preserve">Santiago de los Caballeros </t>
  </si>
  <si>
    <t>AZUA</t>
  </si>
  <si>
    <t>Monte Plata</t>
  </si>
  <si>
    <t>MAO</t>
  </si>
  <si>
    <t>D.N</t>
  </si>
  <si>
    <t>COTUI</t>
  </si>
  <si>
    <t xml:space="preserve">San Jose de Ocoa </t>
  </si>
  <si>
    <t>La Vega  -  Constanza</t>
  </si>
  <si>
    <t>HIGUEY</t>
  </si>
  <si>
    <t>Agosto</t>
  </si>
  <si>
    <t>Elias Piña</t>
  </si>
  <si>
    <t>SAN JUAN</t>
  </si>
  <si>
    <t xml:space="preserve">Hato Mayor Del Rey </t>
  </si>
  <si>
    <t>Bani</t>
  </si>
  <si>
    <t>JULIO-SEPTIEMBRE 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</si>
</sst>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name val="Maiandra GD"/>
      <family val="2"/>
    </font>
    <font>
      <b/>
      <sz val="14"/>
      <name val="Maiandra GD"/>
      <family val="2"/>
    </font>
    <font>
      <sz val="14"/>
      <name val="Maiandra GD"/>
      <family val="2"/>
    </font>
    <font>
      <u/>
      <sz val="14"/>
      <name val="Maiandra GD"/>
      <family val="2"/>
    </font>
    <font>
      <b/>
      <u/>
      <sz val="14"/>
      <name val="Maiandra GD"/>
      <family val="2"/>
    </font>
    <font>
      <b/>
      <sz val="18"/>
      <name val="Maiandra GD"/>
      <family val="2"/>
    </font>
    <font>
      <b/>
      <sz val="20"/>
      <name val="Maiandra GD"/>
      <family val="2"/>
    </font>
    <font>
      <sz val="10"/>
      <color theme="1"/>
      <name val="Arial"/>
      <family val="2"/>
    </font>
    <font>
      <b/>
      <sz val="12"/>
      <color rgb="FFFF0000"/>
      <name val="Maiandra GD"/>
      <family val="2"/>
    </font>
    <font>
      <sz val="10"/>
      <color rgb="FFFF0000"/>
      <name val="Maiandra GD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30" fillId="0" borderId="0"/>
    <xf numFmtId="164" fontId="30" fillId="0" borderId="0" applyFont="0" applyFill="0" applyBorder="0" applyAlignment="0" applyProtection="0"/>
    <xf numFmtId="0" fontId="3" fillId="0" borderId="0"/>
    <xf numFmtId="0" fontId="1" fillId="0" borderId="0"/>
  </cellStyleXfs>
  <cellXfs count="1710">
    <xf numFmtId="0" fontId="0" fillId="0" borderId="0" xfId="0"/>
    <xf numFmtId="0" fontId="5" fillId="0" borderId="0" xfId="0" applyFont="1"/>
    <xf numFmtId="0" fontId="5" fillId="0" borderId="0" xfId="0" applyFont="1" applyBorder="1" applyAlignment="1">
      <alignment vertical="top" wrapText="1"/>
    </xf>
    <xf numFmtId="0" fontId="5" fillId="0" borderId="0" xfId="0" applyFont="1" applyBorder="1"/>
    <xf numFmtId="0" fontId="0" fillId="0" borderId="1" xfId="0" applyFill="1" applyBorder="1"/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Fill="1"/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Border="1"/>
    <xf numFmtId="0" fontId="5" fillId="0" borderId="0" xfId="0" applyFont="1" applyBorder="1" applyAlignment="1" applyProtection="1">
      <alignment horizontal="left"/>
      <protection locked="0"/>
    </xf>
    <xf numFmtId="0" fontId="5" fillId="0" borderId="4" xfId="0" applyFont="1" applyBorder="1" applyProtection="1">
      <protection locked="0"/>
    </xf>
    <xf numFmtId="0" fontId="5" fillId="0" borderId="5" xfId="0" applyFont="1" applyBorder="1"/>
    <xf numFmtId="0" fontId="5" fillId="0" borderId="6" xfId="0" applyFont="1" applyBorder="1"/>
    <xf numFmtId="0" fontId="5" fillId="0" borderId="3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3" xfId="0" applyFont="1" applyBorder="1" applyAlignment="1">
      <alignment vertical="top" wrapText="1"/>
    </xf>
    <xf numFmtId="0" fontId="0" fillId="0" borderId="3" xfId="0" applyBorder="1"/>
    <xf numFmtId="0" fontId="0" fillId="0" borderId="0" xfId="0" applyBorder="1"/>
    <xf numFmtId="14" fontId="0" fillId="0" borderId="0" xfId="0" applyNumberFormat="1" applyBorder="1"/>
    <xf numFmtId="3" fontId="0" fillId="0" borderId="0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Border="1"/>
    <xf numFmtId="0" fontId="8" fillId="2" borderId="0" xfId="0" applyFont="1" applyFill="1" applyBorder="1" applyAlignment="1">
      <alignment horizontal="left" vertical="top"/>
    </xf>
    <xf numFmtId="0" fontId="5" fillId="2" borderId="7" xfId="0" applyFont="1" applyFill="1" applyBorder="1" applyAlignment="1" applyProtection="1">
      <alignment horizontal="left" vertical="top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5" fillId="3" borderId="0" xfId="0" applyFont="1" applyFill="1"/>
    <xf numFmtId="0" fontId="5" fillId="3" borderId="0" xfId="0" applyFont="1" applyFill="1" applyProtection="1">
      <protection locked="0"/>
    </xf>
    <xf numFmtId="0" fontId="5" fillId="3" borderId="0" xfId="0" applyFont="1" applyFill="1" applyBorder="1" applyProtection="1">
      <protection locked="0"/>
    </xf>
    <xf numFmtId="0" fontId="5" fillId="3" borderId="0" xfId="0" applyFont="1" applyFill="1" applyBorder="1"/>
    <xf numFmtId="0" fontId="11" fillId="3" borderId="0" xfId="0" applyFont="1" applyFill="1" applyBorder="1" applyAlignment="1" applyProtection="1">
      <protection locked="0"/>
    </xf>
    <xf numFmtId="0" fontId="10" fillId="3" borderId="0" xfId="0" applyFont="1" applyFill="1" applyBorder="1" applyAlignment="1" applyProtection="1">
      <protection locked="0"/>
    </xf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 applyProtection="1">
      <alignment vertical="top" wrapText="1"/>
    </xf>
    <xf numFmtId="0" fontId="13" fillId="3" borderId="0" xfId="0" applyFont="1" applyFill="1"/>
    <xf numFmtId="0" fontId="5" fillId="3" borderId="0" xfId="0" applyFont="1" applyFill="1" applyAlignment="1">
      <alignment horizontal="center"/>
    </xf>
    <xf numFmtId="164" fontId="5" fillId="3" borderId="0" xfId="1" applyFont="1" applyFill="1" applyBorder="1" applyAlignment="1">
      <alignment vertical="top" wrapText="1"/>
    </xf>
    <xf numFmtId="0" fontId="5" fillId="3" borderId="0" xfId="0" applyFont="1" applyFill="1" applyBorder="1" applyProtection="1"/>
    <xf numFmtId="0" fontId="5" fillId="0" borderId="0" xfId="0" applyFont="1" applyBorder="1" applyAlignment="1" applyProtection="1">
      <alignment vertical="top" wrapText="1"/>
      <protection hidden="1"/>
    </xf>
    <xf numFmtId="0" fontId="5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Fill="1" applyBorder="1" applyAlignment="1" applyProtection="1">
      <alignment horizontal="left" vertical="top"/>
    </xf>
    <xf numFmtId="0" fontId="4" fillId="0" borderId="2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protection locked="0"/>
    </xf>
    <xf numFmtId="0" fontId="4" fillId="0" borderId="7" xfId="0" applyFont="1" applyBorder="1" applyAlignment="1"/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/>
    </xf>
    <xf numFmtId="0" fontId="5" fillId="0" borderId="0" xfId="0" applyFont="1" applyBorder="1" applyProtection="1"/>
    <xf numFmtId="0" fontId="5" fillId="4" borderId="9" xfId="0" applyFont="1" applyFill="1" applyBorder="1" applyProtection="1"/>
    <xf numFmtId="0" fontId="5" fillId="4" borderId="2" xfId="0" applyFont="1" applyFill="1" applyBorder="1" applyProtection="1"/>
    <xf numFmtId="0" fontId="5" fillId="0" borderId="0" xfId="0" applyFont="1" applyFill="1" applyBorder="1" applyProtection="1"/>
    <xf numFmtId="0" fontId="5" fillId="4" borderId="8" xfId="0" applyFont="1" applyFill="1" applyBorder="1" applyProtection="1"/>
    <xf numFmtId="0" fontId="5" fillId="0" borderId="0" xfId="0" applyFont="1" applyBorder="1" applyAlignment="1" applyProtection="1">
      <alignment vertical="top"/>
    </xf>
    <xf numFmtId="0" fontId="5" fillId="4" borderId="10" xfId="0" applyFont="1" applyFill="1" applyBorder="1" applyAlignment="1" applyProtection="1">
      <alignment vertical="top" wrapText="1"/>
    </xf>
    <xf numFmtId="0" fontId="5" fillId="4" borderId="8" xfId="0" applyFont="1" applyFill="1" applyBorder="1" applyAlignment="1" applyProtection="1">
      <alignment vertical="top" wrapText="1"/>
    </xf>
    <xf numFmtId="0" fontId="17" fillId="4" borderId="10" xfId="0" applyFont="1" applyFill="1" applyBorder="1" applyAlignment="1" applyProtection="1">
      <alignment vertical="top" wrapText="1"/>
    </xf>
    <xf numFmtId="0" fontId="8" fillId="0" borderId="11" xfId="0" applyFont="1" applyFill="1" applyBorder="1" applyAlignment="1" applyProtection="1">
      <alignment horizontal="left" vertical="top"/>
    </xf>
    <xf numFmtId="0" fontId="8" fillId="4" borderId="0" xfId="0" applyFont="1" applyFill="1" applyBorder="1" applyAlignment="1" applyProtection="1">
      <alignment horizontal="left" vertical="top"/>
    </xf>
    <xf numFmtId="0" fontId="5" fillId="0" borderId="0" xfId="0" applyFont="1" applyBorder="1" applyAlignment="1" applyProtection="1">
      <alignment vertical="top" wrapText="1"/>
    </xf>
    <xf numFmtId="0" fontId="5" fillId="0" borderId="10" xfId="0" applyFont="1" applyFill="1" applyBorder="1" applyAlignment="1" applyProtection="1">
      <alignment horizontal="center" vertical="top" wrapText="1"/>
    </xf>
    <xf numFmtId="0" fontId="5" fillId="0" borderId="12" xfId="0" applyFont="1" applyBorder="1" applyAlignment="1" applyProtection="1">
      <alignment vertical="top" wrapText="1"/>
    </xf>
    <xf numFmtId="0" fontId="5" fillId="0" borderId="13" xfId="0" applyFont="1" applyBorder="1" applyAlignment="1" applyProtection="1">
      <alignment vertical="top" wrapText="1"/>
    </xf>
    <xf numFmtId="0" fontId="5" fillId="0" borderId="14" xfId="0" applyFont="1" applyFill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5" fillId="0" borderId="15" xfId="0" applyFont="1" applyFill="1" applyBorder="1" applyAlignment="1" applyProtection="1">
      <alignment horizontal="center" vertical="top" wrapText="1"/>
    </xf>
    <xf numFmtId="0" fontId="5" fillId="0" borderId="4" xfId="0" applyFont="1" applyFill="1" applyBorder="1" applyAlignment="1" applyProtection="1">
      <alignment horizontal="center" vertical="top" wrapText="1"/>
    </xf>
    <xf numFmtId="0" fontId="5" fillId="0" borderId="4" xfId="0" applyFont="1" applyFill="1" applyBorder="1" applyAlignment="1" applyProtection="1">
      <alignment vertical="top" wrapText="1"/>
    </xf>
    <xf numFmtId="0" fontId="5" fillId="0" borderId="12" xfId="0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vertical="top" wrapText="1"/>
    </xf>
    <xf numFmtId="0" fontId="5" fillId="0" borderId="13" xfId="0" applyFont="1" applyFill="1" applyBorder="1" applyAlignment="1" applyProtection="1">
      <alignment vertical="top" wrapText="1"/>
    </xf>
    <xf numFmtId="0" fontId="5" fillId="0" borderId="12" xfId="0" applyFont="1" applyFill="1" applyBorder="1" applyAlignment="1" applyProtection="1">
      <alignment horizontal="center"/>
    </xf>
    <xf numFmtId="0" fontId="5" fillId="4" borderId="12" xfId="0" applyFont="1" applyFill="1" applyBorder="1" applyProtection="1"/>
    <xf numFmtId="0" fontId="5" fillId="4" borderId="13" xfId="0" applyFont="1" applyFill="1" applyBorder="1" applyProtection="1"/>
    <xf numFmtId="0" fontId="5" fillId="0" borderId="12" xfId="0" applyFont="1" applyBorder="1" applyAlignment="1" applyProtection="1">
      <alignment horizontal="center"/>
    </xf>
    <xf numFmtId="0" fontId="5" fillId="5" borderId="12" xfId="0" applyFont="1" applyFill="1" applyBorder="1" applyAlignment="1" applyProtection="1">
      <alignment vertical="top" wrapText="1"/>
    </xf>
    <xf numFmtId="0" fontId="5" fillId="5" borderId="13" xfId="0" applyFont="1" applyFill="1" applyBorder="1" applyAlignment="1" applyProtection="1">
      <alignment vertical="top" wrapText="1"/>
    </xf>
    <xf numFmtId="0" fontId="5" fillId="0" borderId="12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vertical="top" wrapText="1"/>
    </xf>
    <xf numFmtId="0" fontId="5" fillId="0" borderId="5" xfId="0" applyFont="1" applyBorder="1" applyAlignment="1" applyProtection="1">
      <alignment vertical="top" wrapText="1"/>
    </xf>
    <xf numFmtId="0" fontId="5" fillId="0" borderId="10" xfId="0" applyFont="1" applyBorder="1" applyAlignment="1" applyProtection="1">
      <alignment horizontal="left" vertical="top" wrapText="1"/>
    </xf>
    <xf numFmtId="0" fontId="5" fillId="0" borderId="13" xfId="0" applyFont="1" applyFill="1" applyBorder="1" applyAlignment="1" applyProtection="1">
      <alignment horizontal="center"/>
    </xf>
    <xf numFmtId="0" fontId="5" fillId="0" borderId="16" xfId="0" applyFont="1" applyBorder="1" applyAlignment="1" applyProtection="1">
      <alignment horizontal="left"/>
    </xf>
    <xf numFmtId="0" fontId="5" fillId="0" borderId="10" xfId="0" applyFont="1" applyFill="1" applyBorder="1" applyAlignment="1" applyProtection="1"/>
    <xf numFmtId="0" fontId="5" fillId="0" borderId="0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12" xfId="0" applyFont="1" applyBorder="1" applyProtection="1"/>
    <xf numFmtId="0" fontId="5" fillId="0" borderId="13" xfId="0" applyFont="1" applyBorder="1" applyProtection="1"/>
    <xf numFmtId="0" fontId="5" fillId="0" borderId="12" xfId="0" applyFont="1" applyFill="1" applyBorder="1" applyProtection="1"/>
    <xf numFmtId="0" fontId="12" fillId="0" borderId="4" xfId="0" applyFont="1" applyBorder="1" applyAlignment="1" applyProtection="1">
      <alignment horizontal="center"/>
    </xf>
    <xf numFmtId="0" fontId="12" fillId="0" borderId="12" xfId="0" applyFont="1" applyBorder="1" applyAlignment="1" applyProtection="1">
      <alignment horizontal="center"/>
    </xf>
    <xf numFmtId="0" fontId="5" fillId="0" borderId="4" xfId="0" applyFont="1" applyBorder="1" applyProtection="1"/>
    <xf numFmtId="0" fontId="26" fillId="4" borderId="2" xfId="0" applyFont="1" applyFill="1" applyBorder="1" applyAlignment="1" applyProtection="1">
      <alignment vertical="top" wrapText="1"/>
    </xf>
    <xf numFmtId="0" fontId="26" fillId="0" borderId="2" xfId="0" applyFont="1" applyFill="1" applyBorder="1" applyAlignment="1" applyProtection="1">
      <alignment vertical="top" wrapText="1"/>
    </xf>
    <xf numFmtId="0" fontId="26" fillId="4" borderId="10" xfId="0" applyFont="1" applyFill="1" applyBorder="1" applyAlignment="1" applyProtection="1">
      <alignment vertical="top" wrapText="1"/>
    </xf>
    <xf numFmtId="0" fontId="26" fillId="0" borderId="9" xfId="0" applyFont="1" applyFill="1" applyBorder="1" applyProtection="1"/>
    <xf numFmtId="0" fontId="26" fillId="4" borderId="9" xfId="0" applyFont="1" applyFill="1" applyBorder="1" applyProtection="1"/>
    <xf numFmtId="0" fontId="26" fillId="0" borderId="2" xfId="0" applyFont="1" applyFill="1" applyBorder="1" applyProtection="1"/>
    <xf numFmtId="0" fontId="26" fillId="0" borderId="10" xfId="0" applyFont="1" applyFill="1" applyBorder="1" applyAlignment="1" applyProtection="1"/>
    <xf numFmtId="0" fontId="26" fillId="5" borderId="12" xfId="0" applyFont="1" applyFill="1" applyBorder="1" applyAlignment="1" applyProtection="1">
      <alignment vertical="top" wrapText="1"/>
    </xf>
    <xf numFmtId="0" fontId="26" fillId="5" borderId="0" xfId="0" applyFont="1" applyFill="1" applyBorder="1" applyAlignment="1" applyProtection="1">
      <alignment horizontal="left" vertical="top" wrapText="1"/>
    </xf>
    <xf numFmtId="0" fontId="26" fillId="5" borderId="7" xfId="0" applyFont="1" applyFill="1" applyBorder="1" applyAlignment="1" applyProtection="1">
      <alignment vertical="top" wrapText="1"/>
    </xf>
    <xf numFmtId="0" fontId="26" fillId="5" borderId="10" xfId="0" applyFont="1" applyFill="1" applyBorder="1" applyAlignment="1" applyProtection="1">
      <alignment vertical="top" wrapText="1"/>
    </xf>
    <xf numFmtId="0" fontId="26" fillId="5" borderId="0" xfId="0" applyFont="1" applyFill="1" applyBorder="1" applyAlignment="1" applyProtection="1">
      <alignment vertical="top" wrapText="1"/>
    </xf>
    <xf numFmtId="0" fontId="26" fillId="5" borderId="10" xfId="0" applyFont="1" applyFill="1" applyBorder="1" applyAlignment="1" applyProtection="1"/>
    <xf numFmtId="0" fontId="26" fillId="5" borderId="10" xfId="0" applyFont="1" applyFill="1" applyBorder="1" applyProtection="1"/>
    <xf numFmtId="0" fontId="4" fillId="6" borderId="2" xfId="0" applyFont="1" applyFill="1" applyBorder="1" applyAlignment="1" applyProtection="1">
      <alignment horizontal="center" vertical="top" wrapText="1"/>
    </xf>
    <xf numFmtId="0" fontId="8" fillId="6" borderId="17" xfId="0" applyFont="1" applyFill="1" applyBorder="1" applyAlignment="1" applyProtection="1">
      <alignment horizontal="left" vertical="center"/>
    </xf>
    <xf numFmtId="0" fontId="4" fillId="6" borderId="0" xfId="0" applyFont="1" applyFill="1" applyBorder="1" applyProtection="1"/>
    <xf numFmtId="0" fontId="4" fillId="6" borderId="18" xfId="0" applyFont="1" applyFill="1" applyBorder="1" applyAlignment="1" applyProtection="1">
      <alignment vertical="top" wrapText="1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0" xfId="0" applyFont="1" applyFill="1" applyBorder="1" applyAlignment="1" applyProtection="1">
      <alignment horizontal="center" vertical="center"/>
    </xf>
    <xf numFmtId="0" fontId="8" fillId="6" borderId="19" xfId="0" applyFont="1" applyFill="1" applyBorder="1" applyAlignment="1" applyProtection="1">
      <alignment horizontal="center" vertical="center"/>
    </xf>
    <xf numFmtId="0" fontId="8" fillId="6" borderId="20" xfId="0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 applyProtection="1">
      <alignment horizontal="center" vertical="center" wrapText="1"/>
    </xf>
    <xf numFmtId="0" fontId="5" fillId="6" borderId="2" xfId="0" applyFont="1" applyFill="1" applyBorder="1" applyAlignment="1" applyProtection="1">
      <alignment horizontal="center" vertical="top" wrapText="1"/>
    </xf>
    <xf numFmtId="0" fontId="4" fillId="6" borderId="2" xfId="0" applyFont="1" applyFill="1" applyBorder="1" applyAlignment="1" applyProtection="1">
      <alignment horizontal="center" vertical="center"/>
    </xf>
    <xf numFmtId="0" fontId="7" fillId="6" borderId="13" xfId="0" applyFont="1" applyFill="1" applyBorder="1" applyAlignment="1" applyProtection="1">
      <alignment horizontal="center" vertical="center" wrapText="1"/>
    </xf>
    <xf numFmtId="0" fontId="11" fillId="7" borderId="10" xfId="0" applyFont="1" applyFill="1" applyBorder="1" applyAlignment="1" applyProtection="1"/>
    <xf numFmtId="0" fontId="11" fillId="7" borderId="10" xfId="0" applyFont="1" applyFill="1" applyBorder="1" applyAlignment="1" applyProtection="1">
      <alignment horizontal="left"/>
    </xf>
    <xf numFmtId="0" fontId="4" fillId="7" borderId="2" xfId="0" applyFont="1" applyFill="1" applyBorder="1" applyAlignment="1" applyProtection="1">
      <alignment horizontal="center" vertical="top" wrapText="1"/>
    </xf>
    <xf numFmtId="0" fontId="5" fillId="7" borderId="0" xfId="0" applyFont="1" applyFill="1" applyBorder="1" applyAlignment="1" applyProtection="1">
      <alignment vertical="top" wrapText="1"/>
    </xf>
    <xf numFmtId="0" fontId="5" fillId="7" borderId="21" xfId="0" applyFont="1" applyFill="1" applyBorder="1" applyProtection="1"/>
    <xf numFmtId="0" fontId="4" fillId="7" borderId="8" xfId="0" applyFont="1" applyFill="1" applyBorder="1" applyAlignment="1" applyProtection="1">
      <alignment horizontal="center"/>
    </xf>
    <xf numFmtId="0" fontId="4" fillId="7" borderId="16" xfId="0" applyFont="1" applyFill="1" applyBorder="1" applyAlignment="1" applyProtection="1">
      <alignment horizontal="center"/>
    </xf>
    <xf numFmtId="0" fontId="11" fillId="7" borderId="2" xfId="0" applyFont="1" applyFill="1" applyBorder="1" applyAlignment="1" applyProtection="1">
      <alignment horizontal="center"/>
    </xf>
    <xf numFmtId="0" fontId="8" fillId="7" borderId="2" xfId="0" applyFont="1" applyFill="1" applyBorder="1" applyAlignment="1" applyProtection="1">
      <alignment horizontal="left" vertical="top"/>
    </xf>
    <xf numFmtId="0" fontId="9" fillId="7" borderId="14" xfId="0" applyFont="1" applyFill="1" applyBorder="1" applyAlignment="1" applyProtection="1">
      <alignment horizontal="left" vertical="top"/>
    </xf>
    <xf numFmtId="0" fontId="4" fillId="7" borderId="2" xfId="0" applyFont="1" applyFill="1" applyBorder="1" applyAlignment="1" applyProtection="1">
      <alignment horizontal="center"/>
    </xf>
    <xf numFmtId="0" fontId="11" fillId="7" borderId="13" xfId="0" applyFont="1" applyFill="1" applyBorder="1" applyAlignment="1" applyProtection="1">
      <alignment horizontal="center"/>
    </xf>
    <xf numFmtId="0" fontId="4" fillId="7" borderId="9" xfId="0" applyFont="1" applyFill="1" applyBorder="1" applyAlignment="1" applyProtection="1">
      <alignment horizontal="center"/>
    </xf>
    <xf numFmtId="0" fontId="4" fillId="7" borderId="17" xfId="0" applyFont="1" applyFill="1" applyBorder="1" applyAlignment="1" applyProtection="1">
      <alignment horizontal="center"/>
    </xf>
    <xf numFmtId="0" fontId="11" fillId="7" borderId="9" xfId="0" applyFont="1" applyFill="1" applyBorder="1" applyAlignment="1" applyProtection="1">
      <alignment horizontal="center" vertical="center" wrapText="1"/>
    </xf>
    <xf numFmtId="0" fontId="4" fillId="7" borderId="10" xfId="0" applyFont="1" applyFill="1" applyBorder="1" applyAlignment="1" applyProtection="1">
      <alignment vertical="top" wrapText="1"/>
    </xf>
    <xf numFmtId="0" fontId="8" fillId="7" borderId="0" xfId="0" applyFont="1" applyFill="1" applyBorder="1" applyAlignment="1" applyProtection="1">
      <alignment horizontal="left" vertical="top"/>
    </xf>
    <xf numFmtId="0" fontId="8" fillId="7" borderId="16" xfId="0" applyFont="1" applyFill="1" applyBorder="1" applyAlignment="1" applyProtection="1">
      <alignment horizontal="left" vertical="top"/>
    </xf>
    <xf numFmtId="0" fontId="9" fillId="7" borderId="12" xfId="0" applyFont="1" applyFill="1" applyBorder="1" applyAlignment="1" applyProtection="1">
      <alignment horizontal="left" vertical="top"/>
    </xf>
    <xf numFmtId="0" fontId="9" fillId="7" borderId="7" xfId="0" applyFont="1" applyFill="1" applyBorder="1" applyAlignment="1" applyProtection="1">
      <alignment vertical="top"/>
    </xf>
    <xf numFmtId="0" fontId="5" fillId="7" borderId="12" xfId="0" applyFont="1" applyFill="1" applyBorder="1" applyAlignment="1" applyProtection="1">
      <alignment vertical="top" wrapText="1"/>
    </xf>
    <xf numFmtId="0" fontId="5" fillId="7" borderId="13" xfId="0" applyFont="1" applyFill="1" applyBorder="1" applyAlignment="1" applyProtection="1">
      <alignment vertical="top" wrapText="1"/>
    </xf>
    <xf numFmtId="0" fontId="8" fillId="7" borderId="10" xfId="0" applyFont="1" applyFill="1" applyBorder="1" applyAlignment="1" applyProtection="1">
      <alignment vertical="top"/>
    </xf>
    <xf numFmtId="0" fontId="9" fillId="7" borderId="12" xfId="0" applyFont="1" applyFill="1" applyBorder="1" applyAlignment="1" applyProtection="1">
      <alignment vertical="top"/>
    </xf>
    <xf numFmtId="0" fontId="9" fillId="7" borderId="13" xfId="0" applyFont="1" applyFill="1" applyBorder="1" applyAlignment="1" applyProtection="1">
      <alignment vertical="top"/>
    </xf>
    <xf numFmtId="0" fontId="8" fillId="7" borderId="10" xfId="0" applyFont="1" applyFill="1" applyBorder="1" applyAlignment="1" applyProtection="1">
      <alignment horizontal="left" vertical="top"/>
    </xf>
    <xf numFmtId="0" fontId="5" fillId="7" borderId="12" xfId="0" applyFont="1" applyFill="1" applyBorder="1" applyAlignment="1" applyProtection="1">
      <alignment horizontal="center" vertical="top" wrapText="1"/>
    </xf>
    <xf numFmtId="0" fontId="11" fillId="7" borderId="16" xfId="0" applyFont="1" applyFill="1" applyBorder="1" applyAlignment="1" applyProtection="1">
      <alignment horizontal="left" vertical="center"/>
    </xf>
    <xf numFmtId="0" fontId="11" fillId="7" borderId="7" xfId="0" applyFont="1" applyFill="1" applyBorder="1" applyAlignment="1" applyProtection="1">
      <alignment horizontal="left" vertical="center"/>
    </xf>
    <xf numFmtId="0" fontId="11" fillId="7" borderId="5" xfId="0" applyFont="1" applyFill="1" applyBorder="1" applyAlignment="1" applyProtection="1">
      <alignment horizontal="left" vertical="center"/>
    </xf>
    <xf numFmtId="0" fontId="11" fillId="7" borderId="15" xfId="0" applyFont="1" applyFill="1" applyBorder="1" applyAlignment="1" applyProtection="1">
      <alignment horizontal="left" vertical="center"/>
    </xf>
    <xf numFmtId="0" fontId="11" fillId="7" borderId="0" xfId="0" applyFont="1" applyFill="1" applyBorder="1" applyAlignment="1" applyProtection="1">
      <alignment horizontal="left" vertical="center"/>
    </xf>
    <xf numFmtId="0" fontId="11" fillId="7" borderId="3" xfId="0" applyFont="1" applyFill="1" applyBorder="1" applyAlignment="1" applyProtection="1">
      <alignment horizontal="left" vertical="center"/>
    </xf>
    <xf numFmtId="0" fontId="11" fillId="7" borderId="14" xfId="0" applyFont="1" applyFill="1" applyBorder="1" applyAlignment="1" applyProtection="1">
      <alignment horizontal="left" vertical="center"/>
    </xf>
    <xf numFmtId="0" fontId="11" fillId="7" borderId="4" xfId="0" applyFont="1" applyFill="1" applyBorder="1" applyAlignment="1" applyProtection="1">
      <alignment horizontal="left" vertical="center"/>
    </xf>
    <xf numFmtId="0" fontId="11" fillId="7" borderId="6" xfId="0" applyFont="1" applyFill="1" applyBorder="1" applyAlignment="1" applyProtection="1">
      <alignment horizontal="left" vertical="center"/>
    </xf>
    <xf numFmtId="0" fontId="7" fillId="6" borderId="9" xfId="0" applyFont="1" applyFill="1" applyBorder="1" applyAlignment="1" applyProtection="1">
      <alignment horizontal="center" vertical="center" wrapText="1"/>
    </xf>
    <xf numFmtId="0" fontId="18" fillId="6" borderId="2" xfId="0" applyFont="1" applyFill="1" applyBorder="1" applyAlignment="1" applyProtection="1">
      <alignment horizontal="center" vertical="center" wrapText="1"/>
    </xf>
    <xf numFmtId="0" fontId="7" fillId="6" borderId="8" xfId="0" applyFont="1" applyFill="1" applyBorder="1" applyAlignment="1" applyProtection="1">
      <alignment horizontal="center" vertical="center" wrapText="1"/>
    </xf>
    <xf numFmtId="0" fontId="5" fillId="6" borderId="9" xfId="0" applyFont="1" applyFill="1" applyBorder="1" applyAlignment="1" applyProtection="1">
      <alignment horizontal="center" vertical="center" wrapText="1"/>
    </xf>
    <xf numFmtId="0" fontId="5" fillId="6" borderId="12" xfId="0" applyFont="1" applyFill="1" applyBorder="1" applyAlignment="1" applyProtection="1">
      <alignment vertical="top" wrapText="1"/>
    </xf>
    <xf numFmtId="0" fontId="5" fillId="6" borderId="13" xfId="0" applyFont="1" applyFill="1" applyBorder="1" applyAlignment="1" applyProtection="1">
      <alignment vertical="top" wrapText="1"/>
    </xf>
    <xf numFmtId="0" fontId="5" fillId="6" borderId="0" xfId="0" applyFont="1" applyFill="1" applyBorder="1" applyAlignment="1" applyProtection="1">
      <alignment vertical="top" wrapText="1"/>
    </xf>
    <xf numFmtId="0" fontId="9" fillId="6" borderId="12" xfId="0" applyFont="1" applyFill="1" applyBorder="1" applyAlignment="1" applyProtection="1">
      <alignment vertical="top"/>
    </xf>
    <xf numFmtId="0" fontId="9" fillId="6" borderId="13" xfId="0" applyFont="1" applyFill="1" applyBorder="1" applyAlignment="1" applyProtection="1">
      <alignment vertical="top"/>
    </xf>
    <xf numFmtId="0" fontId="5" fillId="6" borderId="12" xfId="0" applyFont="1" applyFill="1" applyBorder="1" applyProtection="1"/>
    <xf numFmtId="0" fontId="5" fillId="6" borderId="13" xfId="0" applyFont="1" applyFill="1" applyBorder="1" applyProtection="1"/>
    <xf numFmtId="0" fontId="26" fillId="4" borderId="2" xfId="0" applyFont="1" applyFill="1" applyBorder="1" applyAlignment="1" applyProtection="1">
      <alignment vertical="center" wrapText="1"/>
    </xf>
    <xf numFmtId="0" fontId="26" fillId="4" borderId="2" xfId="0" applyFont="1" applyFill="1" applyBorder="1" applyAlignment="1" applyProtection="1">
      <alignment horizontal="left" vertical="center"/>
    </xf>
    <xf numFmtId="0" fontId="5" fillId="4" borderId="2" xfId="0" applyFont="1" applyFill="1" applyBorder="1" applyAlignment="1" applyProtection="1">
      <alignment vertical="center" wrapText="1"/>
    </xf>
    <xf numFmtId="0" fontId="5" fillId="4" borderId="2" xfId="0" applyFont="1" applyFill="1" applyBorder="1" applyAlignment="1" applyProtection="1">
      <alignment horizontal="left" vertical="center"/>
    </xf>
    <xf numFmtId="0" fontId="4" fillId="0" borderId="0" xfId="0" applyFont="1" applyBorder="1" applyProtection="1">
      <protection locked="0"/>
    </xf>
    <xf numFmtId="0" fontId="5" fillId="5" borderId="10" xfId="0" applyFont="1" applyFill="1" applyBorder="1" applyAlignment="1" applyProtection="1">
      <alignment horizontal="left" vertical="top" wrapText="1"/>
      <protection hidden="1"/>
    </xf>
    <xf numFmtId="0" fontId="0" fillId="4" borderId="13" xfId="0" applyFill="1" applyBorder="1" applyAlignment="1" applyProtection="1">
      <alignment horizontal="left" vertical="top" wrapText="1"/>
      <protection hidden="1"/>
    </xf>
    <xf numFmtId="0" fontId="4" fillId="6" borderId="9" xfId="0" applyFont="1" applyFill="1" applyBorder="1" applyAlignment="1" applyProtection="1">
      <alignment horizontal="center"/>
    </xf>
    <xf numFmtId="0" fontId="4" fillId="7" borderId="2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18" fillId="6" borderId="10" xfId="0" applyFont="1" applyFill="1" applyBorder="1" applyAlignment="1" applyProtection="1">
      <alignment horizontal="center" vertical="center"/>
    </xf>
    <xf numFmtId="0" fontId="4" fillId="6" borderId="10" xfId="0" applyFont="1" applyFill="1" applyBorder="1" applyAlignment="1" applyProtection="1"/>
    <xf numFmtId="0" fontId="4" fillId="6" borderId="10" xfId="0" applyFont="1" applyFill="1" applyBorder="1" applyAlignment="1" applyProtection="1">
      <alignment vertical="top" wrapText="1"/>
    </xf>
    <xf numFmtId="0" fontId="4" fillId="6" borderId="12" xfId="0" applyFont="1" applyFill="1" applyBorder="1" applyAlignment="1" applyProtection="1">
      <alignment vertical="top" wrapText="1"/>
    </xf>
    <xf numFmtId="0" fontId="4" fillId="6" borderId="4" xfId="0" applyFont="1" applyFill="1" applyBorder="1" applyAlignment="1" applyProtection="1"/>
    <xf numFmtId="0" fontId="4" fillId="6" borderId="12" xfId="0" applyFont="1" applyFill="1" applyBorder="1" applyAlignment="1" applyProtection="1"/>
    <xf numFmtId="0" fontId="4" fillId="8" borderId="2" xfId="0" applyFont="1" applyFill="1" applyBorder="1" applyAlignment="1" applyProtection="1">
      <alignment horizontal="center"/>
    </xf>
    <xf numFmtId="0" fontId="16" fillId="7" borderId="2" xfId="0" applyFont="1" applyFill="1" applyBorder="1" applyAlignment="1" applyProtection="1">
      <alignment horizontal="center"/>
    </xf>
    <xf numFmtId="0" fontId="15" fillId="7" borderId="2" xfId="0" applyFont="1" applyFill="1" applyBorder="1" applyAlignment="1" applyProtection="1">
      <alignment horizontal="center"/>
    </xf>
    <xf numFmtId="0" fontId="15" fillId="8" borderId="9" xfId="0" applyFont="1" applyFill="1" applyBorder="1" applyAlignment="1" applyProtection="1">
      <alignment horizontal="center" vertical="center" wrapText="1"/>
    </xf>
    <xf numFmtId="0" fontId="11" fillId="8" borderId="10" xfId="0" applyFont="1" applyFill="1" applyBorder="1" applyAlignment="1" applyProtection="1"/>
    <xf numFmtId="0" fontId="11" fillId="8" borderId="13" xfId="0" applyFont="1" applyFill="1" applyBorder="1" applyAlignment="1" applyProtection="1"/>
    <xf numFmtId="0" fontId="11" fillId="8" borderId="2" xfId="0" applyFont="1" applyFill="1" applyBorder="1" applyProtection="1"/>
    <xf numFmtId="0" fontId="5" fillId="8" borderId="2" xfId="0" applyFont="1" applyFill="1" applyBorder="1" applyProtection="1"/>
    <xf numFmtId="0" fontId="4" fillId="0" borderId="0" xfId="0" applyFont="1" applyProtection="1">
      <protection locked="0"/>
    </xf>
    <xf numFmtId="0" fontId="8" fillId="6" borderId="10" xfId="0" applyFont="1" applyFill="1" applyBorder="1" applyProtection="1"/>
    <xf numFmtId="0" fontId="9" fillId="7" borderId="4" xfId="0" applyFont="1" applyFill="1" applyBorder="1" applyAlignment="1" applyProtection="1"/>
    <xf numFmtId="0" fontId="4" fillId="6" borderId="12" xfId="0" applyFont="1" applyFill="1" applyBorder="1" applyAlignment="1" applyProtection="1">
      <alignment vertical="top"/>
    </xf>
    <xf numFmtId="0" fontId="26" fillId="0" borderId="2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3" fillId="0" borderId="0" xfId="0" applyFont="1" applyFill="1" applyBorder="1"/>
    <xf numFmtId="0" fontId="0" fillId="4" borderId="0" xfId="0" applyFill="1"/>
    <xf numFmtId="0" fontId="19" fillId="4" borderId="0" xfId="0" applyFont="1" applyFill="1"/>
    <xf numFmtId="0" fontId="20" fillId="4" borderId="0" xfId="0" applyFont="1" applyFill="1"/>
    <xf numFmtId="0" fontId="20" fillId="4" borderId="0" xfId="0" applyFont="1" applyFill="1" applyAlignment="1">
      <alignment horizontal="center"/>
    </xf>
    <xf numFmtId="0" fontId="19" fillId="4" borderId="22" xfId="0" applyFont="1" applyFill="1" applyBorder="1" applyAlignment="1">
      <alignment horizontal="center"/>
    </xf>
    <xf numFmtId="0" fontId="21" fillId="4" borderId="23" xfId="0" applyFont="1" applyFill="1" applyBorder="1" applyAlignment="1">
      <alignment horizontal="center"/>
    </xf>
    <xf numFmtId="0" fontId="20" fillId="4" borderId="24" xfId="0" applyFont="1" applyFill="1" applyBorder="1" applyAlignment="1">
      <alignment horizontal="center"/>
    </xf>
    <xf numFmtId="0" fontId="19" fillId="4" borderId="25" xfId="0" applyFont="1" applyFill="1" applyBorder="1" applyAlignment="1">
      <alignment horizontal="center"/>
    </xf>
    <xf numFmtId="0" fontId="21" fillId="4" borderId="26" xfId="0" applyFont="1" applyFill="1" applyBorder="1" applyAlignment="1">
      <alignment horizontal="center"/>
    </xf>
    <xf numFmtId="0" fontId="20" fillId="4" borderId="27" xfId="0" applyFont="1" applyFill="1" applyBorder="1" applyAlignment="1">
      <alignment horizontal="center"/>
    </xf>
    <xf numFmtId="0" fontId="21" fillId="4" borderId="25" xfId="0" applyFont="1" applyFill="1" applyBorder="1" applyAlignment="1">
      <alignment horizontal="center"/>
    </xf>
    <xf numFmtId="14" fontId="21" fillId="4" borderId="26" xfId="0" applyNumberFormat="1" applyFont="1" applyFill="1" applyBorder="1" applyAlignment="1">
      <alignment horizontal="center"/>
    </xf>
    <xf numFmtId="0" fontId="20" fillId="8" borderId="18" xfId="0" applyFont="1" applyFill="1" applyBorder="1"/>
    <xf numFmtId="0" fontId="20" fillId="8" borderId="0" xfId="0" applyFont="1" applyFill="1" applyBorder="1"/>
    <xf numFmtId="0" fontId="20" fillId="8" borderId="0" xfId="0" applyFont="1" applyFill="1" applyBorder="1" applyAlignment="1">
      <alignment horizontal="center"/>
    </xf>
    <xf numFmtId="0" fontId="20" fillId="8" borderId="0" xfId="0" applyFont="1" applyFill="1" applyBorder="1" applyAlignment="1">
      <alignment horizontal="left"/>
    </xf>
    <xf numFmtId="0" fontId="20" fillId="8" borderId="17" xfId="0" applyFont="1" applyFill="1" applyBorder="1" applyAlignment="1">
      <alignment horizontal="center"/>
    </xf>
    <xf numFmtId="3" fontId="21" fillId="4" borderId="26" xfId="0" applyNumberFormat="1" applyFont="1" applyFill="1" applyBorder="1" applyAlignment="1">
      <alignment horizontal="center"/>
    </xf>
    <xf numFmtId="0" fontId="21" fillId="4" borderId="28" xfId="0" applyFont="1" applyFill="1" applyBorder="1" applyAlignment="1">
      <alignment horizontal="center"/>
    </xf>
    <xf numFmtId="0" fontId="21" fillId="4" borderId="29" xfId="0" applyFont="1" applyFill="1" applyBorder="1" applyAlignment="1">
      <alignment horizontal="center"/>
    </xf>
    <xf numFmtId="0" fontId="21" fillId="4" borderId="30" xfId="0" applyFont="1" applyFill="1" applyBorder="1" applyAlignment="1">
      <alignment horizontal="center"/>
    </xf>
    <xf numFmtId="0" fontId="20" fillId="7" borderId="18" xfId="0" applyFont="1" applyFill="1" applyBorder="1" applyAlignment="1">
      <alignment horizontal="left"/>
    </xf>
    <xf numFmtId="0" fontId="20" fillId="7" borderId="0" xfId="0" applyFont="1" applyFill="1" applyBorder="1" applyAlignment="1">
      <alignment horizontal="left"/>
    </xf>
    <xf numFmtId="0" fontId="20" fillId="7" borderId="0" xfId="0" applyFont="1" applyFill="1" applyBorder="1" applyAlignment="1">
      <alignment horizontal="center"/>
    </xf>
    <xf numFmtId="14" fontId="20" fillId="7" borderId="0" xfId="0" applyNumberFormat="1" applyFont="1" applyFill="1" applyBorder="1" applyAlignment="1">
      <alignment horizontal="center"/>
    </xf>
    <xf numFmtId="0" fontId="20" fillId="7" borderId="17" xfId="0" applyFont="1" applyFill="1" applyBorder="1" applyAlignment="1">
      <alignment horizontal="center"/>
    </xf>
    <xf numFmtId="0" fontId="21" fillId="4" borderId="31" xfId="0" applyFont="1" applyFill="1" applyBorder="1" applyAlignment="1">
      <alignment horizontal="center"/>
    </xf>
    <xf numFmtId="0" fontId="20" fillId="8" borderId="18" xfId="0" applyFont="1" applyFill="1" applyBorder="1" applyAlignment="1">
      <alignment horizontal="left"/>
    </xf>
    <xf numFmtId="0" fontId="20" fillId="7" borderId="18" xfId="0" applyFont="1" applyFill="1" applyBorder="1" applyAlignment="1">
      <alignment horizontal="center"/>
    </xf>
    <xf numFmtId="0" fontId="20" fillId="7" borderId="0" xfId="0" applyFont="1" applyFill="1" applyBorder="1"/>
    <xf numFmtId="14" fontId="20" fillId="8" borderId="0" xfId="0" applyNumberFormat="1" applyFont="1" applyFill="1" applyBorder="1" applyAlignment="1">
      <alignment horizontal="center"/>
    </xf>
    <xf numFmtId="0" fontId="21" fillId="4" borderId="32" xfId="0" applyFont="1" applyFill="1" applyBorder="1" applyAlignment="1">
      <alignment horizontal="center"/>
    </xf>
    <xf numFmtId="0" fontId="20" fillId="4" borderId="33" xfId="0" applyFont="1" applyFill="1" applyBorder="1" applyAlignment="1">
      <alignment horizontal="center"/>
    </xf>
    <xf numFmtId="0" fontId="20" fillId="8" borderId="30" xfId="0" applyFont="1" applyFill="1" applyBorder="1"/>
    <xf numFmtId="0" fontId="20" fillId="8" borderId="34" xfId="0" applyFont="1" applyFill="1" applyBorder="1"/>
    <xf numFmtId="0" fontId="20" fillId="8" borderId="34" xfId="0" applyFont="1" applyFill="1" applyBorder="1" applyAlignment="1">
      <alignment horizontal="center"/>
    </xf>
    <xf numFmtId="0" fontId="20" fillId="8" borderId="35" xfId="0" applyFont="1" applyFill="1" applyBorder="1" applyAlignment="1">
      <alignment horizontal="center"/>
    </xf>
    <xf numFmtId="0" fontId="21" fillId="4" borderId="36" xfId="0" applyFont="1" applyFill="1" applyBorder="1" applyAlignment="1">
      <alignment horizontal="center"/>
    </xf>
    <xf numFmtId="0" fontId="20" fillId="4" borderId="37" xfId="0" applyFont="1" applyFill="1" applyBorder="1" applyAlignment="1">
      <alignment horizontal="center"/>
    </xf>
    <xf numFmtId="0" fontId="20" fillId="4" borderId="26" xfId="0" applyFont="1" applyFill="1" applyBorder="1" applyAlignment="1">
      <alignment horizontal="center"/>
    </xf>
    <xf numFmtId="0" fontId="20" fillId="7" borderId="30" xfId="0" applyFont="1" applyFill="1" applyBorder="1" applyAlignment="1">
      <alignment horizontal="left"/>
    </xf>
    <xf numFmtId="0" fontId="20" fillId="7" borderId="34" xfId="0" applyFont="1" applyFill="1" applyBorder="1" applyAlignment="1">
      <alignment horizontal="center"/>
    </xf>
    <xf numFmtId="3" fontId="21" fillId="4" borderId="32" xfId="0" applyNumberFormat="1" applyFont="1" applyFill="1" applyBorder="1" applyAlignment="1">
      <alignment horizontal="center"/>
    </xf>
    <xf numFmtId="0" fontId="20" fillId="8" borderId="30" xfId="0" applyFont="1" applyFill="1" applyBorder="1" applyAlignment="1">
      <alignment horizontal="center"/>
    </xf>
    <xf numFmtId="0" fontId="21" fillId="4" borderId="38" xfId="0" applyFont="1" applyFill="1" applyBorder="1" applyAlignment="1">
      <alignment horizontal="center"/>
    </xf>
    <xf numFmtId="0" fontId="21" fillId="4" borderId="39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20" fillId="7" borderId="30" xfId="0" applyFont="1" applyFill="1" applyBorder="1" applyAlignment="1">
      <alignment horizontal="center"/>
    </xf>
    <xf numFmtId="14" fontId="21" fillId="4" borderId="32" xfId="0" applyNumberFormat="1" applyFont="1" applyFill="1" applyBorder="1" applyAlignment="1">
      <alignment horizontal="center"/>
    </xf>
    <xf numFmtId="0" fontId="20" fillId="8" borderId="30" xfId="0" applyFont="1" applyFill="1" applyBorder="1" applyAlignment="1">
      <alignment horizontal="left"/>
    </xf>
    <xf numFmtId="0" fontId="20" fillId="8" borderId="34" xfId="0" applyFont="1" applyFill="1" applyBorder="1" applyAlignment="1">
      <alignment horizontal="left"/>
    </xf>
    <xf numFmtId="3" fontId="20" fillId="8" borderId="34" xfId="0" applyNumberFormat="1" applyFont="1" applyFill="1" applyBorder="1" applyAlignment="1">
      <alignment horizontal="center"/>
    </xf>
    <xf numFmtId="14" fontId="20" fillId="8" borderId="34" xfId="0" applyNumberFormat="1" applyFont="1" applyFill="1" applyBorder="1" applyAlignment="1">
      <alignment horizontal="center"/>
    </xf>
    <xf numFmtId="14" fontId="21" fillId="4" borderId="36" xfId="0" applyNumberFormat="1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left"/>
    </xf>
    <xf numFmtId="3" fontId="20" fillId="7" borderId="34" xfId="0" applyNumberFormat="1" applyFont="1" applyFill="1" applyBorder="1" applyAlignment="1">
      <alignment horizontal="center"/>
    </xf>
    <xf numFmtId="14" fontId="20" fillId="7" borderId="34" xfId="0" applyNumberFormat="1" applyFont="1" applyFill="1" applyBorder="1" applyAlignment="1">
      <alignment horizontal="center"/>
    </xf>
    <xf numFmtId="0" fontId="20" fillId="7" borderId="35" xfId="0" applyFont="1" applyFill="1" applyBorder="1" applyAlignment="1">
      <alignment horizontal="center"/>
    </xf>
    <xf numFmtId="3" fontId="21" fillId="4" borderId="36" xfId="0" applyNumberFormat="1" applyFont="1" applyFill="1" applyBorder="1" applyAlignment="1">
      <alignment horizontal="center"/>
    </xf>
    <xf numFmtId="3" fontId="21" fillId="4" borderId="39" xfId="0" applyNumberFormat="1" applyFont="1" applyFill="1" applyBorder="1" applyAlignment="1">
      <alignment horizontal="center"/>
    </xf>
    <xf numFmtId="14" fontId="21" fillId="4" borderId="39" xfId="0" applyNumberFormat="1" applyFont="1" applyFill="1" applyBorder="1" applyAlignment="1">
      <alignment horizontal="center"/>
    </xf>
    <xf numFmtId="0" fontId="0" fillId="7" borderId="34" xfId="0" applyFill="1" applyBorder="1" applyAlignment="1">
      <alignment horizontal="center"/>
    </xf>
    <xf numFmtId="0" fontId="20" fillId="8" borderId="18" xfId="0" applyFont="1" applyFill="1" applyBorder="1" applyAlignment="1">
      <alignment horizontal="center"/>
    </xf>
    <xf numFmtId="0" fontId="21" fillId="4" borderId="34" xfId="0" applyFont="1" applyFill="1" applyBorder="1" applyAlignment="1">
      <alignment horizontal="center"/>
    </xf>
    <xf numFmtId="0" fontId="21" fillId="4" borderId="40" xfId="0" applyFont="1" applyFill="1" applyBorder="1" applyAlignment="1">
      <alignment horizontal="center"/>
    </xf>
    <xf numFmtId="0" fontId="20" fillId="4" borderId="35" xfId="0" applyFont="1" applyFill="1" applyBorder="1" applyAlignment="1">
      <alignment horizontal="center"/>
    </xf>
    <xf numFmtId="0" fontId="21" fillId="4" borderId="41" xfId="0" applyFont="1" applyFill="1" applyBorder="1" applyAlignment="1">
      <alignment horizontal="center"/>
    </xf>
    <xf numFmtId="0" fontId="20" fillId="4" borderId="42" xfId="0" applyFont="1" applyFill="1" applyBorder="1" applyAlignment="1">
      <alignment horizontal="center"/>
    </xf>
    <xf numFmtId="0" fontId="20" fillId="4" borderId="17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0" fillId="8" borderId="34" xfId="0" applyFill="1" applyBorder="1"/>
    <xf numFmtId="0" fontId="20" fillId="7" borderId="34" xfId="0" applyFont="1" applyFill="1" applyBorder="1" applyAlignment="1"/>
    <xf numFmtId="3" fontId="20" fillId="7" borderId="34" xfId="0" applyNumberFormat="1" applyFont="1" applyFill="1" applyBorder="1" applyAlignment="1"/>
    <xf numFmtId="14" fontId="20" fillId="7" borderId="34" xfId="0" applyNumberFormat="1" applyFont="1" applyFill="1" applyBorder="1" applyAlignment="1"/>
    <xf numFmtId="0" fontId="22" fillId="4" borderId="28" xfId="0" applyFont="1" applyFill="1" applyBorder="1" applyAlignment="1">
      <alignment horizontal="center"/>
    </xf>
    <xf numFmtId="0" fontId="22" fillId="4" borderId="32" xfId="0" applyFont="1" applyFill="1" applyBorder="1" applyAlignment="1">
      <alignment horizontal="center"/>
    </xf>
    <xf numFmtId="0" fontId="23" fillId="8" borderId="30" xfId="0" applyFont="1" applyFill="1" applyBorder="1"/>
    <xf numFmtId="0" fontId="23" fillId="8" borderId="34" xfId="0" applyFont="1" applyFill="1" applyBorder="1"/>
    <xf numFmtId="0" fontId="21" fillId="4" borderId="43" xfId="0" applyFont="1" applyFill="1" applyBorder="1" applyAlignment="1">
      <alignment horizontal="center"/>
    </xf>
    <xf numFmtId="0" fontId="23" fillId="7" borderId="30" xfId="0" applyFont="1" applyFill="1" applyBorder="1"/>
    <xf numFmtId="0" fontId="23" fillId="7" borderId="34" xfId="0" applyFont="1" applyFill="1" applyBorder="1"/>
    <xf numFmtId="0" fontId="20" fillId="7" borderId="34" xfId="0" applyFont="1" applyFill="1" applyBorder="1"/>
    <xf numFmtId="0" fontId="24" fillId="7" borderId="44" xfId="0" applyFont="1" applyFill="1" applyBorder="1" applyAlignment="1">
      <alignment horizontal="center"/>
    </xf>
    <xf numFmtId="0" fontId="24" fillId="7" borderId="45" xfId="0" applyFont="1" applyFill="1" applyBorder="1" applyAlignment="1">
      <alignment horizontal="center"/>
    </xf>
    <xf numFmtId="0" fontId="24" fillId="7" borderId="46" xfId="0" applyFont="1" applyFill="1" applyBorder="1" applyAlignment="1">
      <alignment horizontal="center"/>
    </xf>
    <xf numFmtId="0" fontId="4" fillId="4" borderId="36" xfId="0" applyFont="1" applyFill="1" applyBorder="1"/>
    <xf numFmtId="0" fontId="5" fillId="7" borderId="2" xfId="0" applyFont="1" applyFill="1" applyBorder="1" applyAlignment="1" applyProtection="1">
      <alignment vertical="top" wrapText="1"/>
    </xf>
    <xf numFmtId="0" fontId="5" fillId="7" borderId="2" xfId="0" applyFont="1" applyFill="1" applyBorder="1" applyProtection="1"/>
    <xf numFmtId="0" fontId="5" fillId="3" borderId="15" xfId="0" applyFont="1" applyFill="1" applyBorder="1" applyProtection="1">
      <protection locked="0"/>
    </xf>
    <xf numFmtId="0" fontId="27" fillId="4" borderId="0" xfId="0" applyFont="1" applyFill="1"/>
    <xf numFmtId="0" fontId="28" fillId="4" borderId="0" xfId="0" applyFont="1" applyFill="1"/>
    <xf numFmtId="0" fontId="29" fillId="4" borderId="0" xfId="0" applyFont="1" applyFill="1"/>
    <xf numFmtId="0" fontId="4" fillId="7" borderId="2" xfId="0" applyFont="1" applyFill="1" applyBorder="1" applyAlignment="1" applyProtection="1">
      <alignment horizontal="center"/>
    </xf>
    <xf numFmtId="0" fontId="4" fillId="6" borderId="9" xfId="0" applyFont="1" applyFill="1" applyBorder="1" applyAlignment="1" applyProtection="1">
      <alignment horizontal="center"/>
    </xf>
    <xf numFmtId="0" fontId="4" fillId="6" borderId="2" xfId="0" applyFont="1" applyFill="1" applyBorder="1" applyAlignment="1" applyProtection="1">
      <alignment horizontal="center" vertical="top" wrapText="1"/>
    </xf>
    <xf numFmtId="0" fontId="8" fillId="7" borderId="10" xfId="0" applyFont="1" applyFill="1" applyBorder="1" applyAlignment="1" applyProtection="1">
      <alignment horizontal="left" vertical="top"/>
    </xf>
    <xf numFmtId="0" fontId="0" fillId="4" borderId="13" xfId="0" applyFill="1" applyBorder="1" applyAlignment="1" applyProtection="1">
      <alignment horizontal="left" vertical="top" wrapText="1"/>
      <protection hidden="1"/>
    </xf>
    <xf numFmtId="0" fontId="4" fillId="7" borderId="2" xfId="0" applyFont="1" applyFill="1" applyBorder="1" applyAlignment="1" applyProtection="1">
      <alignment horizontal="center" vertical="top" wrapText="1"/>
    </xf>
    <xf numFmtId="0" fontId="8" fillId="7" borderId="2" xfId="0" applyFont="1" applyFill="1" applyBorder="1" applyAlignment="1" applyProtection="1">
      <alignment horizontal="left" vertical="top"/>
    </xf>
    <xf numFmtId="0" fontId="3" fillId="3" borderId="0" xfId="2" applyFont="1" applyFill="1" applyProtection="1">
      <protection locked="0"/>
    </xf>
    <xf numFmtId="0" fontId="3" fillId="0" borderId="0" xfId="2" applyFont="1"/>
    <xf numFmtId="0" fontId="3" fillId="0" borderId="0" xfId="2" applyFont="1" applyBorder="1"/>
    <xf numFmtId="0" fontId="4" fillId="0" borderId="0" xfId="2" applyFont="1" applyProtection="1">
      <protection locked="0"/>
    </xf>
    <xf numFmtId="0" fontId="4" fillId="0" borderId="0" xfId="2" applyFont="1"/>
    <xf numFmtId="0" fontId="3" fillId="3" borderId="0" xfId="2" applyFont="1" applyFill="1"/>
    <xf numFmtId="0" fontId="3" fillId="0" borderId="0" xfId="2" applyFont="1" applyProtection="1">
      <protection locked="0"/>
    </xf>
    <xf numFmtId="0" fontId="3" fillId="0" borderId="0" xfId="2" applyFont="1" applyBorder="1" applyProtection="1">
      <protection locked="0"/>
    </xf>
    <xf numFmtId="0" fontId="11" fillId="8" borderId="10" xfId="2" applyFont="1" applyFill="1" applyBorder="1" applyAlignment="1" applyProtection="1"/>
    <xf numFmtId="0" fontId="11" fillId="8" borderId="13" xfId="2" applyFont="1" applyFill="1" applyBorder="1" applyAlignment="1" applyProtection="1"/>
    <xf numFmtId="0" fontId="4" fillId="0" borderId="2" xfId="2" applyFont="1" applyBorder="1" applyAlignment="1" applyProtection="1">
      <alignment horizontal="center"/>
      <protection locked="0"/>
    </xf>
    <xf numFmtId="0" fontId="4" fillId="0" borderId="0" xfId="2" applyFont="1" applyBorder="1" applyProtection="1">
      <protection locked="0"/>
    </xf>
    <xf numFmtId="0" fontId="11" fillId="8" borderId="2" xfId="2" applyFont="1" applyFill="1" applyBorder="1" applyProtection="1"/>
    <xf numFmtId="0" fontId="3" fillId="8" borderId="2" xfId="2" applyFont="1" applyFill="1" applyBorder="1" applyProtection="1"/>
    <xf numFmtId="0" fontId="3" fillId="3" borderId="0" xfId="2" applyFont="1" applyFill="1" applyBorder="1" applyProtection="1">
      <protection locked="0"/>
    </xf>
    <xf numFmtId="0" fontId="3" fillId="3" borderId="15" xfId="2" applyFont="1" applyFill="1" applyBorder="1" applyProtection="1">
      <protection locked="0"/>
    </xf>
    <xf numFmtId="0" fontId="3" fillId="0" borderId="0" xfId="2" applyFont="1" applyBorder="1" applyAlignment="1" applyProtection="1">
      <alignment horizontal="left"/>
      <protection locked="0"/>
    </xf>
    <xf numFmtId="0" fontId="3" fillId="3" borderId="0" xfId="2" applyFont="1" applyFill="1" applyBorder="1"/>
    <xf numFmtId="0" fontId="11" fillId="7" borderId="10" xfId="2" applyFont="1" applyFill="1" applyBorder="1" applyAlignment="1" applyProtection="1"/>
    <xf numFmtId="0" fontId="11" fillId="3" borderId="0" xfId="2" applyFont="1" applyFill="1" applyBorder="1" applyAlignment="1" applyProtection="1">
      <protection locked="0"/>
    </xf>
    <xf numFmtId="0" fontId="10" fillId="3" borderId="0" xfId="2" applyFont="1" applyFill="1" applyBorder="1" applyAlignment="1" applyProtection="1">
      <protection locked="0"/>
    </xf>
    <xf numFmtId="0" fontId="11" fillId="7" borderId="10" xfId="2" applyFont="1" applyFill="1" applyBorder="1" applyAlignment="1" applyProtection="1">
      <alignment horizontal="left"/>
    </xf>
    <xf numFmtId="0" fontId="11" fillId="0" borderId="7" xfId="2" applyFont="1" applyBorder="1" applyAlignment="1" applyProtection="1">
      <protection locked="0"/>
    </xf>
    <xf numFmtId="0" fontId="4" fillId="0" borderId="7" xfId="2" applyFont="1" applyBorder="1" applyAlignment="1"/>
    <xf numFmtId="0" fontId="3" fillId="0" borderId="4" xfId="2" applyFont="1" applyBorder="1" applyProtection="1">
      <protection locked="0"/>
    </xf>
    <xf numFmtId="0" fontId="3" fillId="0" borderId="3" xfId="2" applyFont="1" applyBorder="1"/>
    <xf numFmtId="0" fontId="3" fillId="0" borderId="0" xfId="2" applyFont="1" applyBorder="1" applyAlignment="1">
      <alignment vertical="top" wrapText="1"/>
    </xf>
    <xf numFmtId="0" fontId="3" fillId="3" borderId="0" xfId="2" applyFont="1" applyFill="1" applyBorder="1" applyAlignment="1">
      <alignment vertical="top" wrapText="1"/>
    </xf>
    <xf numFmtId="0" fontId="4" fillId="7" borderId="2" xfId="2" applyFont="1" applyFill="1" applyBorder="1" applyAlignment="1" applyProtection="1">
      <alignment horizontal="center" vertical="top" wrapText="1"/>
    </xf>
    <xf numFmtId="0" fontId="4" fillId="6" borderId="2" xfId="2" applyFont="1" applyFill="1" applyBorder="1" applyAlignment="1" applyProtection="1">
      <alignment horizontal="center" vertical="top" wrapText="1"/>
    </xf>
    <xf numFmtId="0" fontId="4" fillId="0" borderId="2" xfId="3" applyFont="1" applyFill="1" applyBorder="1" applyAlignment="1" applyProtection="1">
      <alignment horizontal="center" vertical="top" wrapText="1"/>
      <protection locked="0"/>
    </xf>
    <xf numFmtId="0" fontId="4" fillId="0" borderId="2" xfId="2" applyFont="1" applyFill="1" applyBorder="1" applyAlignment="1" applyProtection="1">
      <alignment horizontal="center" vertical="top" wrapText="1"/>
      <protection locked="0"/>
    </xf>
    <xf numFmtId="0" fontId="8" fillId="6" borderId="17" xfId="2" applyFont="1" applyFill="1" applyBorder="1" applyAlignment="1" applyProtection="1">
      <alignment horizontal="left" vertical="center"/>
    </xf>
    <xf numFmtId="0" fontId="4" fillId="6" borderId="0" xfId="2" applyFont="1" applyFill="1" applyBorder="1" applyProtection="1"/>
    <xf numFmtId="0" fontId="4" fillId="6" borderId="18" xfId="2" applyFont="1" applyFill="1" applyBorder="1" applyAlignment="1" applyProtection="1">
      <alignment vertical="top" wrapText="1"/>
    </xf>
    <xf numFmtId="0" fontId="3" fillId="7" borderId="0" xfId="2" applyFont="1" applyFill="1" applyBorder="1" applyAlignment="1" applyProtection="1">
      <alignment vertical="top" wrapText="1"/>
    </xf>
    <xf numFmtId="0" fontId="3" fillId="7" borderId="2" xfId="2" applyFont="1" applyFill="1" applyBorder="1" applyAlignment="1" applyProtection="1">
      <alignment vertical="top" wrapText="1"/>
    </xf>
    <xf numFmtId="0" fontId="3" fillId="7" borderId="2" xfId="2" applyFont="1" applyFill="1" applyBorder="1" applyProtection="1"/>
    <xf numFmtId="0" fontId="3" fillId="7" borderId="21" xfId="2" applyFont="1" applyFill="1" applyBorder="1" applyProtection="1"/>
    <xf numFmtId="0" fontId="8" fillId="6" borderId="17" xfId="2" applyFont="1" applyFill="1" applyBorder="1" applyAlignment="1" applyProtection="1">
      <alignment horizontal="center" vertical="center"/>
    </xf>
    <xf numFmtId="0" fontId="8" fillId="6" borderId="0" xfId="2" applyFont="1" applyFill="1" applyBorder="1" applyAlignment="1" applyProtection="1">
      <alignment horizontal="center" vertical="center"/>
    </xf>
    <xf numFmtId="0" fontId="18" fillId="6" borderId="2" xfId="2" applyFont="1" applyFill="1" applyBorder="1" applyAlignment="1" applyProtection="1">
      <alignment horizontal="center" vertical="center" wrapText="1"/>
    </xf>
    <xf numFmtId="0" fontId="18" fillId="6" borderId="10" xfId="2" applyFont="1" applyFill="1" applyBorder="1" applyAlignment="1" applyProtection="1">
      <alignment horizontal="center" vertical="center"/>
    </xf>
    <xf numFmtId="0" fontId="3" fillId="6" borderId="2" xfId="2" applyFont="1" applyFill="1" applyBorder="1" applyAlignment="1" applyProtection="1">
      <alignment horizontal="center" vertical="top" wrapText="1"/>
    </xf>
    <xf numFmtId="0" fontId="8" fillId="6" borderId="19" xfId="2" applyFont="1" applyFill="1" applyBorder="1" applyAlignment="1" applyProtection="1">
      <alignment horizontal="center" vertical="center"/>
    </xf>
    <xf numFmtId="0" fontId="8" fillId="6" borderId="20" xfId="2" applyFont="1" applyFill="1" applyBorder="1" applyAlignment="1" applyProtection="1">
      <alignment horizontal="center" vertical="center"/>
    </xf>
    <xf numFmtId="0" fontId="3" fillId="0" borderId="0" xfId="2" applyFont="1" applyBorder="1" applyAlignment="1" applyProtection="1">
      <alignment horizontal="left" vertical="center"/>
    </xf>
    <xf numFmtId="0" fontId="9" fillId="0" borderId="0" xfId="2" applyFont="1" applyBorder="1" applyAlignment="1" applyProtection="1">
      <alignment horizontal="center" vertical="center"/>
    </xf>
    <xf numFmtId="0" fontId="4" fillId="6" borderId="2" xfId="2" applyFont="1" applyFill="1" applyBorder="1" applyAlignment="1" applyProtection="1">
      <alignment horizontal="center" vertical="center"/>
    </xf>
    <xf numFmtId="0" fontId="3" fillId="0" borderId="0" xfId="2" applyFont="1" applyBorder="1" applyAlignment="1">
      <alignment horizontal="left" vertical="center"/>
    </xf>
    <xf numFmtId="0" fontId="4" fillId="7" borderId="8" xfId="2" applyFont="1" applyFill="1" applyBorder="1" applyAlignment="1" applyProtection="1">
      <alignment horizontal="center"/>
    </xf>
    <xf numFmtId="0" fontId="4" fillId="7" borderId="16" xfId="2" applyFont="1" applyFill="1" applyBorder="1" applyAlignment="1" applyProtection="1">
      <alignment horizontal="center"/>
    </xf>
    <xf numFmtId="0" fontId="11" fillId="7" borderId="2" xfId="2" applyFont="1" applyFill="1" applyBorder="1" applyAlignment="1" applyProtection="1">
      <alignment horizontal="center"/>
    </xf>
    <xf numFmtId="0" fontId="3" fillId="0" borderId="0" xfId="2" applyFont="1" applyBorder="1" applyAlignment="1" applyProtection="1">
      <alignment vertical="top"/>
    </xf>
    <xf numFmtId="0" fontId="3" fillId="4" borderId="10" xfId="2" applyFont="1" applyFill="1" applyBorder="1" applyAlignment="1" applyProtection="1">
      <alignment vertical="top" wrapText="1"/>
    </xf>
    <xf numFmtId="0" fontId="3" fillId="0" borderId="2" xfId="2" applyFont="1" applyFill="1" applyBorder="1" applyAlignment="1" applyProtection="1">
      <alignment horizontal="center"/>
      <protection locked="0"/>
    </xf>
    <xf numFmtId="0" fontId="6" fillId="6" borderId="13" xfId="2" applyFont="1" applyFill="1" applyBorder="1" applyAlignment="1" applyProtection="1">
      <alignment horizontal="center" vertical="center" wrapText="1"/>
    </xf>
    <xf numFmtId="0" fontId="8" fillId="7" borderId="2" xfId="2" applyFont="1" applyFill="1" applyBorder="1" applyAlignment="1" applyProtection="1">
      <alignment horizontal="left" vertical="top"/>
    </xf>
    <xf numFmtId="0" fontId="9" fillId="7" borderId="14" xfId="2" applyFont="1" applyFill="1" applyBorder="1" applyAlignment="1" applyProtection="1">
      <alignment horizontal="left" vertical="top"/>
    </xf>
    <xf numFmtId="0" fontId="4" fillId="7" borderId="2" xfId="2" applyFont="1" applyFill="1" applyBorder="1" applyAlignment="1" applyProtection="1">
      <alignment horizontal="center"/>
    </xf>
    <xf numFmtId="0" fontId="11" fillId="7" borderId="13" xfId="2" applyFont="1" applyFill="1" applyBorder="1" applyAlignment="1" applyProtection="1">
      <alignment horizontal="center"/>
    </xf>
    <xf numFmtId="0" fontId="3" fillId="3" borderId="0" xfId="2" applyFont="1" applyFill="1" applyBorder="1" applyAlignment="1" applyProtection="1">
      <alignment vertical="top" wrapText="1"/>
    </xf>
    <xf numFmtId="0" fontId="3" fillId="0" borderId="2" xfId="3" applyFont="1" applyFill="1" applyBorder="1" applyAlignment="1" applyProtection="1">
      <alignment horizontal="center"/>
      <protection locked="0"/>
    </xf>
    <xf numFmtId="0" fontId="4" fillId="7" borderId="9" xfId="2" applyFont="1" applyFill="1" applyBorder="1" applyAlignment="1" applyProtection="1">
      <alignment horizontal="center"/>
    </xf>
    <xf numFmtId="0" fontId="3" fillId="4" borderId="8" xfId="2" applyFont="1" applyFill="1" applyBorder="1" applyAlignment="1" applyProtection="1">
      <alignment vertical="top" wrapText="1"/>
    </xf>
    <xf numFmtId="0" fontId="6" fillId="6" borderId="9" xfId="2" applyFont="1" applyFill="1" applyBorder="1" applyAlignment="1" applyProtection="1">
      <alignment horizontal="center" vertical="center" wrapText="1"/>
    </xf>
    <xf numFmtId="0" fontId="26" fillId="0" borderId="2" xfId="3" applyFont="1" applyFill="1" applyBorder="1" applyAlignment="1" applyProtection="1">
      <alignment horizontal="center"/>
      <protection locked="0"/>
    </xf>
    <xf numFmtId="0" fontId="17" fillId="4" borderId="10" xfId="2" applyFont="1" applyFill="1" applyBorder="1" applyAlignment="1" applyProtection="1">
      <alignment vertical="top" wrapText="1"/>
    </xf>
    <xf numFmtId="0" fontId="3" fillId="0" borderId="0" xfId="2" applyFont="1" applyBorder="1" applyProtection="1"/>
    <xf numFmtId="0" fontId="26" fillId="4" borderId="2" xfId="2" applyFont="1" applyFill="1" applyBorder="1" applyAlignment="1" applyProtection="1">
      <alignment vertical="top" wrapText="1"/>
    </xf>
    <xf numFmtId="0" fontId="26" fillId="0" borderId="2" xfId="2" applyFont="1" applyFill="1" applyBorder="1" applyAlignment="1" applyProtection="1">
      <alignment vertical="top" wrapText="1"/>
    </xf>
    <xf numFmtId="0" fontId="26" fillId="4" borderId="10" xfId="2" applyFont="1" applyFill="1" applyBorder="1" applyAlignment="1" applyProtection="1">
      <alignment vertical="top" wrapText="1"/>
    </xf>
    <xf numFmtId="0" fontId="4" fillId="7" borderId="17" xfId="2" applyFont="1" applyFill="1" applyBorder="1" applyAlignment="1" applyProtection="1">
      <alignment horizontal="center"/>
    </xf>
    <xf numFmtId="0" fontId="11" fillId="7" borderId="9" xfId="2" applyFont="1" applyFill="1" applyBorder="1" applyAlignment="1" applyProtection="1">
      <alignment horizontal="center" vertical="center" wrapText="1"/>
    </xf>
    <xf numFmtId="0" fontId="8" fillId="0" borderId="11" xfId="2" applyFont="1" applyFill="1" applyBorder="1" applyAlignment="1" applyProtection="1">
      <alignment horizontal="left" vertical="top"/>
    </xf>
    <xf numFmtId="0" fontId="26" fillId="4" borderId="2" xfId="2" applyFont="1" applyFill="1" applyBorder="1" applyAlignment="1" applyProtection="1">
      <alignment vertical="center" wrapText="1"/>
    </xf>
    <xf numFmtId="0" fontId="17" fillId="0" borderId="2" xfId="2" applyFont="1" applyFill="1" applyBorder="1" applyAlignment="1" applyProtection="1">
      <alignment horizontal="center"/>
      <protection locked="0"/>
    </xf>
    <xf numFmtId="0" fontId="8" fillId="0" borderId="0" xfId="2" applyFont="1" applyFill="1" applyBorder="1" applyAlignment="1" applyProtection="1">
      <alignment horizontal="left" vertical="top"/>
    </xf>
    <xf numFmtId="0" fontId="8" fillId="4" borderId="0" xfId="2" applyFont="1" applyFill="1" applyBorder="1" applyAlignment="1" applyProtection="1">
      <alignment horizontal="left" vertical="top"/>
    </xf>
    <xf numFmtId="0" fontId="26" fillId="4" borderId="2" xfId="2" applyFont="1" applyFill="1" applyBorder="1" applyAlignment="1" applyProtection="1">
      <alignment horizontal="left" vertical="center"/>
    </xf>
    <xf numFmtId="0" fontId="3" fillId="4" borderId="2" xfId="2" applyFont="1" applyFill="1" applyBorder="1" applyAlignment="1" applyProtection="1">
      <alignment vertical="center" wrapText="1"/>
    </xf>
    <xf numFmtId="0" fontId="3" fillId="4" borderId="2" xfId="2" applyFont="1" applyFill="1" applyBorder="1" applyAlignment="1" applyProtection="1">
      <alignment horizontal="left" vertical="center"/>
    </xf>
    <xf numFmtId="0" fontId="3" fillId="2" borderId="0" xfId="2" applyFont="1" applyFill="1"/>
    <xf numFmtId="0" fontId="3" fillId="2" borderId="0" xfId="2" applyFont="1" applyFill="1" applyBorder="1"/>
    <xf numFmtId="0" fontId="8" fillId="2" borderId="0" xfId="2" applyFont="1" applyFill="1" applyBorder="1" applyAlignment="1">
      <alignment horizontal="left" vertical="top"/>
    </xf>
    <xf numFmtId="0" fontId="3" fillId="2" borderId="7" xfId="2" applyFont="1" applyFill="1" applyBorder="1" applyAlignment="1" applyProtection="1">
      <alignment horizontal="left" vertical="top"/>
    </xf>
    <xf numFmtId="0" fontId="4" fillId="2" borderId="7" xfId="2" applyFont="1" applyFill="1" applyBorder="1" applyAlignment="1" applyProtection="1">
      <alignment horizontal="center"/>
      <protection locked="0"/>
    </xf>
    <xf numFmtId="0" fontId="4" fillId="2" borderId="5" xfId="2" applyFont="1" applyFill="1" applyBorder="1" applyAlignment="1" applyProtection="1">
      <alignment horizontal="center"/>
      <protection locked="0"/>
    </xf>
    <xf numFmtId="0" fontId="3" fillId="2" borderId="8" xfId="2" applyFont="1" applyFill="1" applyBorder="1" applyAlignment="1" applyProtection="1">
      <alignment horizontal="center"/>
    </xf>
    <xf numFmtId="0" fontId="3" fillId="0" borderId="0" xfId="2" applyFont="1" applyFill="1"/>
    <xf numFmtId="0" fontId="8" fillId="0" borderId="0" xfId="2" applyFont="1" applyFill="1" applyBorder="1" applyAlignment="1">
      <alignment horizontal="left" vertical="center"/>
    </xf>
    <xf numFmtId="0" fontId="3" fillId="0" borderId="0" xfId="2" applyFont="1" applyBorder="1" applyAlignment="1" applyProtection="1">
      <alignment horizontal="center" vertical="top" wrapText="1"/>
      <protection locked="0"/>
    </xf>
    <xf numFmtId="0" fontId="3" fillId="0" borderId="0" xfId="2" applyFont="1" applyBorder="1" applyAlignment="1" applyProtection="1">
      <alignment horizontal="center"/>
      <protection locked="0"/>
    </xf>
    <xf numFmtId="0" fontId="6" fillId="6" borderId="8" xfId="2" applyFont="1" applyFill="1" applyBorder="1" applyAlignment="1" applyProtection="1">
      <alignment horizontal="center" vertical="center" wrapText="1"/>
    </xf>
    <xf numFmtId="0" fontId="4" fillId="8" borderId="2" xfId="2" applyFont="1" applyFill="1" applyBorder="1" applyAlignment="1" applyProtection="1">
      <alignment horizontal="center"/>
    </xf>
    <xf numFmtId="0" fontId="6" fillId="6" borderId="2" xfId="2" applyFont="1" applyFill="1" applyBorder="1" applyAlignment="1" applyProtection="1">
      <alignment horizontal="center" vertical="center" wrapText="1"/>
    </xf>
    <xf numFmtId="0" fontId="3" fillId="0" borderId="0" xfId="2" applyFont="1" applyBorder="1" applyAlignment="1" applyProtection="1">
      <alignment vertical="top" wrapText="1"/>
      <protection hidden="1"/>
    </xf>
    <xf numFmtId="0" fontId="3" fillId="4" borderId="9" xfId="2" applyFont="1" applyFill="1" applyBorder="1" applyProtection="1"/>
    <xf numFmtId="0" fontId="3" fillId="4" borderId="2" xfId="2" applyFont="1" applyFill="1" applyBorder="1" applyProtection="1"/>
    <xf numFmtId="0" fontId="3" fillId="0" borderId="0" xfId="2" applyFont="1" applyFill="1" applyBorder="1" applyProtection="1"/>
    <xf numFmtId="0" fontId="3" fillId="4" borderId="8" xfId="2" applyFont="1" applyFill="1" applyBorder="1" applyProtection="1"/>
    <xf numFmtId="0" fontId="15" fillId="7" borderId="2" xfId="2" applyFont="1" applyFill="1" applyBorder="1" applyAlignment="1" applyProtection="1">
      <alignment horizontal="center"/>
    </xf>
    <xf numFmtId="0" fontId="3" fillId="0" borderId="9" xfId="2" applyFont="1" applyFill="1" applyBorder="1" applyAlignment="1" applyProtection="1">
      <alignment horizontal="center" vertical="top" wrapText="1"/>
      <protection locked="0"/>
    </xf>
    <xf numFmtId="0" fontId="15" fillId="8" borderId="9" xfId="2" applyFont="1" applyFill="1" applyBorder="1" applyAlignment="1" applyProtection="1">
      <alignment horizontal="center" vertical="center" wrapText="1"/>
    </xf>
    <xf numFmtId="0" fontId="4" fillId="6" borderId="9" xfId="2" applyFont="1" applyFill="1" applyBorder="1" applyAlignment="1" applyProtection="1">
      <alignment horizontal="center"/>
    </xf>
    <xf numFmtId="0" fontId="16" fillId="7" borderId="2" xfId="2" applyFont="1" applyFill="1" applyBorder="1" applyAlignment="1" applyProtection="1">
      <alignment horizontal="center"/>
    </xf>
    <xf numFmtId="0" fontId="26" fillId="0" borderId="9" xfId="2" applyFont="1" applyFill="1" applyBorder="1" applyProtection="1"/>
    <xf numFmtId="0" fontId="3" fillId="0" borderId="9" xfId="3" applyFont="1" applyFill="1" applyBorder="1" applyAlignment="1" applyProtection="1">
      <alignment horizontal="center" vertical="top" wrapText="1"/>
      <protection locked="0"/>
    </xf>
    <xf numFmtId="0" fontId="3" fillId="6" borderId="9" xfId="2" applyFont="1" applyFill="1" applyBorder="1" applyAlignment="1" applyProtection="1">
      <alignment horizontal="center" vertical="center" wrapText="1"/>
    </xf>
    <xf numFmtId="0" fontId="26" fillId="4" borderId="9" xfId="2" applyFont="1" applyFill="1" applyBorder="1" applyProtection="1"/>
    <xf numFmtId="0" fontId="26" fillId="0" borderId="2" xfId="2" applyFont="1" applyFill="1" applyBorder="1" applyProtection="1"/>
    <xf numFmtId="0" fontId="26" fillId="0" borderId="10" xfId="2" applyFont="1" applyFill="1" applyBorder="1" applyAlignment="1" applyProtection="1"/>
    <xf numFmtId="0" fontId="9" fillId="0" borderId="0" xfId="2" applyFont="1" applyBorder="1" applyAlignment="1">
      <alignment horizontal="left" vertical="center"/>
    </xf>
    <xf numFmtId="0" fontId="3" fillId="0" borderId="2" xfId="3" applyFont="1" applyFill="1" applyBorder="1" applyAlignment="1" applyProtection="1">
      <alignment horizontal="center" vertical="top" wrapText="1"/>
      <protection locked="0"/>
    </xf>
    <xf numFmtId="0" fontId="3" fillId="5" borderId="10" xfId="2" applyFont="1" applyFill="1" applyBorder="1" applyAlignment="1" applyProtection="1">
      <alignment horizontal="left" vertical="top" wrapText="1"/>
      <protection hidden="1"/>
    </xf>
    <xf numFmtId="0" fontId="3" fillId="4" borderId="13" xfId="2" applyFill="1" applyBorder="1" applyAlignment="1" applyProtection="1">
      <alignment horizontal="left" vertical="top" wrapText="1"/>
      <protection hidden="1"/>
    </xf>
    <xf numFmtId="0" fontId="3" fillId="0" borderId="0" xfId="2" applyFont="1" applyBorder="1" applyAlignment="1" applyProtection="1">
      <alignment vertical="top" wrapText="1"/>
    </xf>
    <xf numFmtId="0" fontId="4" fillId="7" borderId="10" xfId="2" applyFont="1" applyFill="1" applyBorder="1" applyAlignment="1" applyProtection="1">
      <alignment vertical="top" wrapText="1"/>
    </xf>
    <xf numFmtId="0" fontId="8" fillId="7" borderId="0" xfId="2" applyFont="1" applyFill="1" applyBorder="1" applyAlignment="1" applyProtection="1">
      <alignment horizontal="left" vertical="top"/>
    </xf>
    <xf numFmtId="0" fontId="4" fillId="6" borderId="10" xfId="2" applyFont="1" applyFill="1" applyBorder="1" applyAlignment="1" applyProtection="1"/>
    <xf numFmtId="0" fontId="3" fillId="6" borderId="12" xfId="2" applyFont="1" applyFill="1" applyBorder="1" applyAlignment="1" applyProtection="1">
      <alignment vertical="top" wrapText="1"/>
    </xf>
    <xf numFmtId="0" fontId="3" fillId="0" borderId="10" xfId="2" applyFont="1" applyFill="1" applyBorder="1" applyAlignment="1" applyProtection="1">
      <alignment horizontal="center" vertical="top" wrapText="1"/>
    </xf>
    <xf numFmtId="0" fontId="3" fillId="0" borderId="12" xfId="2" applyFont="1" applyBorder="1" applyAlignment="1" applyProtection="1">
      <alignment vertical="top" wrapText="1"/>
    </xf>
    <xf numFmtId="0" fontId="3" fillId="0" borderId="13" xfId="2" applyFont="1" applyBorder="1" applyAlignment="1" applyProtection="1">
      <alignment vertical="top" wrapText="1"/>
    </xf>
    <xf numFmtId="0" fontId="3" fillId="0" borderId="14" xfId="2" applyFont="1" applyFill="1" applyBorder="1" applyAlignment="1" applyProtection="1">
      <alignment horizontal="center" vertical="top" wrapText="1"/>
    </xf>
    <xf numFmtId="0" fontId="3" fillId="0" borderId="4" xfId="2" applyFont="1" applyBorder="1" applyAlignment="1" applyProtection="1">
      <alignment vertical="top" wrapText="1"/>
    </xf>
    <xf numFmtId="0" fontId="3" fillId="0" borderId="6" xfId="2" applyFont="1" applyBorder="1" applyAlignment="1" applyProtection="1">
      <alignment vertical="top" wrapText="1"/>
    </xf>
    <xf numFmtId="0" fontId="3" fillId="0" borderId="3" xfId="2" applyFont="1" applyBorder="1" applyAlignment="1">
      <alignment vertical="top" wrapText="1"/>
    </xf>
    <xf numFmtId="0" fontId="3" fillId="0" borderId="12" xfId="2" applyFont="1" applyFill="1" applyBorder="1" applyAlignment="1" applyProtection="1">
      <alignment horizontal="center" vertical="top" wrapText="1"/>
    </xf>
    <xf numFmtId="0" fontId="3" fillId="0" borderId="12" xfId="2" applyFont="1" applyFill="1" applyBorder="1" applyAlignment="1" applyProtection="1">
      <alignment vertical="top" wrapText="1"/>
    </xf>
    <xf numFmtId="0" fontId="3" fillId="0" borderId="15" xfId="2" applyFont="1" applyFill="1" applyBorder="1" applyAlignment="1" applyProtection="1">
      <alignment horizontal="center" vertical="top" wrapText="1"/>
    </xf>
    <xf numFmtId="0" fontId="4" fillId="6" borderId="10" xfId="2" applyFont="1" applyFill="1" applyBorder="1" applyAlignment="1" applyProtection="1">
      <alignment vertical="top" wrapText="1"/>
    </xf>
    <xf numFmtId="0" fontId="3" fillId="6" borderId="13" xfId="2" applyFont="1" applyFill="1" applyBorder="1" applyAlignment="1" applyProtection="1">
      <alignment vertical="top" wrapText="1"/>
    </xf>
    <xf numFmtId="0" fontId="3" fillId="0" borderId="4" xfId="2" applyFont="1" applyFill="1" applyBorder="1" applyAlignment="1" applyProtection="1">
      <alignment horizontal="center" vertical="top" wrapText="1"/>
    </xf>
    <xf numFmtId="0" fontId="3" fillId="0" borderId="4" xfId="2" applyFont="1" applyFill="1" applyBorder="1" applyAlignment="1" applyProtection="1">
      <alignment vertical="top" wrapText="1"/>
    </xf>
    <xf numFmtId="0" fontId="3" fillId="0" borderId="13" xfId="2" applyFont="1" applyFill="1" applyBorder="1" applyAlignment="1" applyProtection="1">
      <alignment vertical="top" wrapText="1"/>
    </xf>
    <xf numFmtId="0" fontId="8" fillId="7" borderId="16" xfId="2" applyFont="1" applyFill="1" applyBorder="1" applyAlignment="1" applyProtection="1">
      <alignment horizontal="left" vertical="top"/>
    </xf>
    <xf numFmtId="0" fontId="9" fillId="7" borderId="12" xfId="2" applyFont="1" applyFill="1" applyBorder="1" applyAlignment="1" applyProtection="1">
      <alignment horizontal="left" vertical="top"/>
    </xf>
    <xf numFmtId="0" fontId="9" fillId="7" borderId="7" xfId="2" applyFont="1" applyFill="1" applyBorder="1" applyAlignment="1" applyProtection="1">
      <alignment vertical="top"/>
    </xf>
    <xf numFmtId="0" fontId="3" fillId="7" borderId="12" xfId="2" applyFont="1" applyFill="1" applyBorder="1" applyAlignment="1" applyProtection="1">
      <alignment vertical="top" wrapText="1"/>
    </xf>
    <xf numFmtId="0" fontId="3" fillId="0" borderId="5" xfId="2" applyFont="1" applyBorder="1" applyAlignment="1">
      <alignment vertical="top"/>
    </xf>
    <xf numFmtId="0" fontId="4" fillId="6" borderId="12" xfId="2" applyFont="1" applyFill="1" applyBorder="1" applyAlignment="1" applyProtection="1">
      <alignment vertical="top" wrapText="1"/>
    </xf>
    <xf numFmtId="0" fontId="3" fillId="0" borderId="3" xfId="2" applyFont="1" applyBorder="1" applyAlignment="1">
      <alignment vertical="top"/>
    </xf>
    <xf numFmtId="0" fontId="3" fillId="0" borderId="12" xfId="2" applyFont="1" applyFill="1" applyBorder="1" applyAlignment="1" applyProtection="1">
      <alignment horizontal="center"/>
    </xf>
    <xf numFmtId="0" fontId="3" fillId="4" borderId="12" xfId="2" applyFont="1" applyFill="1" applyBorder="1" applyProtection="1"/>
    <xf numFmtId="0" fontId="3" fillId="4" borderId="13" xfId="2" applyFont="1" applyFill="1" applyBorder="1" applyProtection="1"/>
    <xf numFmtId="0" fontId="4" fillId="6" borderId="4" xfId="2" applyFont="1" applyFill="1" applyBorder="1" applyAlignment="1" applyProtection="1"/>
    <xf numFmtId="0" fontId="3" fillId="6" borderId="0" xfId="2" applyFont="1" applyFill="1" applyBorder="1" applyAlignment="1" applyProtection="1">
      <alignment vertical="top" wrapText="1"/>
    </xf>
    <xf numFmtId="0" fontId="4" fillId="6" borderId="12" xfId="2" applyFont="1" applyFill="1" applyBorder="1" applyAlignment="1" applyProtection="1"/>
    <xf numFmtId="0" fontId="3" fillId="0" borderId="12" xfId="2" applyFont="1" applyBorder="1" applyAlignment="1" applyProtection="1">
      <alignment horizontal="center"/>
    </xf>
    <xf numFmtId="0" fontId="3" fillId="0" borderId="6" xfId="2" applyFont="1" applyBorder="1" applyAlignment="1">
      <alignment vertical="top"/>
    </xf>
    <xf numFmtId="0" fontId="9" fillId="7" borderId="4" xfId="2" applyFont="1" applyFill="1" applyBorder="1" applyAlignment="1" applyProtection="1"/>
    <xf numFmtId="0" fontId="3" fillId="7" borderId="13" xfId="2" applyFont="1" applyFill="1" applyBorder="1" applyAlignment="1" applyProtection="1">
      <alignment vertical="top" wrapText="1"/>
    </xf>
    <xf numFmtId="0" fontId="3" fillId="0" borderId="3" xfId="2" applyFont="1" applyBorder="1" applyAlignment="1">
      <alignment horizontal="center" vertical="top"/>
    </xf>
    <xf numFmtId="0" fontId="26" fillId="5" borderId="12" xfId="2" applyFont="1" applyFill="1" applyBorder="1" applyAlignment="1" applyProtection="1">
      <alignment vertical="top" wrapText="1"/>
    </xf>
    <xf numFmtId="0" fontId="3" fillId="5" borderId="12" xfId="2" applyFont="1" applyFill="1" applyBorder="1" applyAlignment="1" applyProtection="1">
      <alignment vertical="top" wrapText="1"/>
    </xf>
    <xf numFmtId="0" fontId="3" fillId="5" borderId="13" xfId="2" applyFont="1" applyFill="1" applyBorder="1" applyAlignment="1" applyProtection="1">
      <alignment vertical="top" wrapText="1"/>
    </xf>
    <xf numFmtId="0" fontId="3" fillId="0" borderId="12" xfId="2" applyFont="1" applyBorder="1" applyAlignment="1" applyProtection="1">
      <alignment horizontal="left" vertical="top" wrapText="1"/>
    </xf>
    <xf numFmtId="0" fontId="13" fillId="3" borderId="0" xfId="2" applyFont="1" applyFill="1"/>
    <xf numFmtId="0" fontId="3" fillId="0" borderId="3" xfId="2" applyFont="1" applyBorder="1" applyAlignment="1">
      <alignment horizontal="center"/>
    </xf>
    <xf numFmtId="0" fontId="26" fillId="5" borderId="0" xfId="2" applyFont="1" applyFill="1" applyBorder="1" applyAlignment="1" applyProtection="1">
      <alignment horizontal="left" vertical="top" wrapText="1"/>
    </xf>
    <xf numFmtId="0" fontId="26" fillId="5" borderId="7" xfId="2" applyFont="1" applyFill="1" applyBorder="1" applyAlignment="1" applyProtection="1">
      <alignment vertical="top" wrapText="1"/>
    </xf>
    <xf numFmtId="0" fontId="26" fillId="5" borderId="10" xfId="2" applyFont="1" applyFill="1" applyBorder="1" applyAlignment="1" applyProtection="1">
      <alignment vertical="top" wrapText="1"/>
    </xf>
    <xf numFmtId="0" fontId="26" fillId="5" borderId="0" xfId="2" applyFont="1" applyFill="1" applyBorder="1" applyAlignment="1" applyProtection="1">
      <alignment vertical="top" wrapText="1"/>
    </xf>
    <xf numFmtId="0" fontId="26" fillId="5" borderId="10" xfId="2" applyFont="1" applyFill="1" applyBorder="1" applyAlignment="1" applyProtection="1"/>
    <xf numFmtId="0" fontId="3" fillId="0" borderId="3" xfId="2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26" fillId="5" borderId="10" xfId="2" applyFont="1" applyFill="1" applyBorder="1" applyProtection="1"/>
    <xf numFmtId="0" fontId="8" fillId="7" borderId="10" xfId="2" applyFont="1" applyFill="1" applyBorder="1" applyAlignment="1" applyProtection="1">
      <alignment vertical="top"/>
    </xf>
    <xf numFmtId="0" fontId="9" fillId="7" borderId="12" xfId="2" applyFont="1" applyFill="1" applyBorder="1" applyAlignment="1" applyProtection="1">
      <alignment vertical="top"/>
    </xf>
    <xf numFmtId="0" fontId="9" fillId="7" borderId="13" xfId="2" applyFont="1" applyFill="1" applyBorder="1" applyAlignment="1" applyProtection="1">
      <alignment vertical="top"/>
    </xf>
    <xf numFmtId="0" fontId="3" fillId="0" borderId="5" xfId="2" applyFont="1" applyBorder="1"/>
    <xf numFmtId="0" fontId="3" fillId="0" borderId="7" xfId="2" applyFont="1" applyBorder="1" applyAlignment="1" applyProtection="1">
      <alignment vertical="top" wrapText="1"/>
    </xf>
    <xf numFmtId="0" fontId="3" fillId="0" borderId="5" xfId="2" applyFont="1" applyBorder="1" applyAlignment="1" applyProtection="1">
      <alignment vertical="top" wrapText="1"/>
    </xf>
    <xf numFmtId="0" fontId="3" fillId="0" borderId="0" xfId="2"/>
    <xf numFmtId="0" fontId="3" fillId="0" borderId="3" xfId="2" applyBorder="1"/>
    <xf numFmtId="0" fontId="4" fillId="6" borderId="12" xfId="2" applyFont="1" applyFill="1" applyBorder="1" applyAlignment="1" applyProtection="1">
      <alignment vertical="top"/>
    </xf>
    <xf numFmtId="0" fontId="9" fillId="6" borderId="12" xfId="2" applyFont="1" applyFill="1" applyBorder="1" applyAlignment="1" applyProtection="1">
      <alignment vertical="top"/>
    </xf>
    <xf numFmtId="0" fontId="9" fillId="6" borderId="13" xfId="2" applyFont="1" applyFill="1" applyBorder="1" applyAlignment="1" applyProtection="1">
      <alignment vertical="top"/>
    </xf>
    <xf numFmtId="0" fontId="3" fillId="0" borderId="10" xfId="2" applyFont="1" applyBorder="1" applyAlignment="1" applyProtection="1">
      <alignment horizontal="left" vertical="top" wrapText="1"/>
    </xf>
    <xf numFmtId="0" fontId="3" fillId="0" borderId="13" xfId="2" applyFont="1" applyFill="1" applyBorder="1" applyAlignment="1" applyProtection="1">
      <alignment horizontal="center"/>
    </xf>
    <xf numFmtId="0" fontId="3" fillId="0" borderId="16" xfId="2" applyFont="1" applyBorder="1" applyAlignment="1" applyProtection="1">
      <alignment horizontal="left"/>
    </xf>
    <xf numFmtId="0" fontId="3" fillId="0" borderId="10" xfId="2" applyFont="1" applyFill="1" applyBorder="1" applyAlignment="1" applyProtection="1"/>
    <xf numFmtId="0" fontId="3" fillId="0" borderId="0" xfId="2" applyFont="1" applyBorder="1" applyAlignment="1" applyProtection="1">
      <alignment horizontal="center"/>
    </xf>
    <xf numFmtId="0" fontId="3" fillId="0" borderId="4" xfId="2" applyFont="1" applyBorder="1" applyAlignment="1" applyProtection="1">
      <alignment horizontal="center"/>
    </xf>
    <xf numFmtId="0" fontId="3" fillId="3" borderId="0" xfId="2" applyFont="1" applyFill="1" applyAlignment="1">
      <alignment horizontal="center"/>
    </xf>
    <xf numFmtId="164" fontId="3" fillId="3" borderId="0" xfId="1" applyFont="1" applyFill="1" applyBorder="1" applyAlignment="1">
      <alignment vertical="top" wrapText="1"/>
    </xf>
    <xf numFmtId="0" fontId="3" fillId="0" borderId="6" xfId="2" applyFont="1" applyBorder="1"/>
    <xf numFmtId="0" fontId="3" fillId="0" borderId="3" xfId="2" applyFont="1" applyBorder="1" applyProtection="1">
      <protection locked="0"/>
    </xf>
    <xf numFmtId="0" fontId="8" fillId="7" borderId="10" xfId="2" applyFont="1" applyFill="1" applyBorder="1" applyAlignment="1" applyProtection="1">
      <alignment horizontal="left" vertical="top"/>
    </xf>
    <xf numFmtId="0" fontId="3" fillId="7" borderId="12" xfId="2" applyFont="1" applyFill="1" applyBorder="1" applyAlignment="1" applyProtection="1">
      <alignment horizontal="center" vertical="top" wrapText="1"/>
    </xf>
    <xf numFmtId="0" fontId="3" fillId="0" borderId="5" xfId="2" applyFont="1" applyBorder="1" applyProtection="1">
      <protection locked="0"/>
    </xf>
    <xf numFmtId="0" fontId="3" fillId="0" borderId="10" xfId="2" applyFont="1" applyBorder="1" applyProtection="1"/>
    <xf numFmtId="0" fontId="3" fillId="0" borderId="12" xfId="2" applyFont="1" applyBorder="1" applyProtection="1"/>
    <xf numFmtId="0" fontId="3" fillId="0" borderId="13" xfId="2" applyFont="1" applyBorder="1" applyProtection="1"/>
    <xf numFmtId="0" fontId="9" fillId="0" borderId="0" xfId="2" applyFont="1" applyBorder="1" applyAlignment="1" applyProtection="1">
      <alignment horizontal="left" vertical="center"/>
      <protection locked="0"/>
    </xf>
    <xf numFmtId="0" fontId="3" fillId="0" borderId="12" xfId="2" applyFont="1" applyFill="1" applyBorder="1" applyProtection="1"/>
    <xf numFmtId="0" fontId="8" fillId="6" borderId="10" xfId="2" applyFont="1" applyFill="1" applyBorder="1" applyProtection="1"/>
    <xf numFmtId="0" fontId="3" fillId="6" borderId="12" xfId="2" applyFont="1" applyFill="1" applyBorder="1" applyProtection="1"/>
    <xf numFmtId="0" fontId="3" fillId="6" borderId="13" xfId="2" applyFont="1" applyFill="1" applyBorder="1" applyProtection="1"/>
    <xf numFmtId="0" fontId="12" fillId="0" borderId="4" xfId="2" applyFont="1" applyBorder="1" applyAlignment="1" applyProtection="1">
      <alignment horizontal="center"/>
    </xf>
    <xf numFmtId="0" fontId="12" fillId="0" borderId="12" xfId="2" applyFont="1" applyBorder="1" applyAlignment="1" applyProtection="1">
      <alignment horizontal="center"/>
    </xf>
    <xf numFmtId="0" fontId="3" fillId="0" borderId="4" xfId="2" applyFont="1" applyBorder="1" applyProtection="1"/>
    <xf numFmtId="0" fontId="11" fillId="7" borderId="16" xfId="2" applyFont="1" applyFill="1" applyBorder="1" applyAlignment="1" applyProtection="1">
      <alignment horizontal="left" vertical="center"/>
    </xf>
    <xf numFmtId="0" fontId="11" fillId="7" borderId="7" xfId="2" applyFont="1" applyFill="1" applyBorder="1" applyAlignment="1" applyProtection="1">
      <alignment horizontal="left" vertical="center"/>
    </xf>
    <xf numFmtId="0" fontId="11" fillId="7" borderId="5" xfId="2" applyFont="1" applyFill="1" applyBorder="1" applyAlignment="1" applyProtection="1">
      <alignment horizontal="left" vertical="center"/>
    </xf>
    <xf numFmtId="0" fontId="11" fillId="7" borderId="15" xfId="2" applyFont="1" applyFill="1" applyBorder="1" applyAlignment="1" applyProtection="1">
      <alignment horizontal="left" vertical="center"/>
    </xf>
    <xf numFmtId="0" fontId="11" fillId="7" borderId="0" xfId="2" applyFont="1" applyFill="1" applyBorder="1" applyAlignment="1" applyProtection="1">
      <alignment horizontal="left" vertical="center"/>
    </xf>
    <xf numFmtId="0" fontId="11" fillId="7" borderId="3" xfId="2" applyFont="1" applyFill="1" applyBorder="1" applyAlignment="1" applyProtection="1">
      <alignment horizontal="left" vertical="center"/>
    </xf>
    <xf numFmtId="0" fontId="11" fillId="7" borderId="14" xfId="2" applyFont="1" applyFill="1" applyBorder="1" applyAlignment="1" applyProtection="1">
      <alignment horizontal="left" vertical="center"/>
    </xf>
    <xf numFmtId="0" fontId="11" fillId="7" borderId="4" xfId="2" applyFont="1" applyFill="1" applyBorder="1" applyAlignment="1" applyProtection="1">
      <alignment horizontal="left" vertical="center"/>
    </xf>
    <xf numFmtId="0" fontId="11" fillId="7" borderId="6" xfId="2" applyFont="1" applyFill="1" applyBorder="1" applyAlignment="1" applyProtection="1">
      <alignment horizontal="left" vertical="center"/>
    </xf>
    <xf numFmtId="0" fontId="3" fillId="3" borderId="0" xfId="2" applyFont="1" applyFill="1" applyBorder="1" applyProtection="1"/>
    <xf numFmtId="0" fontId="3" fillId="3" borderId="0" xfId="0" applyFont="1" applyFill="1" applyProtection="1">
      <protection locked="0"/>
    </xf>
    <xf numFmtId="0" fontId="3" fillId="0" borderId="0" xfId="0" applyFont="1"/>
    <xf numFmtId="0" fontId="3" fillId="0" borderId="0" xfId="0" applyFont="1" applyBorder="1"/>
    <xf numFmtId="0" fontId="3" fillId="3" borderId="0" xfId="0" applyFont="1" applyFill="1"/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3" fillId="8" borderId="2" xfId="0" applyFont="1" applyFill="1" applyBorder="1" applyProtection="1"/>
    <xf numFmtId="0" fontId="3" fillId="3" borderId="0" xfId="0" applyFont="1" applyFill="1" applyBorder="1" applyProtection="1">
      <protection locked="0"/>
    </xf>
    <xf numFmtId="0" fontId="3" fillId="3" borderId="15" xfId="0" applyFont="1" applyFill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3" borderId="0" xfId="0" applyFont="1" applyFill="1" applyBorder="1"/>
    <xf numFmtId="0" fontId="3" fillId="0" borderId="4" xfId="0" applyFont="1" applyBorder="1" applyProtection="1">
      <protection locked="0"/>
    </xf>
    <xf numFmtId="0" fontId="3" fillId="0" borderId="3" xfId="0" applyFont="1" applyBorder="1"/>
    <xf numFmtId="0" fontId="3" fillId="0" borderId="0" xfId="0" applyFont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3" fillId="7" borderId="0" xfId="0" applyFont="1" applyFill="1" applyBorder="1" applyAlignment="1" applyProtection="1">
      <alignment vertical="top" wrapText="1"/>
    </xf>
    <xf numFmtId="0" fontId="3" fillId="7" borderId="2" xfId="0" applyFont="1" applyFill="1" applyBorder="1" applyAlignment="1" applyProtection="1">
      <alignment vertical="top" wrapText="1"/>
    </xf>
    <xf numFmtId="0" fontId="3" fillId="7" borderId="2" xfId="0" applyFont="1" applyFill="1" applyBorder="1" applyProtection="1"/>
    <xf numFmtId="0" fontId="3" fillId="7" borderId="21" xfId="0" applyFont="1" applyFill="1" applyBorder="1" applyProtection="1"/>
    <xf numFmtId="0" fontId="3" fillId="6" borderId="2" xfId="0" applyFont="1" applyFill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vertical="top"/>
    </xf>
    <xf numFmtId="0" fontId="3" fillId="4" borderId="10" xfId="0" applyFont="1" applyFill="1" applyBorder="1" applyAlignment="1" applyProtection="1">
      <alignment vertical="top" wrapText="1"/>
    </xf>
    <xf numFmtId="0" fontId="3" fillId="0" borderId="2" xfId="0" applyFont="1" applyFill="1" applyBorder="1" applyAlignment="1" applyProtection="1">
      <alignment horizontal="center"/>
      <protection locked="0"/>
    </xf>
    <xf numFmtId="0" fontId="6" fillId="6" borderId="13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vertical="top" wrapText="1"/>
    </xf>
    <xf numFmtId="0" fontId="3" fillId="4" borderId="8" xfId="0" applyFont="1" applyFill="1" applyBorder="1" applyAlignment="1" applyProtection="1">
      <alignment vertical="top" wrapText="1"/>
    </xf>
    <xf numFmtId="0" fontId="6" fillId="6" borderId="9" xfId="0" applyFont="1" applyFill="1" applyBorder="1" applyAlignment="1" applyProtection="1">
      <alignment horizontal="center" vertical="center" wrapText="1"/>
    </xf>
    <xf numFmtId="0" fontId="3" fillId="0" borderId="0" xfId="0" applyFont="1" applyBorder="1" applyProtection="1"/>
    <xf numFmtId="0" fontId="3" fillId="4" borderId="2" xfId="0" applyFont="1" applyFill="1" applyBorder="1" applyAlignment="1" applyProtection="1">
      <alignment vertical="center" wrapText="1"/>
    </xf>
    <xf numFmtId="0" fontId="3" fillId="4" borderId="2" xfId="0" applyFont="1" applyFill="1" applyBorder="1" applyAlignment="1" applyProtection="1">
      <alignment horizontal="left" vertical="center"/>
    </xf>
    <xf numFmtId="0" fontId="3" fillId="2" borderId="0" xfId="0" applyFont="1" applyFill="1"/>
    <xf numFmtId="0" fontId="3" fillId="2" borderId="0" xfId="0" applyFont="1" applyFill="1" applyBorder="1"/>
    <xf numFmtId="0" fontId="3" fillId="2" borderId="7" xfId="0" applyFont="1" applyFill="1" applyBorder="1" applyAlignment="1" applyProtection="1">
      <alignment horizontal="left" vertical="top"/>
    </xf>
    <xf numFmtId="0" fontId="3" fillId="2" borderId="8" xfId="0" applyFont="1" applyFill="1" applyBorder="1" applyAlignment="1" applyProtection="1">
      <alignment horizontal="center"/>
    </xf>
    <xf numFmtId="0" fontId="3" fillId="0" borderId="0" xfId="0" applyFont="1" applyFill="1"/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6" borderId="8" xfId="0" applyFont="1" applyFill="1" applyBorder="1" applyAlignment="1" applyProtection="1">
      <alignment horizontal="center" vertical="center" wrapText="1"/>
    </xf>
    <xf numFmtId="0" fontId="6" fillId="6" borderId="2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4" borderId="9" xfId="0" applyFont="1" applyFill="1" applyBorder="1" applyProtection="1"/>
    <xf numFmtId="0" fontId="3" fillId="4" borderId="2" xfId="0" applyFont="1" applyFill="1" applyBorder="1" applyProtection="1"/>
    <xf numFmtId="0" fontId="3" fillId="0" borderId="0" xfId="0" applyFont="1" applyFill="1" applyBorder="1" applyProtection="1"/>
    <xf numFmtId="0" fontId="3" fillId="4" borderId="8" xfId="0" applyFont="1" applyFill="1" applyBorder="1" applyProtection="1"/>
    <xf numFmtId="0" fontId="3" fillId="0" borderId="9" xfId="0" applyFont="1" applyFill="1" applyBorder="1" applyAlignment="1" applyProtection="1">
      <alignment horizontal="center" vertical="top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vertical="top" wrapText="1"/>
    </xf>
    <xf numFmtId="0" fontId="3" fillId="6" borderId="12" xfId="0" applyFont="1" applyFill="1" applyBorder="1" applyAlignment="1" applyProtection="1">
      <alignment vertical="top" wrapText="1"/>
    </xf>
    <xf numFmtId="0" fontId="3" fillId="0" borderId="10" xfId="0" applyFont="1" applyFill="1" applyBorder="1" applyAlignment="1" applyProtection="1">
      <alignment horizontal="center" vertical="top" wrapText="1"/>
    </xf>
    <xf numFmtId="0" fontId="3" fillId="0" borderId="12" xfId="0" applyFont="1" applyBorder="1" applyAlignment="1" applyProtection="1">
      <alignment vertical="top" wrapText="1"/>
    </xf>
    <xf numFmtId="0" fontId="3" fillId="0" borderId="13" xfId="0" applyFont="1" applyBorder="1" applyAlignment="1" applyProtection="1">
      <alignment vertical="top" wrapText="1"/>
    </xf>
    <xf numFmtId="0" fontId="3" fillId="0" borderId="14" xfId="0" applyFont="1" applyFill="1" applyBorder="1" applyAlignment="1" applyProtection="1">
      <alignment horizontal="center" vertical="top" wrapText="1"/>
    </xf>
    <xf numFmtId="0" fontId="3" fillId="0" borderId="4" xfId="0" applyFont="1" applyBorder="1" applyAlignment="1" applyProtection="1">
      <alignment vertical="top" wrapText="1"/>
    </xf>
    <xf numFmtId="0" fontId="3" fillId="0" borderId="6" xfId="0" applyFont="1" applyBorder="1" applyAlignment="1" applyProtection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2" xfId="0" applyFont="1" applyFill="1" applyBorder="1" applyAlignment="1" applyProtection="1">
      <alignment horizontal="center" vertical="top" wrapText="1"/>
    </xf>
    <xf numFmtId="0" fontId="3" fillId="0" borderId="12" xfId="0" applyFont="1" applyFill="1" applyBorder="1" applyAlignment="1" applyProtection="1">
      <alignment vertical="top" wrapText="1"/>
    </xf>
    <xf numFmtId="0" fontId="3" fillId="0" borderId="15" xfId="0" applyFont="1" applyFill="1" applyBorder="1" applyAlignment="1" applyProtection="1">
      <alignment horizontal="center" vertical="top" wrapText="1"/>
    </xf>
    <xf numFmtId="0" fontId="3" fillId="6" borderId="13" xfId="0" applyFont="1" applyFill="1" applyBorder="1" applyAlignment="1" applyProtection="1">
      <alignment vertical="top" wrapText="1"/>
    </xf>
    <xf numFmtId="0" fontId="3" fillId="0" borderId="4" xfId="0" applyFont="1" applyFill="1" applyBorder="1" applyAlignment="1" applyProtection="1">
      <alignment horizontal="center" vertical="top" wrapText="1"/>
    </xf>
    <xf numFmtId="0" fontId="3" fillId="0" borderId="4" xfId="0" applyFont="1" applyFill="1" applyBorder="1" applyAlignment="1" applyProtection="1">
      <alignment vertical="top" wrapText="1"/>
    </xf>
    <xf numFmtId="0" fontId="3" fillId="0" borderId="13" xfId="0" applyFont="1" applyFill="1" applyBorder="1" applyAlignment="1" applyProtection="1">
      <alignment vertical="top" wrapText="1"/>
    </xf>
    <xf numFmtId="0" fontId="3" fillId="7" borderId="12" xfId="0" applyFont="1" applyFill="1" applyBorder="1" applyAlignment="1" applyProtection="1">
      <alignment vertical="top" wrapText="1"/>
    </xf>
    <xf numFmtId="0" fontId="3" fillId="0" borderId="5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12" xfId="0" applyFont="1" applyFill="1" applyBorder="1" applyAlignment="1" applyProtection="1">
      <alignment horizontal="center"/>
    </xf>
    <xf numFmtId="0" fontId="3" fillId="4" borderId="12" xfId="0" applyFont="1" applyFill="1" applyBorder="1" applyProtection="1"/>
    <xf numFmtId="0" fontId="3" fillId="4" borderId="13" xfId="0" applyFont="1" applyFill="1" applyBorder="1" applyProtection="1"/>
    <xf numFmtId="0" fontId="3" fillId="6" borderId="0" xfId="0" applyFont="1" applyFill="1" applyBorder="1" applyAlignment="1" applyProtection="1">
      <alignment vertical="top" wrapText="1"/>
    </xf>
    <xf numFmtId="0" fontId="3" fillId="0" borderId="12" xfId="0" applyFont="1" applyBorder="1" applyAlignment="1" applyProtection="1">
      <alignment horizontal="center"/>
    </xf>
    <xf numFmtId="0" fontId="3" fillId="0" borderId="6" xfId="0" applyFont="1" applyBorder="1" applyAlignment="1">
      <alignment vertical="top"/>
    </xf>
    <xf numFmtId="0" fontId="3" fillId="7" borderId="13" xfId="0" applyFont="1" applyFill="1" applyBorder="1" applyAlignment="1" applyProtection="1">
      <alignment vertical="top" wrapText="1"/>
    </xf>
    <xf numFmtId="0" fontId="3" fillId="0" borderId="3" xfId="0" applyFont="1" applyBorder="1" applyAlignment="1">
      <alignment horizontal="center" vertical="top"/>
    </xf>
    <xf numFmtId="0" fontId="3" fillId="5" borderId="12" xfId="0" applyFont="1" applyFill="1" applyBorder="1" applyAlignment="1" applyProtection="1">
      <alignment vertical="top" wrapText="1"/>
    </xf>
    <xf numFmtId="0" fontId="3" fillId="5" borderId="13" xfId="0" applyFont="1" applyFill="1" applyBorder="1" applyAlignment="1" applyProtection="1">
      <alignment vertical="top" wrapText="1"/>
    </xf>
    <xf numFmtId="0" fontId="3" fillId="0" borderId="12" xfId="0" applyFont="1" applyBorder="1" applyAlignment="1" applyProtection="1">
      <alignment horizontal="left" vertical="top" wrapText="1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/>
    <xf numFmtId="0" fontId="3" fillId="0" borderId="7" xfId="0" applyFont="1" applyBorder="1" applyAlignment="1" applyProtection="1">
      <alignment vertical="top" wrapText="1"/>
    </xf>
    <xf numFmtId="0" fontId="3" fillId="0" borderId="5" xfId="0" applyFont="1" applyBorder="1" applyAlignment="1" applyProtection="1">
      <alignment vertical="top" wrapText="1"/>
    </xf>
    <xf numFmtId="0" fontId="3" fillId="0" borderId="10" xfId="0" applyFont="1" applyBorder="1" applyAlignment="1" applyProtection="1">
      <alignment horizontal="left" vertical="top" wrapText="1"/>
    </xf>
    <xf numFmtId="0" fontId="3" fillId="0" borderId="13" xfId="0" applyFont="1" applyFill="1" applyBorder="1" applyAlignment="1" applyProtection="1">
      <alignment horizontal="center"/>
    </xf>
    <xf numFmtId="0" fontId="3" fillId="0" borderId="16" xfId="0" applyFont="1" applyBorder="1" applyAlignment="1" applyProtection="1">
      <alignment horizontal="left"/>
    </xf>
    <xf numFmtId="0" fontId="3" fillId="0" borderId="10" xfId="0" applyFont="1" applyFill="1" applyBorder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3" borderId="0" xfId="0" applyFont="1" applyFill="1" applyAlignment="1">
      <alignment horizontal="center"/>
    </xf>
    <xf numFmtId="0" fontId="3" fillId="0" borderId="6" xfId="0" applyFont="1" applyBorder="1"/>
    <xf numFmtId="0" fontId="3" fillId="0" borderId="3" xfId="0" applyFont="1" applyBorder="1" applyProtection="1">
      <protection locked="0"/>
    </xf>
    <xf numFmtId="0" fontId="3" fillId="7" borderId="12" xfId="0" applyFont="1" applyFill="1" applyBorder="1" applyAlignment="1" applyProtection="1">
      <alignment horizontal="center" vertical="top" wrapText="1"/>
    </xf>
    <xf numFmtId="0" fontId="3" fillId="0" borderId="5" xfId="0" applyFont="1" applyBorder="1" applyProtection="1">
      <protection locked="0"/>
    </xf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13" xfId="0" applyFont="1" applyBorder="1" applyProtection="1"/>
    <xf numFmtId="0" fontId="3" fillId="0" borderId="12" xfId="0" applyFont="1" applyFill="1" applyBorder="1" applyProtection="1"/>
    <xf numFmtId="0" fontId="3" fillId="6" borderId="12" xfId="0" applyFont="1" applyFill="1" applyBorder="1" applyProtection="1"/>
    <xf numFmtId="0" fontId="3" fillId="6" borderId="13" xfId="0" applyFont="1" applyFill="1" applyBorder="1" applyProtection="1"/>
    <xf numFmtId="0" fontId="3" fillId="0" borderId="4" xfId="0" applyFont="1" applyBorder="1" applyProtection="1"/>
    <xf numFmtId="0" fontId="3" fillId="3" borderId="0" xfId="0" applyFont="1" applyFill="1" applyBorder="1" applyProtection="1"/>
    <xf numFmtId="0" fontId="3" fillId="3" borderId="0" xfId="4" applyFont="1" applyFill="1" applyProtection="1">
      <protection locked="0"/>
    </xf>
    <xf numFmtId="0" fontId="3" fillId="0" borderId="0" xfId="4" applyFont="1"/>
    <xf numFmtId="0" fontId="3" fillId="0" borderId="0" xfId="4" applyFont="1" applyBorder="1"/>
    <xf numFmtId="0" fontId="4" fillId="0" borderId="0" xfId="4" applyFont="1" applyProtection="1">
      <protection locked="0"/>
    </xf>
    <xf numFmtId="0" fontId="4" fillId="0" borderId="0" xfId="4" applyFont="1"/>
    <xf numFmtId="0" fontId="3" fillId="3" borderId="0" xfId="4" applyFont="1" applyFill="1"/>
    <xf numFmtId="0" fontId="3" fillId="0" borderId="0" xfId="4" applyFont="1" applyProtection="1">
      <protection locked="0"/>
    </xf>
    <xf numFmtId="0" fontId="3" fillId="0" borderId="0" xfId="4" applyFont="1" applyBorder="1" applyProtection="1">
      <protection locked="0"/>
    </xf>
    <xf numFmtId="0" fontId="11" fillId="8" borderId="10" xfId="4" applyFont="1" applyFill="1" applyBorder="1" applyAlignment="1" applyProtection="1"/>
    <xf numFmtId="0" fontId="11" fillId="8" borderId="13" xfId="4" applyFont="1" applyFill="1" applyBorder="1" applyAlignment="1" applyProtection="1"/>
    <xf numFmtId="0" fontId="4" fillId="0" borderId="2" xfId="4" applyFont="1" applyBorder="1" applyAlignment="1" applyProtection="1">
      <alignment horizontal="center"/>
      <protection locked="0"/>
    </xf>
    <xf numFmtId="0" fontId="4" fillId="0" borderId="0" xfId="4" applyFont="1" applyBorder="1" applyProtection="1">
      <protection locked="0"/>
    </xf>
    <xf numFmtId="0" fontId="11" fillId="8" borderId="2" xfId="4" applyFont="1" applyFill="1" applyBorder="1" applyProtection="1"/>
    <xf numFmtId="0" fontId="3" fillId="8" borderId="2" xfId="4" applyFont="1" applyFill="1" applyBorder="1" applyProtection="1"/>
    <xf numFmtId="0" fontId="3" fillId="3" borderId="0" xfId="4" applyFont="1" applyFill="1" applyBorder="1" applyProtection="1">
      <protection locked="0"/>
    </xf>
    <xf numFmtId="0" fontId="3" fillId="3" borderId="15" xfId="4" applyFont="1" applyFill="1" applyBorder="1" applyProtection="1">
      <protection locked="0"/>
    </xf>
    <xf numFmtId="0" fontId="3" fillId="0" borderId="0" xfId="4" applyFont="1" applyBorder="1" applyAlignment="1" applyProtection="1">
      <alignment horizontal="left"/>
      <protection locked="0"/>
    </xf>
    <xf numFmtId="0" fontId="3" fillId="3" borderId="0" xfId="4" applyFont="1" applyFill="1" applyBorder="1"/>
    <xf numFmtId="0" fontId="11" fillId="7" borderId="10" xfId="4" applyFont="1" applyFill="1" applyBorder="1" applyAlignment="1" applyProtection="1"/>
    <xf numFmtId="0" fontId="11" fillId="3" borderId="0" xfId="4" applyFont="1" applyFill="1" applyBorder="1" applyAlignment="1" applyProtection="1">
      <protection locked="0"/>
    </xf>
    <xf numFmtId="0" fontId="10" fillId="3" borderId="0" xfId="4" applyFont="1" applyFill="1" applyBorder="1" applyAlignment="1" applyProtection="1">
      <protection locked="0"/>
    </xf>
    <xf numFmtId="0" fontId="11" fillId="7" borderId="10" xfId="4" applyFont="1" applyFill="1" applyBorder="1" applyAlignment="1" applyProtection="1">
      <alignment horizontal="left"/>
    </xf>
    <xf numFmtId="0" fontId="11" fillId="0" borderId="7" xfId="4" applyFont="1" applyBorder="1" applyAlignment="1" applyProtection="1">
      <protection locked="0"/>
    </xf>
    <xf numFmtId="0" fontId="4" fillId="0" borderId="7" xfId="4" applyFont="1" applyBorder="1" applyAlignment="1"/>
    <xf numFmtId="0" fontId="3" fillId="0" borderId="4" xfId="4" applyFont="1" applyBorder="1" applyProtection="1">
      <protection locked="0"/>
    </xf>
    <xf numFmtId="0" fontId="3" fillId="0" borderId="3" xfId="4" applyFont="1" applyBorder="1"/>
    <xf numFmtId="0" fontId="3" fillId="0" borderId="0" xfId="4" applyFont="1" applyBorder="1" applyAlignment="1">
      <alignment vertical="top" wrapText="1"/>
    </xf>
    <xf numFmtId="0" fontId="3" fillId="3" borderId="0" xfId="4" applyFont="1" applyFill="1" applyBorder="1" applyAlignment="1">
      <alignment vertical="top" wrapText="1"/>
    </xf>
    <xf numFmtId="0" fontId="4" fillId="7" borderId="2" xfId="4" applyFont="1" applyFill="1" applyBorder="1" applyAlignment="1" applyProtection="1">
      <alignment horizontal="center" vertical="top" wrapText="1"/>
    </xf>
    <xf numFmtId="0" fontId="4" fillId="6" borderId="2" xfId="4" applyFont="1" applyFill="1" applyBorder="1" applyAlignment="1" applyProtection="1">
      <alignment horizontal="center" vertical="top" wrapText="1"/>
    </xf>
    <xf numFmtId="0" fontId="4" fillId="0" borderId="2" xfId="4" applyFont="1" applyFill="1" applyBorder="1" applyAlignment="1" applyProtection="1">
      <alignment horizontal="center" vertical="top" wrapText="1"/>
      <protection locked="0"/>
    </xf>
    <xf numFmtId="0" fontId="8" fillId="6" borderId="17" xfId="4" applyFont="1" applyFill="1" applyBorder="1" applyAlignment="1" applyProtection="1">
      <alignment horizontal="left" vertical="center"/>
    </xf>
    <xf numFmtId="0" fontId="4" fillId="6" borderId="0" xfId="4" applyFont="1" applyFill="1" applyBorder="1" applyProtection="1"/>
    <xf numFmtId="0" fontId="4" fillId="6" borderId="18" xfId="4" applyFont="1" applyFill="1" applyBorder="1" applyAlignment="1" applyProtection="1">
      <alignment vertical="top" wrapText="1"/>
    </xf>
    <xf numFmtId="0" fontId="3" fillId="7" borderId="0" xfId="4" applyFont="1" applyFill="1" applyBorder="1" applyAlignment="1" applyProtection="1">
      <alignment vertical="top" wrapText="1"/>
    </xf>
    <xf numFmtId="0" fontId="3" fillId="7" borderId="2" xfId="4" applyFont="1" applyFill="1" applyBorder="1" applyAlignment="1" applyProtection="1">
      <alignment vertical="top" wrapText="1"/>
    </xf>
    <xf numFmtId="0" fontId="3" fillId="7" borderId="2" xfId="4" applyFont="1" applyFill="1" applyBorder="1" applyProtection="1"/>
    <xf numFmtId="0" fontId="3" fillId="7" borderId="21" xfId="4" applyFont="1" applyFill="1" applyBorder="1" applyProtection="1"/>
    <xf numFmtId="0" fontId="8" fillId="6" borderId="17" xfId="4" applyFont="1" applyFill="1" applyBorder="1" applyAlignment="1" applyProtection="1">
      <alignment horizontal="center" vertical="center"/>
    </xf>
    <xf numFmtId="0" fontId="8" fillId="6" borderId="0" xfId="4" applyFont="1" applyFill="1" applyBorder="1" applyAlignment="1" applyProtection="1">
      <alignment horizontal="center" vertical="center"/>
    </xf>
    <xf numFmtId="0" fontId="18" fillId="6" borderId="2" xfId="4" applyFont="1" applyFill="1" applyBorder="1" applyAlignment="1" applyProtection="1">
      <alignment horizontal="center" vertical="center" wrapText="1"/>
    </xf>
    <xf numFmtId="0" fontId="18" fillId="6" borderId="10" xfId="4" applyFont="1" applyFill="1" applyBorder="1" applyAlignment="1" applyProtection="1">
      <alignment horizontal="center" vertical="center"/>
    </xf>
    <xf numFmtId="0" fontId="3" fillId="6" borderId="2" xfId="4" applyFont="1" applyFill="1" applyBorder="1" applyAlignment="1" applyProtection="1">
      <alignment horizontal="center" vertical="top" wrapText="1"/>
    </xf>
    <xf numFmtId="0" fontId="8" fillId="6" borderId="19" xfId="4" applyFont="1" applyFill="1" applyBorder="1" applyAlignment="1" applyProtection="1">
      <alignment horizontal="center" vertical="center"/>
    </xf>
    <xf numFmtId="0" fontId="8" fillId="6" borderId="20" xfId="4" applyFont="1" applyFill="1" applyBorder="1" applyAlignment="1" applyProtection="1">
      <alignment horizontal="center" vertical="center"/>
    </xf>
    <xf numFmtId="0" fontId="3" fillId="0" borderId="0" xfId="4" applyFont="1" applyBorder="1" applyAlignment="1" applyProtection="1">
      <alignment horizontal="left" vertical="center"/>
    </xf>
    <xf numFmtId="0" fontId="9" fillId="0" borderId="0" xfId="4" applyFont="1" applyBorder="1" applyAlignment="1" applyProtection="1">
      <alignment horizontal="center" vertical="center"/>
    </xf>
    <xf numFmtId="0" fontId="4" fillId="6" borderId="2" xfId="4" applyFont="1" applyFill="1" applyBorder="1" applyAlignment="1" applyProtection="1">
      <alignment horizontal="center" vertical="center"/>
    </xf>
    <xf numFmtId="0" fontId="3" fillId="0" borderId="0" xfId="4" applyFont="1" applyBorder="1" applyAlignment="1">
      <alignment horizontal="left" vertical="center"/>
    </xf>
    <xf numFmtId="0" fontId="4" fillId="7" borderId="8" xfId="4" applyFont="1" applyFill="1" applyBorder="1" applyAlignment="1" applyProtection="1">
      <alignment horizontal="center"/>
    </xf>
    <xf numFmtId="0" fontId="4" fillId="7" borderId="16" xfId="4" applyFont="1" applyFill="1" applyBorder="1" applyAlignment="1" applyProtection="1">
      <alignment horizontal="center"/>
    </xf>
    <xf numFmtId="0" fontId="11" fillId="7" borderId="2" xfId="4" applyFont="1" applyFill="1" applyBorder="1" applyAlignment="1" applyProtection="1">
      <alignment horizontal="center"/>
    </xf>
    <xf numFmtId="0" fontId="3" fillId="0" borderId="0" xfId="4" applyFont="1" applyBorder="1" applyAlignment="1" applyProtection="1">
      <alignment vertical="top"/>
    </xf>
    <xf numFmtId="0" fontId="3" fillId="4" borderId="10" xfId="4" applyFont="1" applyFill="1" applyBorder="1" applyAlignment="1" applyProtection="1">
      <alignment vertical="top" wrapText="1"/>
    </xf>
    <xf numFmtId="0" fontId="3" fillId="0" borderId="2" xfId="4" applyFont="1" applyFill="1" applyBorder="1" applyAlignment="1" applyProtection="1">
      <alignment horizontal="center"/>
      <protection locked="0"/>
    </xf>
    <xf numFmtId="0" fontId="6" fillId="6" borderId="13" xfId="4" applyFont="1" applyFill="1" applyBorder="1" applyAlignment="1" applyProtection="1">
      <alignment horizontal="center" vertical="center" wrapText="1"/>
    </xf>
    <xf numFmtId="0" fontId="8" fillId="7" borderId="2" xfId="4" applyFont="1" applyFill="1" applyBorder="1" applyAlignment="1" applyProtection="1">
      <alignment horizontal="left" vertical="top"/>
    </xf>
    <xf numFmtId="0" fontId="9" fillId="7" borderId="14" xfId="4" applyFont="1" applyFill="1" applyBorder="1" applyAlignment="1" applyProtection="1">
      <alignment horizontal="left" vertical="top"/>
    </xf>
    <xf numFmtId="0" fontId="4" fillId="7" borderId="2" xfId="4" applyFont="1" applyFill="1" applyBorder="1" applyAlignment="1" applyProtection="1">
      <alignment horizontal="center"/>
    </xf>
    <xf numFmtId="0" fontId="11" fillId="7" borderId="13" xfId="4" applyFont="1" applyFill="1" applyBorder="1" applyAlignment="1" applyProtection="1">
      <alignment horizontal="center"/>
    </xf>
    <xf numFmtId="0" fontId="3" fillId="3" borderId="0" xfId="4" applyFont="1" applyFill="1" applyBorder="1" applyAlignment="1" applyProtection="1">
      <alignment vertical="top" wrapText="1"/>
    </xf>
    <xf numFmtId="0" fontId="4" fillId="7" borderId="9" xfId="4" applyFont="1" applyFill="1" applyBorder="1" applyAlignment="1" applyProtection="1">
      <alignment horizontal="center"/>
    </xf>
    <xf numFmtId="0" fontId="3" fillId="4" borderId="8" xfId="4" applyFont="1" applyFill="1" applyBorder="1" applyAlignment="1" applyProtection="1">
      <alignment vertical="top" wrapText="1"/>
    </xf>
    <xf numFmtId="0" fontId="6" fillId="6" borderId="9" xfId="4" applyFont="1" applyFill="1" applyBorder="1" applyAlignment="1" applyProtection="1">
      <alignment horizontal="center" vertical="center" wrapText="1"/>
    </xf>
    <xf numFmtId="0" fontId="17" fillId="4" borderId="10" xfId="4" applyFont="1" applyFill="1" applyBorder="1" applyAlignment="1" applyProtection="1">
      <alignment vertical="top" wrapText="1"/>
    </xf>
    <xf numFmtId="0" fontId="3" fillId="0" borderId="0" xfId="4" applyFont="1" applyBorder="1" applyProtection="1"/>
    <xf numFmtId="0" fontId="26" fillId="4" borderId="2" xfId="4" applyFont="1" applyFill="1" applyBorder="1" applyAlignment="1" applyProtection="1">
      <alignment vertical="top" wrapText="1"/>
    </xf>
    <xf numFmtId="0" fontId="26" fillId="0" borderId="2" xfId="4" applyFont="1" applyFill="1" applyBorder="1" applyAlignment="1" applyProtection="1">
      <alignment vertical="top" wrapText="1"/>
    </xf>
    <xf numFmtId="0" fontId="26" fillId="4" borderId="10" xfId="4" applyFont="1" applyFill="1" applyBorder="1" applyAlignment="1" applyProtection="1">
      <alignment vertical="top" wrapText="1"/>
    </xf>
    <xf numFmtId="0" fontId="4" fillId="7" borderId="17" xfId="4" applyFont="1" applyFill="1" applyBorder="1" applyAlignment="1" applyProtection="1">
      <alignment horizontal="center"/>
    </xf>
    <xf numFmtId="0" fontId="11" fillId="7" borderId="9" xfId="4" applyFont="1" applyFill="1" applyBorder="1" applyAlignment="1" applyProtection="1">
      <alignment horizontal="center" vertical="center" wrapText="1"/>
    </xf>
    <xf numFmtId="0" fontId="8" fillId="0" borderId="11" xfId="4" applyFont="1" applyFill="1" applyBorder="1" applyAlignment="1" applyProtection="1">
      <alignment horizontal="left" vertical="top"/>
    </xf>
    <xf numFmtId="0" fontId="26" fillId="4" borderId="2" xfId="4" applyFont="1" applyFill="1" applyBorder="1" applyAlignment="1" applyProtection="1">
      <alignment vertical="center" wrapText="1"/>
    </xf>
    <xf numFmtId="0" fontId="26" fillId="0" borderId="2" xfId="4" applyFont="1" applyFill="1" applyBorder="1" applyAlignment="1" applyProtection="1">
      <alignment horizontal="center"/>
      <protection locked="0"/>
    </xf>
    <xf numFmtId="0" fontId="8" fillId="0" borderId="0" xfId="4" applyFont="1" applyFill="1" applyBorder="1" applyAlignment="1" applyProtection="1">
      <alignment horizontal="left" vertical="top"/>
    </xf>
    <xf numFmtId="0" fontId="8" fillId="4" borderId="0" xfId="4" applyFont="1" applyFill="1" applyBorder="1" applyAlignment="1" applyProtection="1">
      <alignment horizontal="left" vertical="top"/>
    </xf>
    <xf numFmtId="0" fontId="26" fillId="4" borderId="2" xfId="4" applyFont="1" applyFill="1" applyBorder="1" applyAlignment="1" applyProtection="1">
      <alignment horizontal="left" vertical="center"/>
    </xf>
    <xf numFmtId="0" fontId="3" fillId="4" borderId="2" xfId="4" applyFont="1" applyFill="1" applyBorder="1" applyAlignment="1" applyProtection="1">
      <alignment vertical="center" wrapText="1"/>
    </xf>
    <xf numFmtId="0" fontId="3" fillId="4" borderId="2" xfId="4" applyFont="1" applyFill="1" applyBorder="1" applyAlignment="1" applyProtection="1">
      <alignment horizontal="left" vertical="center"/>
    </xf>
    <xf numFmtId="0" fontId="3" fillId="2" borderId="0" xfId="4" applyFont="1" applyFill="1"/>
    <xf numFmtId="0" fontId="3" fillId="2" borderId="0" xfId="4" applyFont="1" applyFill="1" applyBorder="1"/>
    <xf numFmtId="0" fontId="8" fillId="2" borderId="0" xfId="4" applyFont="1" applyFill="1" applyBorder="1" applyAlignment="1">
      <alignment horizontal="left" vertical="top"/>
    </xf>
    <xf numFmtId="0" fontId="3" fillId="2" borderId="7" xfId="4" applyFont="1" applyFill="1" applyBorder="1" applyAlignment="1" applyProtection="1">
      <alignment horizontal="left" vertical="top"/>
    </xf>
    <xf numFmtId="0" fontId="3" fillId="2" borderId="8" xfId="4" applyFont="1" applyFill="1" applyBorder="1" applyAlignment="1" applyProtection="1">
      <alignment horizontal="center"/>
    </xf>
    <xf numFmtId="0" fontId="3" fillId="0" borderId="0" xfId="4" applyFont="1" applyFill="1"/>
    <xf numFmtId="0" fontId="8" fillId="0" borderId="0" xfId="4" applyFont="1" applyFill="1" applyBorder="1" applyAlignment="1">
      <alignment horizontal="left" vertical="center"/>
    </xf>
    <xf numFmtId="0" fontId="3" fillId="0" borderId="0" xfId="4" applyFont="1" applyBorder="1" applyAlignment="1" applyProtection="1">
      <alignment horizontal="center" vertical="top" wrapText="1"/>
      <protection locked="0"/>
    </xf>
    <xf numFmtId="0" fontId="3" fillId="0" borderId="0" xfId="4" applyFont="1" applyBorder="1" applyAlignment="1" applyProtection="1">
      <alignment horizontal="center"/>
      <protection locked="0"/>
    </xf>
    <xf numFmtId="0" fontId="6" fillId="6" borderId="8" xfId="4" applyFont="1" applyFill="1" applyBorder="1" applyAlignment="1" applyProtection="1">
      <alignment horizontal="center" vertical="center" wrapText="1"/>
    </xf>
    <xf numFmtId="0" fontId="4" fillId="8" borderId="2" xfId="4" applyFont="1" applyFill="1" applyBorder="1" applyAlignment="1" applyProtection="1">
      <alignment horizontal="center"/>
    </xf>
    <xf numFmtId="0" fontId="6" fillId="6" borderId="2" xfId="4" applyFont="1" applyFill="1" applyBorder="1" applyAlignment="1" applyProtection="1">
      <alignment horizontal="center" vertical="center" wrapText="1"/>
    </xf>
    <xf numFmtId="0" fontId="3" fillId="0" borderId="0" xfId="4" applyFont="1" applyBorder="1" applyAlignment="1" applyProtection="1">
      <alignment vertical="top" wrapText="1"/>
      <protection hidden="1"/>
    </xf>
    <xf numFmtId="0" fontId="3" fillId="4" borderId="9" xfId="4" applyFont="1" applyFill="1" applyBorder="1" applyProtection="1"/>
    <xf numFmtId="0" fontId="3" fillId="4" borderId="2" xfId="4" applyFont="1" applyFill="1" applyBorder="1" applyProtection="1"/>
    <xf numFmtId="0" fontId="3" fillId="0" borderId="0" xfId="4" applyFont="1" applyFill="1" applyBorder="1" applyProtection="1"/>
    <xf numFmtId="0" fontId="3" fillId="4" borderId="8" xfId="4" applyFont="1" applyFill="1" applyBorder="1" applyProtection="1"/>
    <xf numFmtId="0" fontId="15" fillId="7" borderId="2" xfId="4" applyFont="1" applyFill="1" applyBorder="1" applyAlignment="1" applyProtection="1">
      <alignment horizontal="center"/>
    </xf>
    <xf numFmtId="0" fontId="3" fillId="0" borderId="9" xfId="4" applyFont="1" applyFill="1" applyBorder="1" applyAlignment="1" applyProtection="1">
      <alignment horizontal="center" vertical="top" wrapText="1"/>
      <protection locked="0"/>
    </xf>
    <xf numFmtId="0" fontId="15" fillId="8" borderId="9" xfId="4" applyFont="1" applyFill="1" applyBorder="1" applyAlignment="1" applyProtection="1">
      <alignment horizontal="center" vertical="center" wrapText="1"/>
    </xf>
    <xf numFmtId="0" fontId="4" fillId="6" borderId="9" xfId="4" applyFont="1" applyFill="1" applyBorder="1" applyAlignment="1" applyProtection="1">
      <alignment horizontal="center"/>
    </xf>
    <xf numFmtId="0" fontId="16" fillId="7" borderId="2" xfId="4" applyFont="1" applyFill="1" applyBorder="1" applyAlignment="1" applyProtection="1">
      <alignment horizontal="center"/>
    </xf>
    <xf numFmtId="0" fontId="26" fillId="0" borderId="9" xfId="4" applyFont="1" applyFill="1" applyBorder="1" applyProtection="1"/>
    <xf numFmtId="0" fontId="3" fillId="6" borderId="9" xfId="4" applyFont="1" applyFill="1" applyBorder="1" applyAlignment="1" applyProtection="1">
      <alignment horizontal="center" vertical="center" wrapText="1"/>
    </xf>
    <xf numFmtId="0" fontId="26" fillId="4" borderId="9" xfId="4" applyFont="1" applyFill="1" applyBorder="1" applyProtection="1"/>
    <xf numFmtId="0" fontId="26" fillId="0" borderId="2" xfId="4" applyFont="1" applyFill="1" applyBorder="1" applyProtection="1"/>
    <xf numFmtId="0" fontId="26" fillId="0" borderId="10" xfId="4" applyFont="1" applyFill="1" applyBorder="1" applyAlignment="1" applyProtection="1"/>
    <xf numFmtId="0" fontId="9" fillId="0" borderId="0" xfId="4" applyFont="1" applyBorder="1" applyAlignment="1">
      <alignment horizontal="left" vertical="center"/>
    </xf>
    <xf numFmtId="0" fontId="3" fillId="0" borderId="2" xfId="4" applyFont="1" applyFill="1" applyBorder="1" applyAlignment="1" applyProtection="1">
      <alignment horizontal="center" vertical="top" wrapText="1"/>
      <protection locked="0"/>
    </xf>
    <xf numFmtId="0" fontId="3" fillId="5" borderId="10" xfId="4" applyFont="1" applyFill="1" applyBorder="1" applyAlignment="1" applyProtection="1">
      <alignment horizontal="left" vertical="top" wrapText="1"/>
      <protection hidden="1"/>
    </xf>
    <xf numFmtId="0" fontId="30" fillId="4" borderId="13" xfId="4" applyFill="1" applyBorder="1" applyAlignment="1" applyProtection="1">
      <alignment horizontal="left" vertical="top" wrapText="1"/>
      <protection hidden="1"/>
    </xf>
    <xf numFmtId="0" fontId="3" fillId="0" borderId="0" xfId="4" applyFont="1" applyBorder="1" applyAlignment="1" applyProtection="1">
      <alignment vertical="top" wrapText="1"/>
    </xf>
    <xf numFmtId="0" fontId="4" fillId="7" borderId="10" xfId="4" applyFont="1" applyFill="1" applyBorder="1" applyAlignment="1" applyProtection="1">
      <alignment vertical="top" wrapText="1"/>
    </xf>
    <xf numFmtId="0" fontId="8" fillId="7" borderId="0" xfId="4" applyFont="1" applyFill="1" applyBorder="1" applyAlignment="1" applyProtection="1">
      <alignment horizontal="left" vertical="top"/>
    </xf>
    <xf numFmtId="0" fontId="4" fillId="6" borderId="10" xfId="4" applyFont="1" applyFill="1" applyBorder="1" applyAlignment="1" applyProtection="1"/>
    <xf numFmtId="0" fontId="3" fillId="6" borderId="12" xfId="4" applyFont="1" applyFill="1" applyBorder="1" applyAlignment="1" applyProtection="1">
      <alignment vertical="top" wrapText="1"/>
    </xf>
    <xf numFmtId="0" fontId="3" fillId="0" borderId="10" xfId="4" applyFont="1" applyFill="1" applyBorder="1" applyAlignment="1" applyProtection="1">
      <alignment horizontal="center" vertical="top" wrapText="1"/>
    </xf>
    <xf numFmtId="0" fontId="3" fillId="0" borderId="12" xfId="4" applyFont="1" applyBorder="1" applyAlignment="1" applyProtection="1">
      <alignment vertical="top" wrapText="1"/>
    </xf>
    <xf numFmtId="0" fontId="3" fillId="0" borderId="13" xfId="4" applyFont="1" applyBorder="1" applyAlignment="1" applyProtection="1">
      <alignment vertical="top" wrapText="1"/>
    </xf>
    <xf numFmtId="0" fontId="3" fillId="0" borderId="14" xfId="4" applyFont="1" applyFill="1" applyBorder="1" applyAlignment="1" applyProtection="1">
      <alignment horizontal="center" vertical="top" wrapText="1"/>
    </xf>
    <xf numFmtId="0" fontId="3" fillId="0" borderId="4" xfId="4" applyFont="1" applyBorder="1" applyAlignment="1" applyProtection="1">
      <alignment vertical="top" wrapText="1"/>
    </xf>
    <xf numFmtId="0" fontId="3" fillId="0" borderId="6" xfId="4" applyFont="1" applyBorder="1" applyAlignment="1" applyProtection="1">
      <alignment vertical="top" wrapText="1"/>
    </xf>
    <xf numFmtId="0" fontId="3" fillId="0" borderId="3" xfId="4" applyFont="1" applyBorder="1" applyAlignment="1">
      <alignment vertical="top" wrapText="1"/>
    </xf>
    <xf numFmtId="0" fontId="3" fillId="0" borderId="12" xfId="4" applyFont="1" applyFill="1" applyBorder="1" applyAlignment="1" applyProtection="1">
      <alignment horizontal="center" vertical="top" wrapText="1"/>
    </xf>
    <xf numFmtId="0" fontId="3" fillId="0" borderId="12" xfId="4" applyFont="1" applyFill="1" applyBorder="1" applyAlignment="1" applyProtection="1">
      <alignment vertical="top" wrapText="1"/>
    </xf>
    <xf numFmtId="0" fontId="3" fillId="0" borderId="15" xfId="4" applyFont="1" applyFill="1" applyBorder="1" applyAlignment="1" applyProtection="1">
      <alignment horizontal="center" vertical="top" wrapText="1"/>
    </xf>
    <xf numFmtId="0" fontId="4" fillId="6" borderId="10" xfId="4" applyFont="1" applyFill="1" applyBorder="1" applyAlignment="1" applyProtection="1">
      <alignment vertical="top" wrapText="1"/>
    </xf>
    <xf numFmtId="0" fontId="3" fillId="6" borderId="13" xfId="4" applyFont="1" applyFill="1" applyBorder="1" applyAlignment="1" applyProtection="1">
      <alignment vertical="top" wrapText="1"/>
    </xf>
    <xf numFmtId="0" fontId="3" fillId="0" borderId="4" xfId="4" applyFont="1" applyFill="1" applyBorder="1" applyAlignment="1" applyProtection="1">
      <alignment horizontal="center" vertical="top" wrapText="1"/>
    </xf>
    <xf numFmtId="0" fontId="3" fillId="0" borderId="4" xfId="4" applyFont="1" applyFill="1" applyBorder="1" applyAlignment="1" applyProtection="1">
      <alignment vertical="top" wrapText="1"/>
    </xf>
    <xf numFmtId="0" fontId="3" fillId="0" borderId="13" xfId="4" applyFont="1" applyFill="1" applyBorder="1" applyAlignment="1" applyProtection="1">
      <alignment vertical="top" wrapText="1"/>
    </xf>
    <xf numFmtId="0" fontId="8" fillId="7" borderId="16" xfId="4" applyFont="1" applyFill="1" applyBorder="1" applyAlignment="1" applyProtection="1">
      <alignment horizontal="left" vertical="top"/>
    </xf>
    <xf numFmtId="0" fontId="9" fillId="7" borderId="12" xfId="4" applyFont="1" applyFill="1" applyBorder="1" applyAlignment="1" applyProtection="1">
      <alignment horizontal="left" vertical="top"/>
    </xf>
    <xf numFmtId="0" fontId="9" fillId="7" borderId="7" xfId="4" applyFont="1" applyFill="1" applyBorder="1" applyAlignment="1" applyProtection="1">
      <alignment vertical="top"/>
    </xf>
    <xf numFmtId="0" fontId="3" fillId="7" borderId="12" xfId="4" applyFont="1" applyFill="1" applyBorder="1" applyAlignment="1" applyProtection="1">
      <alignment vertical="top" wrapText="1"/>
    </xf>
    <xf numFmtId="0" fontId="3" fillId="0" borderId="5" xfId="4" applyFont="1" applyBorder="1" applyAlignment="1">
      <alignment vertical="top"/>
    </xf>
    <xf numFmtId="0" fontId="4" fillId="6" borderId="12" xfId="4" applyFont="1" applyFill="1" applyBorder="1" applyAlignment="1" applyProtection="1">
      <alignment vertical="top" wrapText="1"/>
    </xf>
    <xf numFmtId="0" fontId="3" fillId="0" borderId="3" xfId="4" applyFont="1" applyBorder="1" applyAlignment="1">
      <alignment vertical="top"/>
    </xf>
    <xf numFmtId="0" fontId="3" fillId="0" borderId="12" xfId="4" applyFont="1" applyFill="1" applyBorder="1" applyAlignment="1" applyProtection="1">
      <alignment horizontal="center"/>
    </xf>
    <xf numFmtId="0" fontId="3" fillId="4" borderId="12" xfId="4" applyFont="1" applyFill="1" applyBorder="1" applyProtection="1"/>
    <xf numFmtId="0" fontId="3" fillId="4" borderId="13" xfId="4" applyFont="1" applyFill="1" applyBorder="1" applyProtection="1"/>
    <xf numFmtId="0" fontId="4" fillId="6" borderId="4" xfId="4" applyFont="1" applyFill="1" applyBorder="1" applyAlignment="1" applyProtection="1"/>
    <xf numFmtId="0" fontId="3" fillId="6" borderId="0" xfId="4" applyFont="1" applyFill="1" applyBorder="1" applyAlignment="1" applyProtection="1">
      <alignment vertical="top" wrapText="1"/>
    </xf>
    <xf numFmtId="0" fontId="4" fillId="6" borderId="12" xfId="4" applyFont="1" applyFill="1" applyBorder="1" applyAlignment="1" applyProtection="1"/>
    <xf numFmtId="0" fontId="3" fillId="0" borderId="12" xfId="4" applyFont="1" applyBorder="1" applyAlignment="1" applyProtection="1">
      <alignment horizontal="center"/>
    </xf>
    <xf numFmtId="0" fontId="3" fillId="0" borderId="6" xfId="4" applyFont="1" applyBorder="1" applyAlignment="1">
      <alignment vertical="top"/>
    </xf>
    <xf numFmtId="0" fontId="9" fillId="7" borderId="4" xfId="4" applyFont="1" applyFill="1" applyBorder="1" applyAlignment="1" applyProtection="1"/>
    <xf numFmtId="0" fontId="3" fillId="7" borderId="13" xfId="4" applyFont="1" applyFill="1" applyBorder="1" applyAlignment="1" applyProtection="1">
      <alignment vertical="top" wrapText="1"/>
    </xf>
    <xf numFmtId="0" fontId="3" fillId="0" borderId="3" xfId="4" applyFont="1" applyBorder="1" applyAlignment="1">
      <alignment horizontal="center" vertical="top"/>
    </xf>
    <xf numFmtId="0" fontId="26" fillId="5" borderId="12" xfId="4" applyFont="1" applyFill="1" applyBorder="1" applyAlignment="1" applyProtection="1">
      <alignment vertical="top" wrapText="1"/>
    </xf>
    <xf numFmtId="0" fontId="3" fillId="5" borderId="12" xfId="4" applyFont="1" applyFill="1" applyBorder="1" applyAlignment="1" applyProtection="1">
      <alignment vertical="top" wrapText="1"/>
    </xf>
    <xf numFmtId="0" fontId="3" fillId="5" borderId="13" xfId="4" applyFont="1" applyFill="1" applyBorder="1" applyAlignment="1" applyProtection="1">
      <alignment vertical="top" wrapText="1"/>
    </xf>
    <xf numFmtId="0" fontId="3" fillId="0" borderId="12" xfId="4" applyFont="1" applyBorder="1" applyAlignment="1" applyProtection="1">
      <alignment horizontal="left" vertical="top" wrapText="1"/>
    </xf>
    <xf numFmtId="0" fontId="13" fillId="3" borderId="0" xfId="4" applyFont="1" applyFill="1"/>
    <xf numFmtId="0" fontId="3" fillId="0" borderId="3" xfId="4" applyFont="1" applyBorder="1" applyAlignment="1">
      <alignment horizontal="center"/>
    </xf>
    <xf numFmtId="0" fontId="26" fillId="5" borderId="0" xfId="4" applyFont="1" applyFill="1" applyBorder="1" applyAlignment="1" applyProtection="1">
      <alignment horizontal="left" vertical="top" wrapText="1"/>
    </xf>
    <xf numFmtId="0" fontId="26" fillId="5" borderId="7" xfId="4" applyFont="1" applyFill="1" applyBorder="1" applyAlignment="1" applyProtection="1">
      <alignment vertical="top" wrapText="1"/>
    </xf>
    <xf numFmtId="0" fontId="26" fillId="5" borderId="10" xfId="4" applyFont="1" applyFill="1" applyBorder="1" applyAlignment="1" applyProtection="1">
      <alignment vertical="top" wrapText="1"/>
    </xf>
    <xf numFmtId="0" fontId="26" fillId="5" borderId="0" xfId="4" applyFont="1" applyFill="1" applyBorder="1" applyAlignment="1" applyProtection="1">
      <alignment vertical="top" wrapText="1"/>
    </xf>
    <xf numFmtId="0" fontId="26" fillId="5" borderId="10" xfId="4" applyFont="1" applyFill="1" applyBorder="1" applyAlignment="1" applyProtection="1"/>
    <xf numFmtId="0" fontId="30" fillId="0" borderId="3" xfId="4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26" fillId="5" borderId="10" xfId="4" applyFont="1" applyFill="1" applyBorder="1" applyProtection="1"/>
    <xf numFmtId="0" fontId="8" fillId="7" borderId="10" xfId="4" applyFont="1" applyFill="1" applyBorder="1" applyAlignment="1" applyProtection="1">
      <alignment vertical="top"/>
    </xf>
    <xf numFmtId="0" fontId="9" fillId="7" borderId="12" xfId="4" applyFont="1" applyFill="1" applyBorder="1" applyAlignment="1" applyProtection="1">
      <alignment vertical="top"/>
    </xf>
    <xf numFmtId="0" fontId="9" fillId="7" borderId="13" xfId="4" applyFont="1" applyFill="1" applyBorder="1" applyAlignment="1" applyProtection="1">
      <alignment vertical="top"/>
    </xf>
    <xf numFmtId="0" fontId="3" fillId="0" borderId="5" xfId="4" applyFont="1" applyBorder="1"/>
    <xf numFmtId="0" fontId="3" fillId="0" borderId="7" xfId="4" applyFont="1" applyBorder="1" applyAlignment="1" applyProtection="1">
      <alignment vertical="top" wrapText="1"/>
    </xf>
    <xf numFmtId="0" fontId="3" fillId="0" borderId="5" xfId="4" applyFont="1" applyBorder="1" applyAlignment="1" applyProtection="1">
      <alignment vertical="top" wrapText="1"/>
    </xf>
    <xf numFmtId="0" fontId="30" fillId="0" borderId="0" xfId="4"/>
    <xf numFmtId="0" fontId="30" fillId="0" borderId="3" xfId="4" applyBorder="1"/>
    <xf numFmtId="0" fontId="4" fillId="6" borderId="12" xfId="4" applyFont="1" applyFill="1" applyBorder="1" applyAlignment="1" applyProtection="1">
      <alignment vertical="top"/>
    </xf>
    <xf numFmtId="0" fontId="9" fillId="6" borderId="12" xfId="4" applyFont="1" applyFill="1" applyBorder="1" applyAlignment="1" applyProtection="1">
      <alignment vertical="top"/>
    </xf>
    <xf numFmtId="0" fontId="9" fillId="6" borderId="13" xfId="4" applyFont="1" applyFill="1" applyBorder="1" applyAlignment="1" applyProtection="1">
      <alignment vertical="top"/>
    </xf>
    <xf numFmtId="0" fontId="3" fillId="0" borderId="10" xfId="4" applyFont="1" applyBorder="1" applyAlignment="1" applyProtection="1">
      <alignment horizontal="left" vertical="top" wrapText="1"/>
    </xf>
    <xf numFmtId="0" fontId="3" fillId="0" borderId="13" xfId="4" applyFont="1" applyFill="1" applyBorder="1" applyAlignment="1" applyProtection="1">
      <alignment horizontal="center"/>
    </xf>
    <xf numFmtId="0" fontId="3" fillId="0" borderId="16" xfId="4" applyFont="1" applyBorder="1" applyAlignment="1" applyProtection="1">
      <alignment horizontal="left"/>
    </xf>
    <xf numFmtId="0" fontId="3" fillId="0" borderId="10" xfId="4" applyFont="1" applyFill="1" applyBorder="1" applyAlignment="1" applyProtection="1"/>
    <xf numFmtId="0" fontId="3" fillId="0" borderId="0" xfId="4" applyFont="1" applyBorder="1" applyAlignment="1" applyProtection="1">
      <alignment horizontal="center"/>
    </xf>
    <xf numFmtId="0" fontId="3" fillId="0" borderId="4" xfId="4" applyFont="1" applyBorder="1" applyAlignment="1" applyProtection="1">
      <alignment horizontal="center"/>
    </xf>
    <xf numFmtId="0" fontId="3" fillId="3" borderId="0" xfId="4" applyFont="1" applyFill="1" applyAlignment="1">
      <alignment horizontal="center"/>
    </xf>
    <xf numFmtId="164" fontId="3" fillId="3" borderId="0" xfId="5" applyFont="1" applyFill="1" applyBorder="1" applyAlignment="1">
      <alignment vertical="top" wrapText="1"/>
    </xf>
    <xf numFmtId="0" fontId="3" fillId="0" borderId="6" xfId="4" applyFont="1" applyBorder="1"/>
    <xf numFmtId="0" fontId="3" fillId="0" borderId="3" xfId="4" applyFont="1" applyBorder="1" applyProtection="1">
      <protection locked="0"/>
    </xf>
    <xf numFmtId="0" fontId="8" fillId="7" borderId="10" xfId="4" applyFont="1" applyFill="1" applyBorder="1" applyAlignment="1" applyProtection="1">
      <alignment horizontal="left" vertical="top"/>
    </xf>
    <xf numFmtId="0" fontId="3" fillId="7" borderId="12" xfId="4" applyFont="1" applyFill="1" applyBorder="1" applyAlignment="1" applyProtection="1">
      <alignment horizontal="center" vertical="top" wrapText="1"/>
    </xf>
    <xf numFmtId="0" fontId="3" fillId="0" borderId="5" xfId="4" applyFont="1" applyBorder="1" applyProtection="1">
      <protection locked="0"/>
    </xf>
    <xf numFmtId="0" fontId="3" fillId="0" borderId="10" xfId="4" applyFont="1" applyBorder="1" applyProtection="1"/>
    <xf numFmtId="0" fontId="3" fillId="0" borderId="12" xfId="4" applyFont="1" applyBorder="1" applyProtection="1"/>
    <xf numFmtId="0" fontId="3" fillId="0" borderId="13" xfId="4" applyFont="1" applyBorder="1" applyProtection="1"/>
    <xf numFmtId="0" fontId="9" fillId="0" borderId="0" xfId="4" applyFont="1" applyBorder="1" applyAlignment="1" applyProtection="1">
      <alignment horizontal="left" vertical="center"/>
      <protection locked="0"/>
    </xf>
    <xf numFmtId="0" fontId="3" fillId="0" borderId="12" xfId="4" applyFont="1" applyFill="1" applyBorder="1" applyProtection="1"/>
    <xf numFmtId="0" fontId="8" fillId="6" borderId="10" xfId="4" applyFont="1" applyFill="1" applyBorder="1" applyProtection="1"/>
    <xf numFmtId="0" fontId="3" fillId="6" borderId="12" xfId="4" applyFont="1" applyFill="1" applyBorder="1" applyProtection="1"/>
    <xf numFmtId="0" fontId="3" fillId="6" borderId="13" xfId="4" applyFont="1" applyFill="1" applyBorder="1" applyProtection="1"/>
    <xf numFmtId="0" fontId="12" fillId="0" borderId="4" xfId="4" applyFont="1" applyBorder="1" applyAlignment="1" applyProtection="1">
      <alignment horizontal="center"/>
    </xf>
    <xf numFmtId="0" fontId="12" fillId="0" borderId="12" xfId="4" applyFont="1" applyBorder="1" applyAlignment="1" applyProtection="1">
      <alignment horizontal="center"/>
    </xf>
    <xf numFmtId="0" fontId="3" fillId="0" borderId="4" xfId="4" applyFont="1" applyBorder="1" applyProtection="1"/>
    <xf numFmtId="0" fontId="11" fillId="7" borderId="16" xfId="4" applyFont="1" applyFill="1" applyBorder="1" applyAlignment="1" applyProtection="1">
      <alignment horizontal="left" vertical="center"/>
    </xf>
    <xf numFmtId="0" fontId="11" fillId="7" borderId="7" xfId="4" applyFont="1" applyFill="1" applyBorder="1" applyAlignment="1" applyProtection="1">
      <alignment horizontal="left" vertical="center"/>
    </xf>
    <xf numFmtId="0" fontId="11" fillId="7" borderId="5" xfId="4" applyFont="1" applyFill="1" applyBorder="1" applyAlignment="1" applyProtection="1">
      <alignment horizontal="left" vertical="center"/>
    </xf>
    <xf numFmtId="0" fontId="11" fillId="7" borderId="15" xfId="4" applyFont="1" applyFill="1" applyBorder="1" applyAlignment="1" applyProtection="1">
      <alignment horizontal="left" vertical="center"/>
    </xf>
    <xf numFmtId="0" fontId="11" fillId="7" borderId="0" xfId="4" applyFont="1" applyFill="1" applyBorder="1" applyAlignment="1" applyProtection="1">
      <alignment horizontal="left" vertical="center"/>
    </xf>
    <xf numFmtId="0" fontId="11" fillId="7" borderId="3" xfId="4" applyFont="1" applyFill="1" applyBorder="1" applyAlignment="1" applyProtection="1">
      <alignment horizontal="left" vertical="center"/>
    </xf>
    <xf numFmtId="0" fontId="11" fillId="7" borderId="14" xfId="4" applyFont="1" applyFill="1" applyBorder="1" applyAlignment="1" applyProtection="1">
      <alignment horizontal="left" vertical="center"/>
    </xf>
    <xf numFmtId="0" fontId="11" fillId="7" borderId="4" xfId="4" applyFont="1" applyFill="1" applyBorder="1" applyAlignment="1" applyProtection="1">
      <alignment horizontal="left" vertical="center"/>
    </xf>
    <xf numFmtId="0" fontId="11" fillId="7" borderId="6" xfId="4" applyFont="1" applyFill="1" applyBorder="1" applyAlignment="1" applyProtection="1">
      <alignment horizontal="left" vertical="center"/>
    </xf>
    <xf numFmtId="0" fontId="3" fillId="3" borderId="0" xfId="4" applyFont="1" applyFill="1" applyBorder="1" applyProtection="1"/>
    <xf numFmtId="0" fontId="4" fillId="7" borderId="2" xfId="0" applyFont="1" applyFill="1" applyBorder="1" applyAlignment="1" applyProtection="1">
      <alignment horizontal="center" vertical="top" wrapText="1"/>
    </xf>
    <xf numFmtId="0" fontId="8" fillId="7" borderId="10" xfId="0" applyFont="1" applyFill="1" applyBorder="1" applyAlignment="1" applyProtection="1">
      <alignment horizontal="left" vertical="top"/>
    </xf>
    <xf numFmtId="0" fontId="8" fillId="7" borderId="2" xfId="0" applyFont="1" applyFill="1" applyBorder="1" applyAlignment="1" applyProtection="1">
      <alignment horizontal="left" vertical="top"/>
    </xf>
    <xf numFmtId="0" fontId="4" fillId="7" borderId="2" xfId="0" applyFont="1" applyFill="1" applyBorder="1" applyAlignment="1" applyProtection="1">
      <alignment horizontal="center"/>
    </xf>
    <xf numFmtId="0" fontId="4" fillId="6" borderId="2" xfId="0" applyFont="1" applyFill="1" applyBorder="1" applyAlignment="1" applyProtection="1">
      <alignment horizontal="center" vertical="top" wrapText="1"/>
    </xf>
    <xf numFmtId="0" fontId="3" fillId="5" borderId="10" xfId="0" applyFont="1" applyFill="1" applyBorder="1" applyAlignment="1" applyProtection="1">
      <alignment horizontal="left" vertical="top" wrapText="1"/>
      <protection hidden="1"/>
    </xf>
    <xf numFmtId="0" fontId="0" fillId="4" borderId="13" xfId="0" applyFill="1" applyBorder="1" applyAlignment="1" applyProtection="1">
      <alignment horizontal="left" vertical="top" wrapText="1"/>
      <protection hidden="1"/>
    </xf>
    <xf numFmtId="0" fontId="3" fillId="0" borderId="2" xfId="0" applyFont="1" applyFill="1" applyBorder="1" applyAlignment="1" applyProtection="1">
      <alignment horizontal="center"/>
      <protection locked="0"/>
    </xf>
    <xf numFmtId="0" fontId="4" fillId="6" borderId="9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3" fillId="0" borderId="9" xfId="0" applyFont="1" applyFill="1" applyBorder="1" applyAlignment="1" applyProtection="1">
      <alignment horizontal="center" vertical="top" wrapText="1"/>
      <protection locked="0"/>
    </xf>
    <xf numFmtId="0" fontId="4" fillId="6" borderId="2" xfId="2" applyFont="1" applyFill="1" applyBorder="1" applyAlignment="1" applyProtection="1">
      <alignment horizontal="center" vertical="top" wrapText="1"/>
    </xf>
    <xf numFmtId="0" fontId="4" fillId="7" borderId="2" xfId="2" applyFont="1" applyFill="1" applyBorder="1" applyAlignment="1" applyProtection="1">
      <alignment horizontal="center" vertical="top" wrapText="1"/>
    </xf>
    <xf numFmtId="0" fontId="3" fillId="0" borderId="2" xfId="2" applyFont="1" applyFill="1" applyBorder="1" applyAlignment="1" applyProtection="1">
      <alignment horizontal="center"/>
      <protection locked="0"/>
    </xf>
    <xf numFmtId="0" fontId="4" fillId="7" borderId="2" xfId="2" applyFont="1" applyFill="1" applyBorder="1" applyAlignment="1" applyProtection="1">
      <alignment horizontal="center"/>
    </xf>
    <xf numFmtId="0" fontId="4" fillId="6" borderId="9" xfId="2" applyFont="1" applyFill="1" applyBorder="1" applyAlignment="1" applyProtection="1">
      <alignment horizontal="center"/>
    </xf>
    <xf numFmtId="0" fontId="3" fillId="5" borderId="10" xfId="2" applyFont="1" applyFill="1" applyBorder="1" applyAlignment="1" applyProtection="1">
      <alignment horizontal="left" vertical="top" wrapText="1"/>
      <protection hidden="1"/>
    </xf>
    <xf numFmtId="0" fontId="3" fillId="4" borderId="13" xfId="2" applyFill="1" applyBorder="1" applyAlignment="1" applyProtection="1">
      <alignment horizontal="left" vertical="top" wrapText="1"/>
      <protection hidden="1"/>
    </xf>
    <xf numFmtId="0" fontId="8" fillId="7" borderId="10" xfId="2" applyFont="1" applyFill="1" applyBorder="1" applyAlignment="1" applyProtection="1">
      <alignment horizontal="left" vertical="top"/>
    </xf>
    <xf numFmtId="0" fontId="8" fillId="7" borderId="2" xfId="2" applyFont="1" applyFill="1" applyBorder="1" applyAlignment="1" applyProtection="1">
      <alignment horizontal="left" vertical="top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4" fillId="6" borderId="2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  <protection locked="0"/>
    </xf>
    <xf numFmtId="0" fontId="4" fillId="7" borderId="2" xfId="0" applyFont="1" applyFill="1" applyBorder="1" applyAlignment="1" applyProtection="1">
      <alignment horizontal="center" vertical="top" wrapText="1"/>
    </xf>
    <xf numFmtId="0" fontId="4" fillId="7" borderId="2" xfId="0" applyFont="1" applyFill="1" applyBorder="1" applyAlignment="1" applyProtection="1">
      <alignment horizontal="center"/>
    </xf>
    <xf numFmtId="0" fontId="4" fillId="6" borderId="9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5" borderId="10" xfId="0" applyFont="1" applyFill="1" applyBorder="1" applyAlignment="1" applyProtection="1">
      <alignment horizontal="left" vertical="top" wrapText="1"/>
      <protection hidden="1"/>
    </xf>
    <xf numFmtId="0" fontId="0" fillId="4" borderId="13" xfId="0" applyFill="1" applyBorder="1" applyAlignment="1" applyProtection="1">
      <alignment horizontal="left" vertical="top" wrapText="1"/>
      <protection hidden="1"/>
    </xf>
    <xf numFmtId="0" fontId="8" fillId="7" borderId="10" xfId="0" applyFont="1" applyFill="1" applyBorder="1" applyAlignment="1" applyProtection="1">
      <alignment horizontal="left" vertical="top"/>
    </xf>
    <xf numFmtId="0" fontId="8" fillId="7" borderId="2" xfId="0" applyFont="1" applyFill="1" applyBorder="1" applyAlignment="1" applyProtection="1">
      <alignment horizontal="left" vertical="top"/>
    </xf>
    <xf numFmtId="0" fontId="3" fillId="0" borderId="2" xfId="4" applyFont="1" applyFill="1" applyBorder="1" applyAlignment="1" applyProtection="1">
      <alignment horizontal="center" vertical="top" wrapText="1"/>
      <protection locked="0"/>
    </xf>
    <xf numFmtId="0" fontId="4" fillId="6" borderId="2" xfId="4" applyFont="1" applyFill="1" applyBorder="1" applyAlignment="1" applyProtection="1">
      <alignment horizontal="center" vertical="top" wrapText="1"/>
    </xf>
    <xf numFmtId="0" fontId="3" fillId="0" borderId="9" xfId="4" applyFont="1" applyFill="1" applyBorder="1" applyAlignment="1" applyProtection="1">
      <alignment horizontal="center" vertical="top" wrapText="1"/>
      <protection locked="0"/>
    </xf>
    <xf numFmtId="0" fontId="4" fillId="7" borderId="2" xfId="4" applyFont="1" applyFill="1" applyBorder="1" applyAlignment="1" applyProtection="1">
      <alignment horizontal="center" vertical="top" wrapText="1"/>
    </xf>
    <xf numFmtId="0" fontId="4" fillId="7" borderId="2" xfId="4" applyFont="1" applyFill="1" applyBorder="1" applyAlignment="1" applyProtection="1">
      <alignment horizontal="center"/>
    </xf>
    <xf numFmtId="0" fontId="4" fillId="6" borderId="9" xfId="4" applyFont="1" applyFill="1" applyBorder="1" applyAlignment="1" applyProtection="1">
      <alignment horizontal="center"/>
    </xf>
    <xf numFmtId="0" fontId="3" fillId="0" borderId="2" xfId="4" applyFont="1" applyFill="1" applyBorder="1" applyAlignment="1" applyProtection="1">
      <alignment horizontal="center"/>
      <protection locked="0"/>
    </xf>
    <xf numFmtId="0" fontId="3" fillId="5" borderId="10" xfId="4" applyFont="1" applyFill="1" applyBorder="1" applyAlignment="1" applyProtection="1">
      <alignment horizontal="left" vertical="top" wrapText="1"/>
      <protection hidden="1"/>
    </xf>
    <xf numFmtId="0" fontId="30" fillId="4" borderId="13" xfId="4" applyFill="1" applyBorder="1" applyAlignment="1" applyProtection="1">
      <alignment horizontal="left" vertical="top" wrapText="1"/>
      <protection hidden="1"/>
    </xf>
    <xf numFmtId="0" fontId="8" fillId="7" borderId="10" xfId="4" applyFont="1" applyFill="1" applyBorder="1" applyAlignment="1" applyProtection="1">
      <alignment horizontal="left" vertical="top"/>
    </xf>
    <xf numFmtId="0" fontId="8" fillId="7" borderId="2" xfId="4" applyFont="1" applyFill="1" applyBorder="1" applyAlignment="1" applyProtection="1">
      <alignment horizontal="left" vertical="top"/>
    </xf>
    <xf numFmtId="0" fontId="3" fillId="0" borderId="2" xfId="2" applyFont="1" applyFill="1" applyBorder="1" applyAlignment="1" applyProtection="1">
      <alignment horizontal="center" vertical="top" wrapText="1"/>
      <protection locked="0"/>
    </xf>
    <xf numFmtId="0" fontId="4" fillId="7" borderId="2" xfId="2" applyFont="1" applyFill="1" applyBorder="1" applyAlignment="1" applyProtection="1">
      <alignment horizontal="center" vertical="top" wrapText="1"/>
    </xf>
    <xf numFmtId="0" fontId="8" fillId="7" borderId="10" xfId="2" applyFont="1" applyFill="1" applyBorder="1" applyAlignment="1" applyProtection="1">
      <alignment horizontal="left" vertical="top"/>
    </xf>
    <xf numFmtId="0" fontId="8" fillId="7" borderId="2" xfId="2" applyFont="1" applyFill="1" applyBorder="1" applyAlignment="1" applyProtection="1">
      <alignment horizontal="left" vertical="top"/>
    </xf>
    <xf numFmtId="0" fontId="4" fillId="7" borderId="2" xfId="2" applyFont="1" applyFill="1" applyBorder="1" applyAlignment="1" applyProtection="1">
      <alignment horizontal="center"/>
    </xf>
    <xf numFmtId="0" fontId="4" fillId="6" borderId="2" xfId="2" applyFont="1" applyFill="1" applyBorder="1" applyAlignment="1" applyProtection="1">
      <alignment horizontal="center" vertical="top" wrapText="1"/>
    </xf>
    <xf numFmtId="0" fontId="3" fillId="5" borderId="10" xfId="2" applyFont="1" applyFill="1" applyBorder="1" applyAlignment="1" applyProtection="1">
      <alignment horizontal="left" vertical="top" wrapText="1"/>
      <protection hidden="1"/>
    </xf>
    <xf numFmtId="0" fontId="3" fillId="4" borderId="13" xfId="2" applyFill="1" applyBorder="1" applyAlignment="1" applyProtection="1">
      <alignment horizontal="left" vertical="top" wrapText="1"/>
      <protection hidden="1"/>
    </xf>
    <xf numFmtId="0" fontId="3" fillId="0" borderId="2" xfId="2" applyFont="1" applyFill="1" applyBorder="1" applyAlignment="1" applyProtection="1">
      <alignment horizontal="center"/>
      <protection locked="0"/>
    </xf>
    <xf numFmtId="0" fontId="4" fillId="6" borderId="9" xfId="2" applyFont="1" applyFill="1" applyBorder="1" applyAlignment="1" applyProtection="1">
      <alignment horizontal="center"/>
    </xf>
    <xf numFmtId="0" fontId="3" fillId="0" borderId="2" xfId="2" applyFont="1" applyFill="1" applyBorder="1" applyAlignment="1" applyProtection="1">
      <alignment horizontal="center" vertical="top" wrapText="1"/>
      <protection locked="0"/>
    </xf>
    <xf numFmtId="0" fontId="26" fillId="0" borderId="2" xfId="2" applyFont="1" applyFill="1" applyBorder="1" applyAlignment="1" applyProtection="1">
      <alignment horizontal="center"/>
      <protection locked="0"/>
    </xf>
    <xf numFmtId="0" fontId="3" fillId="0" borderId="9" xfId="2" applyFont="1" applyFill="1" applyBorder="1" applyAlignment="1" applyProtection="1">
      <alignment horizontal="center" vertical="top" wrapText="1"/>
      <protection locked="0"/>
    </xf>
    <xf numFmtId="0" fontId="4" fillId="2" borderId="7" xfId="4" applyFont="1" applyFill="1" applyBorder="1" applyAlignment="1" applyProtection="1">
      <alignment horizontal="center"/>
      <protection locked="0"/>
    </xf>
    <xf numFmtId="0" fontId="4" fillId="2" borderId="5" xfId="4" applyFont="1" applyFill="1" applyBorder="1" applyAlignment="1" applyProtection="1">
      <alignment horizontal="center"/>
      <protection locked="0"/>
    </xf>
    <xf numFmtId="0" fontId="3" fillId="3" borderId="0" xfId="6" applyFont="1" applyFill="1" applyProtection="1">
      <protection locked="0"/>
    </xf>
    <xf numFmtId="0" fontId="3" fillId="0" borderId="0" xfId="6" applyFont="1"/>
    <xf numFmtId="0" fontId="3" fillId="0" borderId="0" xfId="6" applyFont="1" applyBorder="1"/>
    <xf numFmtId="0" fontId="4" fillId="0" borderId="0" xfId="6" applyFont="1" applyProtection="1">
      <protection locked="0"/>
    </xf>
    <xf numFmtId="0" fontId="4" fillId="0" borderId="0" xfId="6" applyFont="1"/>
    <xf numFmtId="0" fontId="3" fillId="3" borderId="0" xfId="6" applyFont="1" applyFill="1"/>
    <xf numFmtId="0" fontId="3" fillId="0" borderId="0" xfId="6" applyFont="1" applyProtection="1">
      <protection locked="0"/>
    </xf>
    <xf numFmtId="0" fontId="3" fillId="0" borderId="0" xfId="6" applyFont="1" applyBorder="1" applyProtection="1">
      <protection locked="0"/>
    </xf>
    <xf numFmtId="0" fontId="11" fillId="8" borderId="10" xfId="6" applyFont="1" applyFill="1" applyBorder="1" applyAlignment="1" applyProtection="1"/>
    <xf numFmtId="0" fontId="11" fillId="8" borderId="13" xfId="6" applyFont="1" applyFill="1" applyBorder="1" applyAlignment="1" applyProtection="1"/>
    <xf numFmtId="0" fontId="4" fillId="0" borderId="2" xfId="6" applyFont="1" applyBorder="1" applyAlignment="1" applyProtection="1">
      <alignment horizontal="center"/>
      <protection locked="0"/>
    </xf>
    <xf numFmtId="0" fontId="4" fillId="0" borderId="0" xfId="6" applyFont="1" applyBorder="1" applyProtection="1">
      <protection locked="0"/>
    </xf>
    <xf numFmtId="0" fontId="11" fillId="8" borderId="2" xfId="6" applyFont="1" applyFill="1" applyBorder="1" applyProtection="1"/>
    <xf numFmtId="0" fontId="3" fillId="8" borderId="2" xfId="6" applyFont="1" applyFill="1" applyBorder="1" applyProtection="1"/>
    <xf numFmtId="0" fontId="3" fillId="3" borderId="0" xfId="6" applyFont="1" applyFill="1" applyBorder="1" applyProtection="1">
      <protection locked="0"/>
    </xf>
    <xf numFmtId="0" fontId="3" fillId="3" borderId="15" xfId="6" applyFont="1" applyFill="1" applyBorder="1" applyProtection="1">
      <protection locked="0"/>
    </xf>
    <xf numFmtId="0" fontId="3" fillId="0" borderId="0" xfId="6" applyFont="1" applyBorder="1" applyAlignment="1" applyProtection="1">
      <alignment horizontal="left"/>
      <protection locked="0"/>
    </xf>
    <xf numFmtId="0" fontId="3" fillId="3" borderId="0" xfId="6" applyFont="1" applyFill="1" applyBorder="1"/>
    <xf numFmtId="0" fontId="11" fillId="7" borderId="10" xfId="6" applyFont="1" applyFill="1" applyBorder="1" applyAlignment="1" applyProtection="1"/>
    <xf numFmtId="0" fontId="11" fillId="3" borderId="0" xfId="6" applyFont="1" applyFill="1" applyBorder="1" applyAlignment="1" applyProtection="1">
      <protection locked="0"/>
    </xf>
    <xf numFmtId="0" fontId="10" fillId="3" borderId="0" xfId="6" applyFont="1" applyFill="1" applyBorder="1" applyAlignment="1" applyProtection="1">
      <protection locked="0"/>
    </xf>
    <xf numFmtId="0" fontId="11" fillId="7" borderId="10" xfId="6" applyFont="1" applyFill="1" applyBorder="1" applyAlignment="1" applyProtection="1">
      <alignment horizontal="left"/>
    </xf>
    <xf numFmtId="0" fontId="11" fillId="0" borderId="7" xfId="6" applyFont="1" applyBorder="1" applyAlignment="1" applyProtection="1">
      <protection locked="0"/>
    </xf>
    <xf numFmtId="0" fontId="4" fillId="0" borderId="7" xfId="6" applyFont="1" applyBorder="1" applyAlignment="1"/>
    <xf numFmtId="0" fontId="3" fillId="0" borderId="4" xfId="6" applyFont="1" applyBorder="1" applyProtection="1">
      <protection locked="0"/>
    </xf>
    <xf numFmtId="0" fontId="3" fillId="0" borderId="3" xfId="6" applyFont="1" applyBorder="1"/>
    <xf numFmtId="0" fontId="3" fillId="0" borderId="0" xfId="6" applyFont="1" applyBorder="1" applyAlignment="1">
      <alignment vertical="top" wrapText="1"/>
    </xf>
    <xf numFmtId="0" fontId="3" fillId="3" borderId="0" xfId="6" applyFont="1" applyFill="1" applyBorder="1" applyAlignment="1">
      <alignment vertical="top" wrapText="1"/>
    </xf>
    <xf numFmtId="0" fontId="4" fillId="7" borderId="2" xfId="6" applyFont="1" applyFill="1" applyBorder="1" applyAlignment="1" applyProtection="1">
      <alignment horizontal="center" vertical="top" wrapText="1"/>
    </xf>
    <xf numFmtId="0" fontId="4" fillId="6" borderId="2" xfId="6" applyFont="1" applyFill="1" applyBorder="1" applyAlignment="1" applyProtection="1">
      <alignment horizontal="center" vertical="top" wrapText="1"/>
    </xf>
    <xf numFmtId="0" fontId="4" fillId="0" borderId="2" xfId="6" applyFont="1" applyFill="1" applyBorder="1" applyAlignment="1" applyProtection="1">
      <alignment horizontal="center" vertical="top" wrapText="1"/>
      <protection locked="0"/>
    </xf>
    <xf numFmtId="0" fontId="8" fillId="6" borderId="17" xfId="6" applyFont="1" applyFill="1" applyBorder="1" applyAlignment="1" applyProtection="1">
      <alignment horizontal="left" vertical="center"/>
    </xf>
    <xf numFmtId="0" fontId="4" fillId="6" borderId="0" xfId="6" applyFont="1" applyFill="1" applyBorder="1" applyProtection="1"/>
    <xf numFmtId="0" fontId="4" fillId="6" borderId="18" xfId="6" applyFont="1" applyFill="1" applyBorder="1" applyAlignment="1" applyProtection="1">
      <alignment vertical="top" wrapText="1"/>
    </xf>
    <xf numFmtId="0" fontId="3" fillId="7" borderId="0" xfId="6" applyFont="1" applyFill="1" applyBorder="1" applyAlignment="1" applyProtection="1">
      <alignment vertical="top" wrapText="1"/>
    </xf>
    <xf numFmtId="0" fontId="3" fillId="7" borderId="2" xfId="6" applyFont="1" applyFill="1" applyBorder="1" applyAlignment="1" applyProtection="1">
      <alignment vertical="top" wrapText="1"/>
    </xf>
    <xf numFmtId="0" fontId="3" fillId="7" borderId="2" xfId="6" applyFont="1" applyFill="1" applyBorder="1" applyProtection="1"/>
    <xf numFmtId="0" fontId="3" fillId="7" borderId="21" xfId="6" applyFont="1" applyFill="1" applyBorder="1" applyProtection="1"/>
    <xf numFmtId="0" fontId="8" fillId="6" borderId="17" xfId="6" applyFont="1" applyFill="1" applyBorder="1" applyAlignment="1" applyProtection="1">
      <alignment horizontal="center" vertical="center"/>
    </xf>
    <xf numFmtId="0" fontId="8" fillId="6" borderId="0" xfId="6" applyFont="1" applyFill="1" applyBorder="1" applyAlignment="1" applyProtection="1">
      <alignment horizontal="center" vertical="center"/>
    </xf>
    <xf numFmtId="0" fontId="18" fillId="6" borderId="2" xfId="6" applyFont="1" applyFill="1" applyBorder="1" applyAlignment="1" applyProtection="1">
      <alignment horizontal="center" vertical="center" wrapText="1"/>
    </xf>
    <xf numFmtId="0" fontId="18" fillId="6" borderId="10" xfId="6" applyFont="1" applyFill="1" applyBorder="1" applyAlignment="1" applyProtection="1">
      <alignment horizontal="center" vertical="center"/>
    </xf>
    <xf numFmtId="0" fontId="3" fillId="6" borderId="2" xfId="6" applyFont="1" applyFill="1" applyBorder="1" applyAlignment="1" applyProtection="1">
      <alignment horizontal="center" vertical="top" wrapText="1"/>
    </xf>
    <xf numFmtId="0" fontId="8" fillId="6" borderId="19" xfId="6" applyFont="1" applyFill="1" applyBorder="1" applyAlignment="1" applyProtection="1">
      <alignment horizontal="center" vertical="center"/>
    </xf>
    <xf numFmtId="0" fontId="8" fillId="6" borderId="20" xfId="6" applyFont="1" applyFill="1" applyBorder="1" applyAlignment="1" applyProtection="1">
      <alignment horizontal="center" vertical="center"/>
    </xf>
    <xf numFmtId="0" fontId="3" fillId="0" borderId="0" xfId="6" applyFont="1" applyBorder="1" applyAlignment="1" applyProtection="1">
      <alignment horizontal="left" vertical="center"/>
    </xf>
    <xf numFmtId="0" fontId="9" fillId="0" borderId="0" xfId="6" applyFont="1" applyBorder="1" applyAlignment="1" applyProtection="1">
      <alignment horizontal="center" vertical="center"/>
    </xf>
    <xf numFmtId="0" fontId="4" fillId="6" borderId="2" xfId="6" applyFont="1" applyFill="1" applyBorder="1" applyAlignment="1" applyProtection="1">
      <alignment horizontal="center" vertical="center"/>
    </xf>
    <xf numFmtId="0" fontId="3" fillId="0" borderId="0" xfId="6" applyFont="1" applyBorder="1" applyAlignment="1">
      <alignment horizontal="left" vertical="center"/>
    </xf>
    <xf numFmtId="0" fontId="4" fillId="7" borderId="8" xfId="6" applyFont="1" applyFill="1" applyBorder="1" applyAlignment="1" applyProtection="1">
      <alignment horizontal="center"/>
    </xf>
    <xf numFmtId="0" fontId="4" fillId="7" borderId="16" xfId="6" applyFont="1" applyFill="1" applyBorder="1" applyAlignment="1" applyProtection="1">
      <alignment horizontal="center"/>
    </xf>
    <xf numFmtId="0" fontId="11" fillId="7" borderId="2" xfId="6" applyFont="1" applyFill="1" applyBorder="1" applyAlignment="1" applyProtection="1">
      <alignment horizontal="center"/>
    </xf>
    <xf numFmtId="0" fontId="3" fillId="0" borderId="0" xfId="6" applyFont="1" applyBorder="1" applyAlignment="1" applyProtection="1">
      <alignment vertical="top"/>
    </xf>
    <xf numFmtId="0" fontId="3" fillId="4" borderId="10" xfId="6" applyFont="1" applyFill="1" applyBorder="1" applyAlignment="1" applyProtection="1">
      <alignment vertical="top" wrapText="1"/>
    </xf>
    <xf numFmtId="0" fontId="6" fillId="6" borderId="13" xfId="6" applyFont="1" applyFill="1" applyBorder="1" applyAlignment="1" applyProtection="1">
      <alignment horizontal="center" vertical="center" wrapText="1"/>
    </xf>
    <xf numFmtId="0" fontId="8" fillId="7" borderId="2" xfId="6" applyFont="1" applyFill="1" applyBorder="1" applyAlignment="1" applyProtection="1">
      <alignment horizontal="left" vertical="top"/>
    </xf>
    <xf numFmtId="0" fontId="9" fillId="7" borderId="14" xfId="6" applyFont="1" applyFill="1" applyBorder="1" applyAlignment="1" applyProtection="1">
      <alignment horizontal="left" vertical="top"/>
    </xf>
    <xf numFmtId="0" fontId="4" fillId="7" borderId="2" xfId="6" applyFont="1" applyFill="1" applyBorder="1" applyAlignment="1" applyProtection="1">
      <alignment horizontal="center"/>
    </xf>
    <xf numFmtId="0" fontId="11" fillId="7" borderId="13" xfId="6" applyFont="1" applyFill="1" applyBorder="1" applyAlignment="1" applyProtection="1">
      <alignment horizontal="center"/>
    </xf>
    <xf numFmtId="0" fontId="3" fillId="3" borderId="0" xfId="6" applyFont="1" applyFill="1" applyBorder="1" applyAlignment="1" applyProtection="1">
      <alignment vertical="top" wrapText="1"/>
    </xf>
    <xf numFmtId="0" fontId="4" fillId="7" borderId="9" xfId="6" applyFont="1" applyFill="1" applyBorder="1" applyAlignment="1" applyProtection="1">
      <alignment horizontal="center"/>
    </xf>
    <xf numFmtId="0" fontId="3" fillId="4" borderId="8" xfId="6" applyFont="1" applyFill="1" applyBorder="1" applyAlignment="1" applyProtection="1">
      <alignment vertical="top" wrapText="1"/>
    </xf>
    <xf numFmtId="0" fontId="6" fillId="6" borderId="9" xfId="6" applyFont="1" applyFill="1" applyBorder="1" applyAlignment="1" applyProtection="1">
      <alignment horizontal="center" vertical="center" wrapText="1"/>
    </xf>
    <xf numFmtId="0" fontId="17" fillId="4" borderId="10" xfId="6" applyFont="1" applyFill="1" applyBorder="1" applyAlignment="1" applyProtection="1">
      <alignment vertical="top" wrapText="1"/>
    </xf>
    <xf numFmtId="0" fontId="3" fillId="0" borderId="0" xfId="6" applyFont="1" applyBorder="1" applyProtection="1"/>
    <xf numFmtId="0" fontId="26" fillId="4" borderId="2" xfId="6" applyFont="1" applyFill="1" applyBorder="1" applyAlignment="1" applyProtection="1">
      <alignment vertical="top" wrapText="1"/>
    </xf>
    <xf numFmtId="0" fontId="26" fillId="0" borderId="2" xfId="6" applyFont="1" applyFill="1" applyBorder="1" applyAlignment="1" applyProtection="1">
      <alignment vertical="top" wrapText="1"/>
    </xf>
    <xf numFmtId="0" fontId="26" fillId="4" borderId="10" xfId="6" applyFont="1" applyFill="1" applyBorder="1" applyAlignment="1" applyProtection="1">
      <alignment vertical="top" wrapText="1"/>
    </xf>
    <xf numFmtId="0" fontId="4" fillId="7" borderId="17" xfId="6" applyFont="1" applyFill="1" applyBorder="1" applyAlignment="1" applyProtection="1">
      <alignment horizontal="center"/>
    </xf>
    <xf numFmtId="0" fontId="11" fillId="7" borderId="9" xfId="6" applyFont="1" applyFill="1" applyBorder="1" applyAlignment="1" applyProtection="1">
      <alignment horizontal="center" vertical="center" wrapText="1"/>
    </xf>
    <xf numFmtId="0" fontId="8" fillId="0" borderId="11" xfId="6" applyFont="1" applyFill="1" applyBorder="1" applyAlignment="1" applyProtection="1">
      <alignment horizontal="left" vertical="top"/>
    </xf>
    <xf numFmtId="0" fontId="26" fillId="4" borderId="2" xfId="6" applyFont="1" applyFill="1" applyBorder="1" applyAlignment="1" applyProtection="1">
      <alignment vertical="center" wrapText="1"/>
    </xf>
    <xf numFmtId="0" fontId="8" fillId="0" borderId="0" xfId="6" applyFont="1" applyFill="1" applyBorder="1" applyAlignment="1" applyProtection="1">
      <alignment horizontal="left" vertical="top"/>
    </xf>
    <xf numFmtId="0" fontId="8" fillId="4" borderId="0" xfId="6" applyFont="1" applyFill="1" applyBorder="1" applyAlignment="1" applyProtection="1">
      <alignment horizontal="left" vertical="top"/>
    </xf>
    <xf numFmtId="0" fontId="26" fillId="4" borderId="2" xfId="6" applyFont="1" applyFill="1" applyBorder="1" applyAlignment="1" applyProtection="1">
      <alignment horizontal="left" vertical="center"/>
    </xf>
    <xf numFmtId="0" fontId="3" fillId="4" borderId="2" xfId="6" applyFont="1" applyFill="1" applyBorder="1" applyAlignment="1" applyProtection="1">
      <alignment vertical="center" wrapText="1"/>
    </xf>
    <xf numFmtId="0" fontId="3" fillId="4" borderId="2" xfId="6" applyFont="1" applyFill="1" applyBorder="1" applyAlignment="1" applyProtection="1">
      <alignment horizontal="left" vertical="center"/>
    </xf>
    <xf numFmtId="0" fontId="3" fillId="2" borderId="0" xfId="6" applyFont="1" applyFill="1"/>
    <xf numFmtId="0" fontId="3" fillId="2" borderId="0" xfId="6" applyFont="1" applyFill="1" applyBorder="1"/>
    <xf numFmtId="0" fontId="8" fillId="2" borderId="0" xfId="6" applyFont="1" applyFill="1" applyBorder="1" applyAlignment="1">
      <alignment horizontal="left" vertical="top"/>
    </xf>
    <xf numFmtId="0" fontId="3" fillId="2" borderId="7" xfId="6" applyFont="1" applyFill="1" applyBorder="1" applyAlignment="1" applyProtection="1">
      <alignment horizontal="left" vertical="top"/>
    </xf>
    <xf numFmtId="0" fontId="4" fillId="2" borderId="7" xfId="6" applyFont="1" applyFill="1" applyBorder="1" applyAlignment="1" applyProtection="1">
      <alignment horizontal="center"/>
      <protection locked="0"/>
    </xf>
    <xf numFmtId="0" fontId="4" fillId="2" borderId="5" xfId="6" applyFont="1" applyFill="1" applyBorder="1" applyAlignment="1" applyProtection="1">
      <alignment horizontal="center"/>
      <protection locked="0"/>
    </xf>
    <xf numFmtId="0" fontId="3" fillId="2" borderId="8" xfId="6" applyFont="1" applyFill="1" applyBorder="1" applyAlignment="1" applyProtection="1">
      <alignment horizontal="center"/>
    </xf>
    <xf numFmtId="0" fontId="3" fillId="0" borderId="0" xfId="6" applyFont="1" applyFill="1"/>
    <xf numFmtId="0" fontId="8" fillId="0" borderId="0" xfId="6" applyFont="1" applyFill="1" applyBorder="1" applyAlignment="1">
      <alignment horizontal="left" vertical="center"/>
    </xf>
    <xf numFmtId="0" fontId="3" fillId="0" borderId="0" xfId="6" applyFont="1" applyBorder="1" applyAlignment="1" applyProtection="1">
      <alignment horizontal="center" vertical="top" wrapText="1"/>
      <protection locked="0"/>
    </xf>
    <xf numFmtId="0" fontId="3" fillId="0" borderId="0" xfId="6" applyFont="1" applyBorder="1" applyAlignment="1" applyProtection="1">
      <alignment horizontal="center"/>
      <protection locked="0"/>
    </xf>
    <xf numFmtId="0" fontId="6" fillId="6" borderId="8" xfId="6" applyFont="1" applyFill="1" applyBorder="1" applyAlignment="1" applyProtection="1">
      <alignment horizontal="center" vertical="center" wrapText="1"/>
    </xf>
    <xf numFmtId="0" fontId="4" fillId="8" borderId="2" xfId="6" applyFont="1" applyFill="1" applyBorder="1" applyAlignment="1" applyProtection="1">
      <alignment horizontal="center"/>
    </xf>
    <xf numFmtId="0" fontId="6" fillId="6" borderId="2" xfId="6" applyFont="1" applyFill="1" applyBorder="1" applyAlignment="1" applyProtection="1">
      <alignment horizontal="center" vertical="center" wrapText="1"/>
    </xf>
    <xf numFmtId="0" fontId="3" fillId="0" borderId="0" xfId="6" applyFont="1" applyBorder="1" applyAlignment="1" applyProtection="1">
      <alignment vertical="top" wrapText="1"/>
      <protection hidden="1"/>
    </xf>
    <xf numFmtId="0" fontId="3" fillId="4" borderId="9" xfId="6" applyFont="1" applyFill="1" applyBorder="1" applyProtection="1"/>
    <xf numFmtId="0" fontId="3" fillId="4" borderId="2" xfId="6" applyFont="1" applyFill="1" applyBorder="1" applyProtection="1"/>
    <xf numFmtId="0" fontId="3" fillId="0" borderId="0" xfId="6" applyFont="1" applyFill="1" applyBorder="1" applyProtection="1"/>
    <xf numFmtId="0" fontId="3" fillId="4" borderId="8" xfId="6" applyFont="1" applyFill="1" applyBorder="1" applyProtection="1"/>
    <xf numFmtId="0" fontId="15" fillId="7" borderId="2" xfId="6" applyFont="1" applyFill="1" applyBorder="1" applyAlignment="1" applyProtection="1">
      <alignment horizontal="center"/>
    </xf>
    <xf numFmtId="0" fontId="15" fillId="8" borderId="9" xfId="6" applyFont="1" applyFill="1" applyBorder="1" applyAlignment="1" applyProtection="1">
      <alignment horizontal="center" vertical="center" wrapText="1"/>
    </xf>
    <xf numFmtId="0" fontId="4" fillId="6" borderId="9" xfId="6" applyFont="1" applyFill="1" applyBorder="1" applyAlignment="1" applyProtection="1">
      <alignment horizontal="center"/>
    </xf>
    <xf numFmtId="0" fontId="16" fillId="7" borderId="2" xfId="6" applyFont="1" applyFill="1" applyBorder="1" applyAlignment="1" applyProtection="1">
      <alignment horizontal="center"/>
    </xf>
    <xf numFmtId="0" fontId="26" fillId="0" borderId="9" xfId="6" applyFont="1" applyFill="1" applyBorder="1" applyProtection="1"/>
    <xf numFmtId="0" fontId="3" fillId="6" borderId="9" xfId="6" applyFont="1" applyFill="1" applyBorder="1" applyAlignment="1" applyProtection="1">
      <alignment horizontal="center" vertical="center" wrapText="1"/>
    </xf>
    <xf numFmtId="0" fontId="26" fillId="4" borderId="9" xfId="6" applyFont="1" applyFill="1" applyBorder="1" applyProtection="1"/>
    <xf numFmtId="0" fontId="26" fillId="0" borderId="2" xfId="6" applyFont="1" applyFill="1" applyBorder="1" applyProtection="1"/>
    <xf numFmtId="0" fontId="26" fillId="0" borderId="10" xfId="6" applyFont="1" applyFill="1" applyBorder="1" applyAlignment="1" applyProtection="1"/>
    <xf numFmtId="0" fontId="9" fillId="0" borderId="0" xfId="6" applyFont="1" applyBorder="1" applyAlignment="1">
      <alignment horizontal="left" vertical="center"/>
    </xf>
    <xf numFmtId="0" fontId="3" fillId="5" borderId="10" xfId="6" applyFont="1" applyFill="1" applyBorder="1" applyAlignment="1" applyProtection="1">
      <alignment horizontal="left" vertical="top" wrapText="1"/>
      <protection hidden="1"/>
    </xf>
    <xf numFmtId="0" fontId="3" fillId="4" borderId="13" xfId="6" applyFill="1" applyBorder="1" applyAlignment="1" applyProtection="1">
      <alignment horizontal="left" vertical="top" wrapText="1"/>
      <protection hidden="1"/>
    </xf>
    <xf numFmtId="0" fontId="3" fillId="0" borderId="0" xfId="6" applyFont="1" applyBorder="1" applyAlignment="1" applyProtection="1">
      <alignment vertical="top" wrapText="1"/>
    </xf>
    <xf numFmtId="0" fontId="4" fillId="7" borderId="10" xfId="6" applyFont="1" applyFill="1" applyBorder="1" applyAlignment="1" applyProtection="1">
      <alignment vertical="top" wrapText="1"/>
    </xf>
    <xf numFmtId="0" fontId="8" fillId="7" borderId="0" xfId="6" applyFont="1" applyFill="1" applyBorder="1" applyAlignment="1" applyProtection="1">
      <alignment horizontal="left" vertical="top"/>
    </xf>
    <xf numFmtId="0" fontId="4" fillId="6" borderId="10" xfId="6" applyFont="1" applyFill="1" applyBorder="1" applyAlignment="1" applyProtection="1"/>
    <xf numFmtId="0" fontId="3" fillId="6" borderId="12" xfId="6" applyFont="1" applyFill="1" applyBorder="1" applyAlignment="1" applyProtection="1">
      <alignment vertical="top" wrapText="1"/>
    </xf>
    <xf numFmtId="0" fontId="3" fillId="0" borderId="10" xfId="6" applyFont="1" applyFill="1" applyBorder="1" applyAlignment="1" applyProtection="1">
      <alignment horizontal="center" vertical="top" wrapText="1"/>
    </xf>
    <xf numFmtId="0" fontId="3" fillId="0" borderId="12" xfId="6" applyFont="1" applyBorder="1" applyAlignment="1" applyProtection="1">
      <alignment vertical="top" wrapText="1"/>
    </xf>
    <xf numFmtId="0" fontId="3" fillId="0" borderId="13" xfId="6" applyFont="1" applyBorder="1" applyAlignment="1" applyProtection="1">
      <alignment vertical="top" wrapText="1"/>
    </xf>
    <xf numFmtId="0" fontId="3" fillId="0" borderId="14" xfId="6" applyFont="1" applyFill="1" applyBorder="1" applyAlignment="1" applyProtection="1">
      <alignment horizontal="center" vertical="top" wrapText="1"/>
    </xf>
    <xf numFmtId="0" fontId="3" fillId="0" borderId="4" xfId="6" applyFont="1" applyBorder="1" applyAlignment="1" applyProtection="1">
      <alignment vertical="top" wrapText="1"/>
    </xf>
    <xf numFmtId="0" fontId="3" fillId="0" borderId="6" xfId="6" applyFont="1" applyBorder="1" applyAlignment="1" applyProtection="1">
      <alignment vertical="top" wrapText="1"/>
    </xf>
    <xf numFmtId="0" fontId="3" fillId="0" borderId="3" xfId="6" applyFont="1" applyBorder="1" applyAlignment="1">
      <alignment vertical="top" wrapText="1"/>
    </xf>
    <xf numFmtId="0" fontId="3" fillId="0" borderId="12" xfId="6" applyFont="1" applyFill="1" applyBorder="1" applyAlignment="1" applyProtection="1">
      <alignment horizontal="center" vertical="top" wrapText="1"/>
    </xf>
    <xf numFmtId="0" fontId="3" fillId="0" borderId="12" xfId="6" applyFont="1" applyFill="1" applyBorder="1" applyAlignment="1" applyProtection="1">
      <alignment vertical="top" wrapText="1"/>
    </xf>
    <xf numFmtId="0" fontId="3" fillId="0" borderId="15" xfId="6" applyFont="1" applyFill="1" applyBorder="1" applyAlignment="1" applyProtection="1">
      <alignment horizontal="center" vertical="top" wrapText="1"/>
    </xf>
    <xf numFmtId="0" fontId="4" fillId="6" borderId="10" xfId="6" applyFont="1" applyFill="1" applyBorder="1" applyAlignment="1" applyProtection="1">
      <alignment vertical="top" wrapText="1"/>
    </xf>
    <xf numFmtId="0" fontId="3" fillId="6" borderId="13" xfId="6" applyFont="1" applyFill="1" applyBorder="1" applyAlignment="1" applyProtection="1">
      <alignment vertical="top" wrapText="1"/>
    </xf>
    <xf numFmtId="0" fontId="3" fillId="0" borderId="4" xfId="6" applyFont="1" applyFill="1" applyBorder="1" applyAlignment="1" applyProtection="1">
      <alignment horizontal="center" vertical="top" wrapText="1"/>
    </xf>
    <xf numFmtId="0" fontId="3" fillId="0" borderId="4" xfId="6" applyFont="1" applyFill="1" applyBorder="1" applyAlignment="1" applyProtection="1">
      <alignment vertical="top" wrapText="1"/>
    </xf>
    <xf numFmtId="0" fontId="3" fillId="0" borderId="13" xfId="6" applyFont="1" applyFill="1" applyBorder="1" applyAlignment="1" applyProtection="1">
      <alignment vertical="top" wrapText="1"/>
    </xf>
    <xf numFmtId="0" fontId="8" fillId="7" borderId="16" xfId="6" applyFont="1" applyFill="1" applyBorder="1" applyAlignment="1" applyProtection="1">
      <alignment horizontal="left" vertical="top"/>
    </xf>
    <xf numFmtId="0" fontId="9" fillId="7" borderId="12" xfId="6" applyFont="1" applyFill="1" applyBorder="1" applyAlignment="1" applyProtection="1">
      <alignment horizontal="left" vertical="top"/>
    </xf>
    <xf numFmtId="0" fontId="9" fillId="7" borderId="7" xfId="6" applyFont="1" applyFill="1" applyBorder="1" applyAlignment="1" applyProtection="1">
      <alignment vertical="top"/>
    </xf>
    <xf numFmtId="0" fontId="3" fillId="7" borderId="12" xfId="6" applyFont="1" applyFill="1" applyBorder="1" applyAlignment="1" applyProtection="1">
      <alignment vertical="top" wrapText="1"/>
    </xf>
    <xf numFmtId="0" fontId="3" fillId="0" borderId="5" xfId="6" applyFont="1" applyBorder="1" applyAlignment="1">
      <alignment vertical="top"/>
    </xf>
    <xf numFmtId="0" fontId="4" fillId="6" borderId="12" xfId="6" applyFont="1" applyFill="1" applyBorder="1" applyAlignment="1" applyProtection="1">
      <alignment vertical="top" wrapText="1"/>
    </xf>
    <xf numFmtId="0" fontId="3" fillId="0" borderId="3" xfId="6" applyFont="1" applyBorder="1" applyAlignment="1">
      <alignment vertical="top"/>
    </xf>
    <xf numFmtId="0" fontId="3" fillId="0" borderId="12" xfId="6" applyFont="1" applyFill="1" applyBorder="1" applyAlignment="1" applyProtection="1">
      <alignment horizontal="center"/>
    </xf>
    <xf numFmtId="0" fontId="3" fillId="4" borderId="12" xfId="6" applyFont="1" applyFill="1" applyBorder="1" applyProtection="1"/>
    <xf numFmtId="0" fontId="3" fillId="4" borderId="13" xfId="6" applyFont="1" applyFill="1" applyBorder="1" applyProtection="1"/>
    <xf numFmtId="0" fontId="4" fillId="6" borderId="4" xfId="6" applyFont="1" applyFill="1" applyBorder="1" applyAlignment="1" applyProtection="1"/>
    <xf numFmtId="0" fontId="3" fillId="6" borderId="0" xfId="6" applyFont="1" applyFill="1" applyBorder="1" applyAlignment="1" applyProtection="1">
      <alignment vertical="top" wrapText="1"/>
    </xf>
    <xf numFmtId="0" fontId="4" fillId="6" borderId="12" xfId="6" applyFont="1" applyFill="1" applyBorder="1" applyAlignment="1" applyProtection="1"/>
    <xf numFmtId="0" fontId="3" fillId="0" borderId="12" xfId="6" applyFont="1" applyBorder="1" applyAlignment="1" applyProtection="1">
      <alignment horizontal="center"/>
    </xf>
    <xf numFmtId="0" fontId="3" fillId="0" borderId="6" xfId="6" applyFont="1" applyBorder="1" applyAlignment="1">
      <alignment vertical="top"/>
    </xf>
    <xf numFmtId="0" fontId="9" fillId="7" borderId="4" xfId="6" applyFont="1" applyFill="1" applyBorder="1" applyAlignment="1" applyProtection="1"/>
    <xf numFmtId="0" fontId="3" fillId="7" borderId="13" xfId="6" applyFont="1" applyFill="1" applyBorder="1" applyAlignment="1" applyProtection="1">
      <alignment vertical="top" wrapText="1"/>
    </xf>
    <xf numFmtId="0" fontId="3" fillId="0" borderId="3" xfId="6" applyFont="1" applyBorder="1" applyAlignment="1">
      <alignment horizontal="center" vertical="top"/>
    </xf>
    <xf numFmtId="0" fontId="26" fillId="5" borderId="12" xfId="6" applyFont="1" applyFill="1" applyBorder="1" applyAlignment="1" applyProtection="1">
      <alignment vertical="top" wrapText="1"/>
    </xf>
    <xf numFmtId="0" fontId="3" fillId="5" borderId="12" xfId="6" applyFont="1" applyFill="1" applyBorder="1" applyAlignment="1" applyProtection="1">
      <alignment vertical="top" wrapText="1"/>
    </xf>
    <xf numFmtId="0" fontId="3" fillId="5" borderId="13" xfId="6" applyFont="1" applyFill="1" applyBorder="1" applyAlignment="1" applyProtection="1">
      <alignment vertical="top" wrapText="1"/>
    </xf>
    <xf numFmtId="0" fontId="3" fillId="0" borderId="12" xfId="6" applyFont="1" applyBorder="1" applyAlignment="1" applyProtection="1">
      <alignment horizontal="left" vertical="top" wrapText="1"/>
    </xf>
    <xf numFmtId="0" fontId="13" fillId="3" borderId="0" xfId="6" applyFont="1" applyFill="1"/>
    <xf numFmtId="0" fontId="3" fillId="0" borderId="3" xfId="6" applyFont="1" applyBorder="1" applyAlignment="1">
      <alignment horizontal="center"/>
    </xf>
    <xf numFmtId="0" fontId="26" fillId="5" borderId="0" xfId="6" applyFont="1" applyFill="1" applyBorder="1" applyAlignment="1" applyProtection="1">
      <alignment horizontal="left" vertical="top" wrapText="1"/>
    </xf>
    <xf numFmtId="0" fontId="26" fillId="5" borderId="7" xfId="6" applyFont="1" applyFill="1" applyBorder="1" applyAlignment="1" applyProtection="1">
      <alignment vertical="top" wrapText="1"/>
    </xf>
    <xf numFmtId="0" fontId="26" fillId="5" borderId="10" xfId="6" applyFont="1" applyFill="1" applyBorder="1" applyAlignment="1" applyProtection="1">
      <alignment vertical="top" wrapText="1"/>
    </xf>
    <xf numFmtId="0" fontId="26" fillId="5" borderId="0" xfId="6" applyFont="1" applyFill="1" applyBorder="1" applyAlignment="1" applyProtection="1">
      <alignment vertical="top" wrapText="1"/>
    </xf>
    <xf numFmtId="0" fontId="26" fillId="5" borderId="10" xfId="6" applyFont="1" applyFill="1" applyBorder="1" applyAlignment="1" applyProtection="1"/>
    <xf numFmtId="0" fontId="3" fillId="0" borderId="3" xfId="6" applyBorder="1" applyAlignment="1">
      <alignment horizontal="center"/>
    </xf>
    <xf numFmtId="0" fontId="3" fillId="0" borderId="0" xfId="6" applyFont="1" applyBorder="1" applyAlignment="1">
      <alignment horizontal="center"/>
    </xf>
    <xf numFmtId="0" fontId="26" fillId="5" borderId="10" xfId="6" applyFont="1" applyFill="1" applyBorder="1" applyProtection="1"/>
    <xf numFmtId="0" fontId="8" fillId="7" borderId="10" xfId="6" applyFont="1" applyFill="1" applyBorder="1" applyAlignment="1" applyProtection="1">
      <alignment vertical="top"/>
    </xf>
    <xf numFmtId="0" fontId="9" fillId="7" borderId="12" xfId="6" applyFont="1" applyFill="1" applyBorder="1" applyAlignment="1" applyProtection="1">
      <alignment vertical="top"/>
    </xf>
    <xf numFmtId="0" fontId="9" fillId="7" borderId="13" xfId="6" applyFont="1" applyFill="1" applyBorder="1" applyAlignment="1" applyProtection="1">
      <alignment vertical="top"/>
    </xf>
    <xf numFmtId="0" fontId="3" fillId="0" borderId="5" xfId="6" applyFont="1" applyBorder="1"/>
    <xf numFmtId="0" fontId="3" fillId="0" borderId="7" xfId="6" applyFont="1" applyBorder="1" applyAlignment="1" applyProtection="1">
      <alignment vertical="top" wrapText="1"/>
    </xf>
    <xf numFmtId="0" fontId="3" fillId="0" borderId="5" xfId="6" applyFont="1" applyBorder="1" applyAlignment="1" applyProtection="1">
      <alignment vertical="top" wrapText="1"/>
    </xf>
    <xf numFmtId="0" fontId="3" fillId="0" borderId="0" xfId="6"/>
    <xf numFmtId="0" fontId="3" fillId="0" borderId="3" xfId="6" applyBorder="1"/>
    <xf numFmtId="0" fontId="4" fillId="6" borderId="12" xfId="6" applyFont="1" applyFill="1" applyBorder="1" applyAlignment="1" applyProtection="1">
      <alignment vertical="top"/>
    </xf>
    <xf numFmtId="0" fontId="9" fillId="6" borderId="12" xfId="6" applyFont="1" applyFill="1" applyBorder="1" applyAlignment="1" applyProtection="1">
      <alignment vertical="top"/>
    </xf>
    <xf numFmtId="0" fontId="9" fillId="6" borderId="13" xfId="6" applyFont="1" applyFill="1" applyBorder="1" applyAlignment="1" applyProtection="1">
      <alignment vertical="top"/>
    </xf>
    <xf numFmtId="0" fontId="3" fillId="0" borderId="10" xfId="6" applyFont="1" applyBorder="1" applyAlignment="1" applyProtection="1">
      <alignment horizontal="left" vertical="top" wrapText="1"/>
    </xf>
    <xf numFmtId="0" fontId="3" fillId="0" borderId="13" xfId="6" applyFont="1" applyFill="1" applyBorder="1" applyAlignment="1" applyProtection="1">
      <alignment horizontal="center"/>
    </xf>
    <xf numFmtId="0" fontId="3" fillId="0" borderId="16" xfId="6" applyFont="1" applyBorder="1" applyAlignment="1" applyProtection="1">
      <alignment horizontal="left"/>
    </xf>
    <xf numFmtId="0" fontId="3" fillId="0" borderId="10" xfId="6" applyFont="1" applyFill="1" applyBorder="1" applyAlignment="1" applyProtection="1"/>
    <xf numFmtId="0" fontId="3" fillId="0" borderId="0" xfId="6" applyFont="1" applyBorder="1" applyAlignment="1" applyProtection="1">
      <alignment horizontal="center"/>
    </xf>
    <xf numFmtId="0" fontId="3" fillId="0" borderId="4" xfId="6" applyFont="1" applyBorder="1" applyAlignment="1" applyProtection="1">
      <alignment horizontal="center"/>
    </xf>
    <xf numFmtId="0" fontId="3" fillId="3" borderId="0" xfId="6" applyFont="1" applyFill="1" applyAlignment="1">
      <alignment horizontal="center"/>
    </xf>
    <xf numFmtId="0" fontId="3" fillId="0" borderId="6" xfId="6" applyFont="1" applyBorder="1"/>
    <xf numFmtId="0" fontId="3" fillId="0" borderId="3" xfId="6" applyFont="1" applyBorder="1" applyProtection="1">
      <protection locked="0"/>
    </xf>
    <xf numFmtId="0" fontId="8" fillId="7" borderId="10" xfId="6" applyFont="1" applyFill="1" applyBorder="1" applyAlignment="1" applyProtection="1">
      <alignment horizontal="left" vertical="top"/>
    </xf>
    <xf numFmtId="0" fontId="3" fillId="7" borderId="12" xfId="6" applyFont="1" applyFill="1" applyBorder="1" applyAlignment="1" applyProtection="1">
      <alignment horizontal="center" vertical="top" wrapText="1"/>
    </xf>
    <xf numFmtId="0" fontId="3" fillId="0" borderId="5" xfId="6" applyFont="1" applyBorder="1" applyProtection="1">
      <protection locked="0"/>
    </xf>
    <xf numFmtId="0" fontId="3" fillId="0" borderId="10" xfId="6" applyFont="1" applyBorder="1" applyProtection="1"/>
    <xf numFmtId="0" fontId="3" fillId="0" borderId="12" xfId="6" applyFont="1" applyBorder="1" applyProtection="1"/>
    <xf numFmtId="0" fontId="3" fillId="0" borderId="13" xfId="6" applyFont="1" applyBorder="1" applyProtection="1"/>
    <xf numFmtId="0" fontId="9" fillId="0" borderId="0" xfId="6" applyFont="1" applyBorder="1" applyAlignment="1" applyProtection="1">
      <alignment horizontal="left" vertical="center"/>
      <protection locked="0"/>
    </xf>
    <xf numFmtId="0" fontId="3" fillId="0" borderId="12" xfId="6" applyFont="1" applyFill="1" applyBorder="1" applyProtection="1"/>
    <xf numFmtId="0" fontId="8" fillId="6" borderId="10" xfId="6" applyFont="1" applyFill="1" applyBorder="1" applyProtection="1"/>
    <xf numFmtId="0" fontId="3" fillId="6" borderId="12" xfId="6" applyFont="1" applyFill="1" applyBorder="1" applyProtection="1"/>
    <xf numFmtId="0" fontId="3" fillId="6" borderId="13" xfId="6" applyFont="1" applyFill="1" applyBorder="1" applyProtection="1"/>
    <xf numFmtId="0" fontId="12" fillId="0" borderId="4" xfId="6" applyFont="1" applyBorder="1" applyAlignment="1" applyProtection="1">
      <alignment horizontal="center"/>
    </xf>
    <xf numFmtId="0" fontId="12" fillId="0" borderId="12" xfId="6" applyFont="1" applyBorder="1" applyAlignment="1" applyProtection="1">
      <alignment horizontal="center"/>
    </xf>
    <xf numFmtId="0" fontId="3" fillId="0" borderId="4" xfId="6" applyFont="1" applyBorder="1" applyProtection="1"/>
    <xf numFmtId="0" fontId="11" fillId="7" borderId="16" xfId="6" applyFont="1" applyFill="1" applyBorder="1" applyAlignment="1" applyProtection="1">
      <alignment horizontal="left" vertical="center"/>
    </xf>
    <xf numFmtId="0" fontId="11" fillId="7" borderId="7" xfId="6" applyFont="1" applyFill="1" applyBorder="1" applyAlignment="1" applyProtection="1">
      <alignment horizontal="left" vertical="center"/>
    </xf>
    <xf numFmtId="0" fontId="11" fillId="7" borderId="5" xfId="6" applyFont="1" applyFill="1" applyBorder="1" applyAlignment="1" applyProtection="1">
      <alignment horizontal="left" vertical="center"/>
    </xf>
    <xf numFmtId="0" fontId="11" fillId="7" borderId="15" xfId="6" applyFont="1" applyFill="1" applyBorder="1" applyAlignment="1" applyProtection="1">
      <alignment horizontal="left" vertical="center"/>
    </xf>
    <xf numFmtId="0" fontId="11" fillId="7" borderId="0" xfId="6" applyFont="1" applyFill="1" applyBorder="1" applyAlignment="1" applyProtection="1">
      <alignment horizontal="left" vertical="center"/>
    </xf>
    <xf numFmtId="0" fontId="11" fillId="7" borderId="3" xfId="6" applyFont="1" applyFill="1" applyBorder="1" applyAlignment="1" applyProtection="1">
      <alignment horizontal="left" vertical="center"/>
    </xf>
    <xf numFmtId="0" fontId="11" fillId="7" borderId="14" xfId="6" applyFont="1" applyFill="1" applyBorder="1" applyAlignment="1" applyProtection="1">
      <alignment horizontal="left" vertical="center"/>
    </xf>
    <xf numFmtId="0" fontId="11" fillId="7" borderId="4" xfId="6" applyFont="1" applyFill="1" applyBorder="1" applyAlignment="1" applyProtection="1">
      <alignment horizontal="left" vertical="center"/>
    </xf>
    <xf numFmtId="0" fontId="11" fillId="7" borderId="6" xfId="6" applyFont="1" applyFill="1" applyBorder="1" applyAlignment="1" applyProtection="1">
      <alignment horizontal="left" vertical="center"/>
    </xf>
    <xf numFmtId="0" fontId="3" fillId="3" borderId="0" xfId="6" applyFont="1" applyFill="1" applyBorder="1" applyProtection="1"/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4" fillId="6" borderId="2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  <protection locked="0"/>
    </xf>
    <xf numFmtId="0" fontId="4" fillId="7" borderId="2" xfId="0" applyFont="1" applyFill="1" applyBorder="1" applyAlignment="1" applyProtection="1">
      <alignment horizontal="center" vertical="top" wrapText="1"/>
    </xf>
    <xf numFmtId="0" fontId="4" fillId="7" borderId="2" xfId="0" applyFont="1" applyFill="1" applyBorder="1" applyAlignment="1" applyProtection="1">
      <alignment horizontal="center"/>
    </xf>
    <xf numFmtId="0" fontId="4" fillId="6" borderId="9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5" borderId="10" xfId="0" applyFont="1" applyFill="1" applyBorder="1" applyAlignment="1" applyProtection="1">
      <alignment horizontal="left" vertical="top" wrapText="1"/>
      <protection hidden="1"/>
    </xf>
    <xf numFmtId="0" fontId="0" fillId="4" borderId="13" xfId="0" applyFill="1" applyBorder="1" applyAlignment="1" applyProtection="1">
      <alignment horizontal="left" vertical="top" wrapText="1"/>
      <protection hidden="1"/>
    </xf>
    <xf numFmtId="0" fontId="8" fillId="7" borderId="10" xfId="0" applyFont="1" applyFill="1" applyBorder="1" applyAlignment="1" applyProtection="1">
      <alignment horizontal="left" vertical="top"/>
    </xf>
    <xf numFmtId="0" fontId="8" fillId="7" borderId="2" xfId="0" applyFont="1" applyFill="1" applyBorder="1" applyAlignment="1" applyProtection="1">
      <alignment horizontal="left" vertical="top"/>
    </xf>
    <xf numFmtId="0" fontId="3" fillId="0" borderId="2" xfId="2" applyFont="1" applyFill="1" applyBorder="1" applyAlignment="1" applyProtection="1">
      <alignment horizontal="center" vertical="top" wrapText="1"/>
      <protection locked="0"/>
    </xf>
    <xf numFmtId="0" fontId="4" fillId="6" borderId="2" xfId="2" applyFont="1" applyFill="1" applyBorder="1" applyAlignment="1" applyProtection="1">
      <alignment horizontal="center" vertical="top" wrapText="1"/>
    </xf>
    <xf numFmtId="0" fontId="3" fillId="0" borderId="9" xfId="2" applyFont="1" applyFill="1" applyBorder="1" applyAlignment="1" applyProtection="1">
      <alignment horizontal="center" vertical="top" wrapText="1"/>
      <protection locked="0"/>
    </xf>
    <xf numFmtId="0" fontId="4" fillId="7" borderId="2" xfId="2" applyFont="1" applyFill="1" applyBorder="1" applyAlignment="1" applyProtection="1">
      <alignment horizontal="center" vertical="top" wrapText="1"/>
    </xf>
    <xf numFmtId="0" fontId="4" fillId="7" borderId="2" xfId="2" applyFont="1" applyFill="1" applyBorder="1" applyAlignment="1" applyProtection="1">
      <alignment horizontal="center"/>
    </xf>
    <xf numFmtId="0" fontId="4" fillId="6" borderId="9" xfId="2" applyFont="1" applyFill="1" applyBorder="1" applyAlignment="1" applyProtection="1">
      <alignment horizontal="center"/>
    </xf>
    <xf numFmtId="0" fontId="3" fillId="0" borderId="2" xfId="2" applyFont="1" applyFill="1" applyBorder="1" applyAlignment="1" applyProtection="1">
      <alignment horizontal="center"/>
      <protection locked="0"/>
    </xf>
    <xf numFmtId="0" fontId="3" fillId="5" borderId="10" xfId="2" applyFont="1" applyFill="1" applyBorder="1" applyAlignment="1" applyProtection="1">
      <alignment horizontal="left" vertical="top" wrapText="1"/>
      <protection hidden="1"/>
    </xf>
    <xf numFmtId="0" fontId="3" fillId="4" borderId="13" xfId="2" applyFill="1" applyBorder="1" applyAlignment="1" applyProtection="1">
      <alignment horizontal="left" vertical="top" wrapText="1"/>
      <protection hidden="1"/>
    </xf>
    <xf numFmtId="0" fontId="8" fillId="7" borderId="10" xfId="2" applyFont="1" applyFill="1" applyBorder="1" applyAlignment="1" applyProtection="1">
      <alignment horizontal="left" vertical="top"/>
    </xf>
    <xf numFmtId="0" fontId="8" fillId="7" borderId="2" xfId="2" applyFont="1" applyFill="1" applyBorder="1" applyAlignment="1" applyProtection="1">
      <alignment horizontal="left" vertical="top"/>
    </xf>
    <xf numFmtId="0" fontId="1" fillId="0" borderId="53" xfId="7" applyFont="1" applyFill="1" applyBorder="1" applyAlignment="1" applyProtection="1">
      <alignment horizontal="center" vertical="top" wrapText="1"/>
      <protection locked="0"/>
    </xf>
    <xf numFmtId="0" fontId="11" fillId="9" borderId="10" xfId="0" applyFont="1" applyFill="1" applyBorder="1" applyAlignment="1" applyProtection="1"/>
    <xf numFmtId="0" fontId="11" fillId="9" borderId="13" xfId="0" applyFont="1" applyFill="1" applyBorder="1" applyAlignment="1" applyProtection="1"/>
    <xf numFmtId="0" fontId="11" fillId="9" borderId="2" xfId="0" applyFont="1" applyFill="1" applyBorder="1" applyProtection="1"/>
    <xf numFmtId="0" fontId="3" fillId="9" borderId="2" xfId="0" applyFont="1" applyFill="1" applyBorder="1" applyProtection="1"/>
    <xf numFmtId="0" fontId="11" fillId="10" borderId="10" xfId="0" applyFont="1" applyFill="1" applyBorder="1" applyAlignment="1" applyProtection="1"/>
    <xf numFmtId="0" fontId="11" fillId="10" borderId="10" xfId="0" applyFont="1" applyFill="1" applyBorder="1" applyAlignment="1" applyProtection="1">
      <alignment horizontal="left"/>
    </xf>
    <xf numFmtId="0" fontId="4" fillId="10" borderId="2" xfId="0" applyFont="1" applyFill="1" applyBorder="1" applyAlignment="1" applyProtection="1">
      <alignment horizontal="center" vertical="top" wrapText="1"/>
    </xf>
    <xf numFmtId="0" fontId="4" fillId="9" borderId="2" xfId="0" applyFont="1" applyFill="1" applyBorder="1" applyAlignment="1" applyProtection="1">
      <alignment horizontal="center" vertical="top" wrapText="1"/>
    </xf>
    <xf numFmtId="0" fontId="8" fillId="9" borderId="17" xfId="0" applyFont="1" applyFill="1" applyBorder="1" applyAlignment="1" applyProtection="1">
      <alignment horizontal="left" vertical="center"/>
    </xf>
    <xf numFmtId="0" fontId="4" fillId="9" borderId="0" xfId="0" applyFont="1" applyFill="1" applyBorder="1" applyProtection="1"/>
    <xf numFmtId="0" fontId="4" fillId="9" borderId="18" xfId="0" applyFont="1" applyFill="1" applyBorder="1" applyAlignment="1" applyProtection="1">
      <alignment vertical="top" wrapText="1"/>
    </xf>
    <xf numFmtId="0" fontId="3" fillId="10" borderId="0" xfId="0" applyFont="1" applyFill="1" applyBorder="1" applyAlignment="1" applyProtection="1">
      <alignment vertical="top" wrapText="1"/>
    </xf>
    <xf numFmtId="0" fontId="3" fillId="10" borderId="2" xfId="0" applyFont="1" applyFill="1" applyBorder="1" applyAlignment="1" applyProtection="1">
      <alignment vertical="top" wrapText="1"/>
    </xf>
    <xf numFmtId="0" fontId="3" fillId="10" borderId="2" xfId="0" applyFont="1" applyFill="1" applyBorder="1" applyProtection="1"/>
    <xf numFmtId="0" fontId="3" fillId="10" borderId="21" xfId="0" applyFont="1" applyFill="1" applyBorder="1" applyProtection="1"/>
    <xf numFmtId="0" fontId="8" fillId="9" borderId="17" xfId="0" applyFont="1" applyFill="1" applyBorder="1" applyAlignment="1" applyProtection="1">
      <alignment horizontal="center" vertical="center"/>
    </xf>
    <xf numFmtId="0" fontId="8" fillId="9" borderId="0" xfId="0" applyFont="1" applyFill="1" applyBorder="1" applyAlignment="1" applyProtection="1">
      <alignment horizontal="center" vertical="center"/>
    </xf>
    <xf numFmtId="0" fontId="18" fillId="9" borderId="2" xfId="0" applyFont="1" applyFill="1" applyBorder="1" applyAlignment="1" applyProtection="1">
      <alignment horizontal="center" vertical="center" wrapText="1"/>
    </xf>
    <xf numFmtId="0" fontId="18" fillId="9" borderId="10" xfId="0" applyFont="1" applyFill="1" applyBorder="1" applyAlignment="1" applyProtection="1">
      <alignment horizontal="center" vertical="center"/>
    </xf>
    <xf numFmtId="0" fontId="3" fillId="9" borderId="2" xfId="0" applyFont="1" applyFill="1" applyBorder="1" applyAlignment="1" applyProtection="1">
      <alignment horizontal="center" vertical="top" wrapText="1"/>
    </xf>
    <xf numFmtId="0" fontId="8" fillId="9" borderId="19" xfId="0" applyFont="1" applyFill="1" applyBorder="1" applyAlignment="1" applyProtection="1">
      <alignment horizontal="center" vertical="center"/>
    </xf>
    <xf numFmtId="0" fontId="8" fillId="9" borderId="20" xfId="0" applyFont="1" applyFill="1" applyBorder="1" applyAlignment="1" applyProtection="1">
      <alignment horizontal="center" vertical="center"/>
    </xf>
    <xf numFmtId="0" fontId="4" fillId="9" borderId="2" xfId="0" applyFont="1" applyFill="1" applyBorder="1" applyAlignment="1" applyProtection="1">
      <alignment horizontal="center" vertical="center"/>
    </xf>
    <xf numFmtId="0" fontId="4" fillId="10" borderId="8" xfId="0" applyFont="1" applyFill="1" applyBorder="1" applyAlignment="1" applyProtection="1">
      <alignment horizontal="center"/>
    </xf>
    <xf numFmtId="0" fontId="4" fillId="10" borderId="16" xfId="0" applyFont="1" applyFill="1" applyBorder="1" applyAlignment="1" applyProtection="1">
      <alignment horizontal="center"/>
    </xf>
    <xf numFmtId="0" fontId="11" fillId="10" borderId="2" xfId="0" applyFont="1" applyFill="1" applyBorder="1" applyAlignment="1" applyProtection="1">
      <alignment horizontal="center"/>
    </xf>
    <xf numFmtId="0" fontId="6" fillId="9" borderId="13" xfId="0" applyFont="1" applyFill="1" applyBorder="1" applyAlignment="1" applyProtection="1">
      <alignment horizontal="center" vertical="center" wrapText="1"/>
    </xf>
    <xf numFmtId="0" fontId="8" fillId="10" borderId="2" xfId="0" applyFont="1" applyFill="1" applyBorder="1" applyAlignment="1" applyProtection="1">
      <alignment horizontal="left" vertical="top"/>
    </xf>
    <xf numFmtId="0" fontId="9" fillId="10" borderId="14" xfId="0" applyFont="1" applyFill="1" applyBorder="1" applyAlignment="1" applyProtection="1">
      <alignment horizontal="left" vertical="top"/>
    </xf>
    <xf numFmtId="0" fontId="4" fillId="10" borderId="2" xfId="0" applyFont="1" applyFill="1" applyBorder="1" applyAlignment="1" applyProtection="1">
      <alignment horizontal="center"/>
    </xf>
    <xf numFmtId="0" fontId="11" fillId="10" borderId="13" xfId="0" applyFont="1" applyFill="1" applyBorder="1" applyAlignment="1" applyProtection="1">
      <alignment horizontal="center"/>
    </xf>
    <xf numFmtId="0" fontId="4" fillId="10" borderId="9" xfId="0" applyFont="1" applyFill="1" applyBorder="1" applyAlignment="1" applyProtection="1">
      <alignment horizontal="center"/>
    </xf>
    <xf numFmtId="0" fontId="6" fillId="9" borderId="9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/>
      <protection locked="0"/>
    </xf>
    <xf numFmtId="0" fontId="17" fillId="4" borderId="2" xfId="0" applyFont="1" applyFill="1" applyBorder="1" applyAlignment="1" applyProtection="1">
      <alignment vertical="top" wrapText="1"/>
    </xf>
    <xf numFmtId="0" fontId="17" fillId="0" borderId="2" xfId="0" applyFont="1" applyFill="1" applyBorder="1" applyAlignment="1" applyProtection="1">
      <alignment vertical="top" wrapText="1"/>
    </xf>
    <xf numFmtId="0" fontId="4" fillId="10" borderId="17" xfId="0" applyFont="1" applyFill="1" applyBorder="1" applyAlignment="1" applyProtection="1">
      <alignment horizontal="center"/>
    </xf>
    <xf numFmtId="0" fontId="11" fillId="10" borderId="9" xfId="0" applyFont="1" applyFill="1" applyBorder="1" applyAlignment="1" applyProtection="1">
      <alignment horizontal="center" vertical="center" wrapText="1"/>
    </xf>
    <xf numFmtId="0" fontId="17" fillId="4" borderId="2" xfId="0" applyFont="1" applyFill="1" applyBorder="1" applyAlignment="1" applyProtection="1">
      <alignment vertical="center" wrapText="1"/>
    </xf>
    <xf numFmtId="0" fontId="17" fillId="4" borderId="2" xfId="0" applyFont="1" applyFill="1" applyBorder="1" applyAlignment="1" applyProtection="1">
      <alignment horizontal="left" vertical="center"/>
    </xf>
    <xf numFmtId="0" fontId="6" fillId="9" borderId="8" xfId="0" applyFont="1" applyFill="1" applyBorder="1" applyAlignment="1" applyProtection="1">
      <alignment horizontal="center" vertical="center" wrapText="1"/>
    </xf>
    <xf numFmtId="0" fontId="4" fillId="9" borderId="2" xfId="0" applyFont="1" applyFill="1" applyBorder="1" applyAlignment="1" applyProtection="1">
      <alignment horizontal="center"/>
    </xf>
    <xf numFmtId="0" fontId="6" fillId="9" borderId="2" xfId="0" applyFont="1" applyFill="1" applyBorder="1" applyAlignment="1" applyProtection="1">
      <alignment horizontal="center" vertical="center" wrapText="1"/>
    </xf>
    <xf numFmtId="0" fontId="15" fillId="10" borderId="2" xfId="0" applyFont="1" applyFill="1" applyBorder="1" applyAlignment="1" applyProtection="1">
      <alignment horizontal="center"/>
    </xf>
    <xf numFmtId="0" fontId="15" fillId="9" borderId="9" xfId="0" applyFont="1" applyFill="1" applyBorder="1" applyAlignment="1" applyProtection="1">
      <alignment horizontal="center" vertical="center" wrapText="1"/>
    </xf>
    <xf numFmtId="0" fontId="4" fillId="9" borderId="9" xfId="0" applyFont="1" applyFill="1" applyBorder="1" applyAlignment="1" applyProtection="1">
      <alignment horizontal="center"/>
    </xf>
    <xf numFmtId="0" fontId="16" fillId="10" borderId="2" xfId="0" applyFont="1" applyFill="1" applyBorder="1" applyAlignment="1" applyProtection="1">
      <alignment horizontal="center"/>
    </xf>
    <xf numFmtId="0" fontId="17" fillId="0" borderId="9" xfId="0" applyFont="1" applyFill="1" applyBorder="1" applyProtection="1"/>
    <xf numFmtId="0" fontId="3" fillId="9" borderId="9" xfId="0" applyFont="1" applyFill="1" applyBorder="1" applyAlignment="1" applyProtection="1">
      <alignment horizontal="center" vertical="center" wrapText="1"/>
    </xf>
    <xf numFmtId="0" fontId="17" fillId="4" borderId="9" xfId="0" applyFont="1" applyFill="1" applyBorder="1" applyProtection="1"/>
    <xf numFmtId="0" fontId="17" fillId="0" borderId="2" xfId="0" applyFont="1" applyFill="1" applyBorder="1" applyProtection="1"/>
    <xf numFmtId="0" fontId="17" fillId="0" borderId="10" xfId="0" applyFont="1" applyFill="1" applyBorder="1" applyAlignment="1" applyProtection="1"/>
    <xf numFmtId="0" fontId="3" fillId="4" borderId="10" xfId="0" applyFont="1" applyFill="1" applyBorder="1" applyAlignment="1" applyProtection="1">
      <alignment horizontal="left" vertical="top" wrapText="1"/>
      <protection hidden="1"/>
    </xf>
    <xf numFmtId="0" fontId="4" fillId="10" borderId="10" xfId="0" applyFont="1" applyFill="1" applyBorder="1" applyAlignment="1" applyProtection="1">
      <alignment vertical="top" wrapText="1"/>
    </xf>
    <xf numFmtId="0" fontId="8" fillId="10" borderId="0" xfId="0" applyFont="1" applyFill="1" applyBorder="1" applyAlignment="1" applyProtection="1">
      <alignment horizontal="left" vertical="top"/>
    </xf>
    <xf numFmtId="0" fontId="4" fillId="9" borderId="10" xfId="0" applyFont="1" applyFill="1" applyBorder="1" applyAlignment="1" applyProtection="1"/>
    <xf numFmtId="0" fontId="3" fillId="9" borderId="12" xfId="0" applyFont="1" applyFill="1" applyBorder="1" applyAlignment="1" applyProtection="1">
      <alignment vertical="top" wrapText="1"/>
    </xf>
    <xf numFmtId="0" fontId="4" fillId="9" borderId="10" xfId="0" applyFont="1" applyFill="1" applyBorder="1" applyAlignment="1" applyProtection="1">
      <alignment vertical="top" wrapText="1"/>
    </xf>
    <xf numFmtId="0" fontId="3" fillId="9" borderId="13" xfId="0" applyFont="1" applyFill="1" applyBorder="1" applyAlignment="1" applyProtection="1">
      <alignment vertical="top" wrapText="1"/>
    </xf>
    <xf numFmtId="0" fontId="8" fillId="10" borderId="16" xfId="0" applyFont="1" applyFill="1" applyBorder="1" applyAlignment="1" applyProtection="1">
      <alignment horizontal="left" vertical="top"/>
    </xf>
    <xf numFmtId="0" fontId="9" fillId="10" borderId="12" xfId="0" applyFont="1" applyFill="1" applyBorder="1" applyAlignment="1" applyProtection="1">
      <alignment horizontal="left" vertical="top"/>
    </xf>
    <xf numFmtId="0" fontId="9" fillId="10" borderId="7" xfId="0" applyFont="1" applyFill="1" applyBorder="1" applyAlignment="1" applyProtection="1">
      <alignment vertical="top"/>
    </xf>
    <xf numFmtId="0" fontId="3" fillId="10" borderId="12" xfId="0" applyFont="1" applyFill="1" applyBorder="1" applyAlignment="1" applyProtection="1">
      <alignment vertical="top" wrapText="1"/>
    </xf>
    <xf numFmtId="0" fontId="4" fillId="9" borderId="12" xfId="0" applyFont="1" applyFill="1" applyBorder="1" applyAlignment="1" applyProtection="1">
      <alignment vertical="top" wrapText="1"/>
    </xf>
    <xf numFmtId="0" fontId="4" fillId="9" borderId="4" xfId="0" applyFont="1" applyFill="1" applyBorder="1" applyAlignment="1" applyProtection="1"/>
    <xf numFmtId="0" fontId="3" fillId="9" borderId="0" xfId="0" applyFont="1" applyFill="1" applyBorder="1" applyAlignment="1" applyProtection="1">
      <alignment vertical="top" wrapText="1"/>
    </xf>
    <xf numFmtId="0" fontId="4" fillId="9" borderId="12" xfId="0" applyFont="1" applyFill="1" applyBorder="1" applyAlignment="1" applyProtection="1"/>
    <xf numFmtId="0" fontId="9" fillId="10" borderId="4" xfId="0" applyFont="1" applyFill="1" applyBorder="1" applyAlignment="1" applyProtection="1"/>
    <xf numFmtId="0" fontId="3" fillId="10" borderId="13" xfId="0" applyFont="1" applyFill="1" applyBorder="1" applyAlignment="1" applyProtection="1">
      <alignment vertical="top" wrapText="1"/>
    </xf>
    <xf numFmtId="0" fontId="17" fillId="4" borderId="12" xfId="0" applyFont="1" applyFill="1" applyBorder="1" applyAlignment="1" applyProtection="1">
      <alignment vertical="top" wrapText="1"/>
    </xf>
    <xf numFmtId="0" fontId="3" fillId="4" borderId="12" xfId="0" applyFont="1" applyFill="1" applyBorder="1" applyAlignment="1" applyProtection="1">
      <alignment vertical="top" wrapText="1"/>
    </xf>
    <xf numFmtId="0" fontId="3" fillId="4" borderId="13" xfId="0" applyFont="1" applyFill="1" applyBorder="1" applyAlignment="1" applyProtection="1">
      <alignment vertical="top" wrapText="1"/>
    </xf>
    <xf numFmtId="0" fontId="17" fillId="4" borderId="0" xfId="0" applyFont="1" applyFill="1" applyBorder="1" applyAlignment="1" applyProtection="1">
      <alignment horizontal="left" vertical="top" wrapText="1"/>
    </xf>
    <xf numFmtId="0" fontId="17" fillId="4" borderId="7" xfId="0" applyFont="1" applyFill="1" applyBorder="1" applyAlignment="1" applyProtection="1">
      <alignment vertical="top" wrapText="1"/>
    </xf>
    <xf numFmtId="0" fontId="17" fillId="4" borderId="0" xfId="0" applyFont="1" applyFill="1" applyBorder="1" applyAlignment="1" applyProtection="1">
      <alignment vertical="top" wrapText="1"/>
    </xf>
    <xf numFmtId="0" fontId="17" fillId="4" borderId="10" xfId="0" applyFont="1" applyFill="1" applyBorder="1" applyAlignment="1" applyProtection="1"/>
    <xf numFmtId="0" fontId="17" fillId="4" borderId="10" xfId="0" applyFont="1" applyFill="1" applyBorder="1" applyProtection="1"/>
    <xf numFmtId="0" fontId="8" fillId="10" borderId="10" xfId="0" applyFont="1" applyFill="1" applyBorder="1" applyAlignment="1" applyProtection="1">
      <alignment vertical="top"/>
    </xf>
    <xf numFmtId="0" fontId="9" fillId="10" borderId="12" xfId="0" applyFont="1" applyFill="1" applyBorder="1" applyAlignment="1" applyProtection="1">
      <alignment vertical="top"/>
    </xf>
    <xf numFmtId="0" fontId="9" fillId="10" borderId="13" xfId="0" applyFont="1" applyFill="1" applyBorder="1" applyAlignment="1" applyProtection="1">
      <alignment vertical="top"/>
    </xf>
    <xf numFmtId="0" fontId="4" fillId="9" borderId="12" xfId="0" applyFont="1" applyFill="1" applyBorder="1" applyAlignment="1" applyProtection="1">
      <alignment vertical="top"/>
    </xf>
    <xf numFmtId="0" fontId="9" fillId="9" borderId="12" xfId="0" applyFont="1" applyFill="1" applyBorder="1" applyAlignment="1" applyProtection="1">
      <alignment vertical="top"/>
    </xf>
    <xf numFmtId="0" fontId="9" fillId="9" borderId="13" xfId="0" applyFont="1" applyFill="1" applyBorder="1" applyAlignment="1" applyProtection="1">
      <alignment vertical="top"/>
    </xf>
    <xf numFmtId="0" fontId="8" fillId="10" borderId="10" xfId="0" applyFont="1" applyFill="1" applyBorder="1" applyAlignment="1" applyProtection="1">
      <alignment horizontal="left" vertical="top"/>
    </xf>
    <xf numFmtId="0" fontId="3" fillId="10" borderId="12" xfId="0" applyFont="1" applyFill="1" applyBorder="1" applyAlignment="1" applyProtection="1">
      <alignment horizontal="center" vertical="top" wrapText="1"/>
    </xf>
    <xf numFmtId="0" fontId="8" fillId="9" borderId="10" xfId="0" applyFont="1" applyFill="1" applyBorder="1" applyProtection="1"/>
    <xf numFmtId="0" fontId="3" fillId="9" borderId="12" xfId="0" applyFont="1" applyFill="1" applyBorder="1" applyProtection="1"/>
    <xf numFmtId="0" fontId="3" fillId="9" borderId="13" xfId="0" applyFont="1" applyFill="1" applyBorder="1" applyProtection="1"/>
    <xf numFmtId="0" fontId="11" fillId="10" borderId="16" xfId="0" applyFont="1" applyFill="1" applyBorder="1" applyAlignment="1" applyProtection="1">
      <alignment horizontal="left" vertical="center"/>
    </xf>
    <xf numFmtId="0" fontId="11" fillId="10" borderId="7" xfId="0" applyFont="1" applyFill="1" applyBorder="1" applyAlignment="1" applyProtection="1">
      <alignment horizontal="left" vertical="center"/>
    </xf>
    <xf numFmtId="0" fontId="11" fillId="10" borderId="5" xfId="0" applyFont="1" applyFill="1" applyBorder="1" applyAlignment="1" applyProtection="1">
      <alignment horizontal="left" vertical="center"/>
    </xf>
    <xf numFmtId="0" fontId="11" fillId="10" borderId="15" xfId="0" applyFont="1" applyFill="1" applyBorder="1" applyAlignment="1" applyProtection="1">
      <alignment horizontal="left" vertical="center"/>
    </xf>
    <xf numFmtId="0" fontId="11" fillId="10" borderId="0" xfId="0" applyFont="1" applyFill="1" applyBorder="1" applyAlignment="1" applyProtection="1">
      <alignment horizontal="left" vertical="center"/>
    </xf>
    <xf numFmtId="0" fontId="11" fillId="10" borderId="3" xfId="0" applyFont="1" applyFill="1" applyBorder="1" applyAlignment="1" applyProtection="1">
      <alignment horizontal="left" vertical="center"/>
    </xf>
    <xf numFmtId="0" fontId="11" fillId="10" borderId="14" xfId="0" applyFont="1" applyFill="1" applyBorder="1" applyAlignment="1" applyProtection="1">
      <alignment horizontal="left" vertical="center"/>
    </xf>
    <xf numFmtId="0" fontId="11" fillId="10" borderId="4" xfId="0" applyFont="1" applyFill="1" applyBorder="1" applyAlignment="1" applyProtection="1">
      <alignment horizontal="left" vertical="center"/>
    </xf>
    <xf numFmtId="0" fontId="11" fillId="10" borderId="6" xfId="0" applyFont="1" applyFill="1" applyBorder="1" applyAlignment="1" applyProtection="1">
      <alignment horizontal="left" vertical="center"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12" xfId="0" applyFont="1" applyBorder="1" applyAlignment="1" applyProtection="1">
      <alignment horizontal="left"/>
      <protection locked="0"/>
    </xf>
    <xf numFmtId="0" fontId="11" fillId="0" borderId="13" xfId="0" applyFont="1" applyBorder="1" applyAlignment="1" applyProtection="1">
      <alignment horizontal="left"/>
      <protection locked="0"/>
    </xf>
    <xf numFmtId="14" fontId="4" fillId="0" borderId="10" xfId="0" applyNumberFormat="1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8" fillId="6" borderId="2" xfId="0" applyFont="1" applyFill="1" applyBorder="1" applyAlignment="1" applyProtection="1">
      <alignment horizontal="left" vertical="center"/>
    </xf>
    <xf numFmtId="0" fontId="8" fillId="6" borderId="13" xfId="0" applyFont="1" applyFill="1" applyBorder="1" applyAlignment="1" applyProtection="1">
      <alignment horizontal="left" vertical="center"/>
    </xf>
    <xf numFmtId="0" fontId="4" fillId="7" borderId="2" xfId="0" applyFont="1" applyFill="1" applyBorder="1" applyAlignment="1" applyProtection="1">
      <alignment horizontal="center" vertical="top" wrapText="1"/>
    </xf>
    <xf numFmtId="0" fontId="4" fillId="7" borderId="2" xfId="0" applyFont="1" applyFill="1" applyBorder="1" applyAlignment="1" applyProtection="1"/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</xf>
    <xf numFmtId="0" fontId="15" fillId="7" borderId="8" xfId="0" applyNumberFormat="1" applyFont="1" applyFill="1" applyBorder="1" applyAlignment="1" applyProtection="1">
      <alignment horizontal="center" vertical="center" wrapText="1"/>
    </xf>
    <xf numFmtId="0" fontId="15" fillId="7" borderId="49" xfId="0" applyNumberFormat="1" applyFont="1" applyFill="1" applyBorder="1" applyAlignment="1" applyProtection="1">
      <alignment horizontal="center" vertical="center" wrapText="1"/>
    </xf>
    <xf numFmtId="0" fontId="15" fillId="7" borderId="9" xfId="0" applyNumberFormat="1" applyFont="1" applyFill="1" applyBorder="1" applyAlignment="1" applyProtection="1">
      <alignment horizontal="center" vertical="center" wrapText="1"/>
    </xf>
    <xf numFmtId="0" fontId="8" fillId="7" borderId="10" xfId="0" applyFont="1" applyFill="1" applyBorder="1" applyAlignment="1" applyProtection="1">
      <alignment horizontal="left" vertical="top"/>
    </xf>
    <xf numFmtId="0" fontId="8" fillId="7" borderId="12" xfId="0" applyFont="1" applyFill="1" applyBorder="1" applyAlignment="1" applyProtection="1">
      <alignment horizontal="left" vertical="top"/>
    </xf>
    <xf numFmtId="0" fontId="4" fillId="7" borderId="10" xfId="0" applyFont="1" applyFill="1" applyBorder="1" applyAlignment="1" applyProtection="1">
      <alignment horizontal="center"/>
    </xf>
    <xf numFmtId="0" fontId="4" fillId="7" borderId="13" xfId="0" applyFont="1" applyFill="1" applyBorder="1" applyAlignment="1" applyProtection="1">
      <alignment horizontal="center"/>
    </xf>
    <xf numFmtId="0" fontId="4" fillId="7" borderId="10" xfId="0" applyFont="1" applyFill="1" applyBorder="1" applyAlignment="1" applyProtection="1">
      <alignment horizontal="center" vertical="top" wrapText="1"/>
    </xf>
    <xf numFmtId="0" fontId="4" fillId="7" borderId="2" xfId="0" applyFont="1" applyFill="1" applyBorder="1" applyAlignment="1" applyProtection="1">
      <alignment horizontal="center" vertical="center"/>
    </xf>
    <xf numFmtId="0" fontId="4" fillId="7" borderId="10" xfId="0" applyFont="1" applyFill="1" applyBorder="1" applyAlignment="1" applyProtection="1">
      <alignment horizontal="center" vertical="center"/>
    </xf>
    <xf numFmtId="0" fontId="15" fillId="6" borderId="2" xfId="0" applyFont="1" applyFill="1" applyBorder="1" applyAlignment="1" applyProtection="1">
      <alignment horizontal="center" vertical="center"/>
    </xf>
    <xf numFmtId="0" fontId="8" fillId="7" borderId="2" xfId="0" applyFont="1" applyFill="1" applyBorder="1" applyAlignment="1" applyProtection="1">
      <alignment horizontal="left" vertical="top"/>
    </xf>
    <xf numFmtId="0" fontId="8" fillId="7" borderId="8" xfId="0" applyFont="1" applyFill="1" applyBorder="1" applyAlignment="1" applyProtection="1">
      <alignment horizontal="left" vertical="top"/>
    </xf>
    <xf numFmtId="0" fontId="4" fillId="7" borderId="2" xfId="0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horizontal="center"/>
    </xf>
    <xf numFmtId="0" fontId="8" fillId="7" borderId="13" xfId="0" applyFont="1" applyFill="1" applyBorder="1" applyAlignment="1" applyProtection="1">
      <alignment horizontal="left" vertical="top"/>
    </xf>
    <xf numFmtId="0" fontId="4" fillId="7" borderId="2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left" vertical="top"/>
    </xf>
    <xf numFmtId="0" fontId="3" fillId="0" borderId="13" xfId="0" applyFont="1" applyFill="1" applyBorder="1" applyAlignment="1" applyProtection="1">
      <alignment horizontal="left" vertical="top"/>
    </xf>
    <xf numFmtId="0" fontId="8" fillId="8" borderId="10" xfId="0" applyFont="1" applyFill="1" applyBorder="1" applyAlignment="1" applyProtection="1">
      <alignment horizontal="left" vertical="top"/>
    </xf>
    <xf numFmtId="0" fontId="8" fillId="8" borderId="13" xfId="0" applyFont="1" applyFill="1" applyBorder="1" applyAlignment="1" applyProtection="1">
      <alignment horizontal="left" vertical="top"/>
    </xf>
    <xf numFmtId="0" fontId="8" fillId="7" borderId="10" xfId="0" applyFont="1" applyFill="1" applyBorder="1" applyAlignment="1" applyProtection="1">
      <alignment horizontal="left" vertical="center"/>
    </xf>
    <xf numFmtId="0" fontId="8" fillId="7" borderId="12" xfId="0" applyFont="1" applyFill="1" applyBorder="1" applyAlignment="1" applyProtection="1">
      <alignment horizontal="left" vertical="center"/>
    </xf>
    <xf numFmtId="0" fontId="8" fillId="7" borderId="13" xfId="0" applyFont="1" applyFill="1" applyBorder="1" applyAlignment="1" applyProtection="1">
      <alignment horizontal="left" vertical="center"/>
    </xf>
    <xf numFmtId="0" fontId="8" fillId="0" borderId="14" xfId="0" applyFont="1" applyFill="1" applyBorder="1" applyAlignment="1" applyProtection="1">
      <alignment horizontal="left" vertical="top"/>
    </xf>
    <xf numFmtId="0" fontId="8" fillId="0" borderId="6" xfId="0" applyFont="1" applyFill="1" applyBorder="1" applyAlignment="1" applyProtection="1">
      <alignment horizontal="left" vertical="top"/>
    </xf>
    <xf numFmtId="0" fontId="8" fillId="8" borderId="14" xfId="0" applyFont="1" applyFill="1" applyBorder="1" applyAlignment="1" applyProtection="1">
      <alignment horizontal="left" vertical="top"/>
    </xf>
    <xf numFmtId="0" fontId="8" fillId="8" borderId="6" xfId="0" applyFont="1" applyFill="1" applyBorder="1" applyAlignment="1" applyProtection="1">
      <alignment horizontal="left" vertical="top"/>
    </xf>
    <xf numFmtId="0" fontId="8" fillId="7" borderId="16" xfId="0" applyFont="1" applyFill="1" applyBorder="1" applyAlignment="1" applyProtection="1">
      <alignment horizontal="left" vertical="center"/>
    </xf>
    <xf numFmtId="0" fontId="8" fillId="7" borderId="7" xfId="0" applyFont="1" applyFill="1" applyBorder="1" applyAlignment="1" applyProtection="1">
      <alignment horizontal="left" vertical="center"/>
    </xf>
    <xf numFmtId="0" fontId="8" fillId="7" borderId="5" xfId="0" applyFont="1" applyFill="1" applyBorder="1" applyAlignment="1" applyProtection="1">
      <alignment horizontal="left" vertical="center"/>
    </xf>
    <xf numFmtId="0" fontId="8" fillId="7" borderId="15" xfId="0" applyFont="1" applyFill="1" applyBorder="1" applyAlignment="1" applyProtection="1">
      <alignment horizontal="left" vertical="center"/>
    </xf>
    <xf numFmtId="0" fontId="8" fillId="7" borderId="0" xfId="0" applyFont="1" applyFill="1" applyBorder="1" applyAlignment="1" applyProtection="1">
      <alignment horizontal="left" vertical="center"/>
    </xf>
    <xf numFmtId="0" fontId="8" fillId="7" borderId="3" xfId="0" applyFont="1" applyFill="1" applyBorder="1" applyAlignment="1" applyProtection="1">
      <alignment horizontal="left" vertical="center"/>
    </xf>
    <xf numFmtId="0" fontId="8" fillId="7" borderId="14" xfId="0" applyFont="1" applyFill="1" applyBorder="1" applyAlignment="1" applyProtection="1">
      <alignment horizontal="left" vertical="center"/>
    </xf>
    <xf numFmtId="0" fontId="8" fillId="7" borderId="4" xfId="0" applyFont="1" applyFill="1" applyBorder="1" applyAlignment="1" applyProtection="1">
      <alignment horizontal="left" vertical="center"/>
    </xf>
    <xf numFmtId="0" fontId="8" fillId="7" borderId="6" xfId="0" applyFont="1" applyFill="1" applyBorder="1" applyAlignment="1" applyProtection="1">
      <alignment horizontal="left" vertical="center"/>
    </xf>
    <xf numFmtId="0" fontId="15" fillId="7" borderId="2" xfId="0" applyFont="1" applyFill="1" applyBorder="1" applyAlignment="1" applyProtection="1">
      <alignment horizontal="center" vertical="center" wrapText="1"/>
    </xf>
    <xf numFmtId="0" fontId="8" fillId="7" borderId="47" xfId="0" applyFont="1" applyFill="1" applyBorder="1" applyAlignment="1" applyProtection="1">
      <alignment horizontal="left" vertical="top"/>
    </xf>
    <xf numFmtId="0" fontId="8" fillId="7" borderId="48" xfId="0" applyFont="1" applyFill="1" applyBorder="1" applyAlignment="1" applyProtection="1">
      <alignment horizontal="left" vertical="top"/>
    </xf>
    <xf numFmtId="0" fontId="4" fillId="6" borderId="2" xfId="0" applyFont="1" applyFill="1" applyBorder="1" applyAlignment="1" applyProtection="1">
      <alignment horizontal="center" vertical="top" wrapText="1"/>
    </xf>
    <xf numFmtId="0" fontId="3" fillId="5" borderId="10" xfId="0" applyFont="1" applyFill="1" applyBorder="1" applyAlignment="1" applyProtection="1">
      <alignment horizontal="left" vertical="top" wrapText="1"/>
      <protection hidden="1"/>
    </xf>
    <xf numFmtId="0" fontId="0" fillId="4" borderId="13" xfId="0" applyFill="1" applyBorder="1" applyAlignment="1" applyProtection="1">
      <alignment horizontal="left" vertical="top" wrapText="1"/>
      <protection hidden="1"/>
    </xf>
    <xf numFmtId="0" fontId="8" fillId="7" borderId="16" xfId="0" applyFont="1" applyFill="1" applyBorder="1" applyAlignment="1" applyProtection="1">
      <alignment horizontal="left" vertical="top" wrapText="1"/>
    </xf>
    <xf numFmtId="0" fontId="8" fillId="7" borderId="7" xfId="0" applyFont="1" applyFill="1" applyBorder="1" applyAlignment="1" applyProtection="1">
      <alignment horizontal="left" vertical="top" wrapText="1"/>
    </xf>
    <xf numFmtId="0" fontId="8" fillId="7" borderId="5" xfId="0" applyFont="1" applyFill="1" applyBorder="1" applyAlignment="1" applyProtection="1">
      <alignment horizontal="left" vertical="top" wrapText="1"/>
    </xf>
    <xf numFmtId="0" fontId="8" fillId="7" borderId="15" xfId="0" applyFont="1" applyFill="1" applyBorder="1" applyAlignment="1" applyProtection="1">
      <alignment horizontal="left" vertical="top" wrapText="1"/>
    </xf>
    <xf numFmtId="0" fontId="8" fillId="7" borderId="0" xfId="0" applyFont="1" applyFill="1" applyBorder="1" applyAlignment="1" applyProtection="1">
      <alignment horizontal="left" vertical="top" wrapText="1"/>
    </xf>
    <xf numFmtId="0" fontId="8" fillId="7" borderId="3" xfId="0" applyFont="1" applyFill="1" applyBorder="1" applyAlignment="1" applyProtection="1">
      <alignment horizontal="left" vertical="top" wrapText="1"/>
    </xf>
    <xf numFmtId="0" fontId="8" fillId="7" borderId="14" xfId="0" applyFont="1" applyFill="1" applyBorder="1" applyAlignment="1" applyProtection="1">
      <alignment horizontal="left" vertical="top" wrapText="1"/>
    </xf>
    <xf numFmtId="0" fontId="8" fillId="7" borderId="4" xfId="0" applyFont="1" applyFill="1" applyBorder="1" applyAlignment="1" applyProtection="1">
      <alignment horizontal="left" vertical="top" wrapText="1"/>
    </xf>
    <xf numFmtId="0" fontId="8" fillId="7" borderId="6" xfId="0" applyFont="1" applyFill="1" applyBorder="1" applyAlignment="1" applyProtection="1">
      <alignment horizontal="left" vertical="top" wrapText="1"/>
    </xf>
    <xf numFmtId="0" fontId="14" fillId="7" borderId="7" xfId="0" applyFont="1" applyFill="1" applyBorder="1" applyAlignment="1" applyProtection="1">
      <alignment horizontal="center" vertical="top" wrapText="1"/>
    </xf>
    <xf numFmtId="0" fontId="14" fillId="7" borderId="5" xfId="0" applyFont="1" applyFill="1" applyBorder="1" applyAlignment="1" applyProtection="1">
      <alignment horizontal="center" vertical="top" wrapText="1"/>
    </xf>
    <xf numFmtId="0" fontId="4" fillId="7" borderId="16" xfId="0" applyFont="1" applyFill="1" applyBorder="1" applyAlignment="1" applyProtection="1">
      <alignment horizontal="center" vertical="center" wrapText="1"/>
    </xf>
    <xf numFmtId="0" fontId="4" fillId="7" borderId="5" xfId="0" applyFont="1" applyFill="1" applyBorder="1" applyAlignment="1" applyProtection="1">
      <alignment horizontal="center" vertical="center" wrapText="1"/>
    </xf>
    <xf numFmtId="0" fontId="4" fillId="7" borderId="14" xfId="0" applyFont="1" applyFill="1" applyBorder="1" applyAlignment="1" applyProtection="1">
      <alignment horizontal="center" vertical="center" wrapText="1"/>
    </xf>
    <xf numFmtId="0" fontId="4" fillId="7" borderId="6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vertical="top" wrapText="1"/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3" fillId="0" borderId="9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4" fillId="6" borderId="10" xfId="0" applyFont="1" applyFill="1" applyBorder="1" applyAlignment="1" applyProtection="1">
      <alignment horizontal="center" vertical="top" wrapText="1"/>
    </xf>
    <xf numFmtId="0" fontId="4" fillId="6" borderId="13" xfId="0" applyFont="1" applyFill="1" applyBorder="1" applyAlignment="1" applyProtection="1">
      <alignment horizontal="center" vertical="top" wrapText="1"/>
    </xf>
    <xf numFmtId="0" fontId="4" fillId="6" borderId="9" xfId="0" applyFont="1" applyFill="1" applyBorder="1" applyAlignment="1" applyProtection="1">
      <alignment horizontal="center"/>
    </xf>
    <xf numFmtId="0" fontId="26" fillId="0" borderId="9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3" fillId="0" borderId="13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3" xfId="0" applyFont="1" applyFill="1" applyBorder="1" applyAlignment="1" applyProtection="1">
      <alignment horizontal="center" vertical="top" wrapText="1"/>
      <protection locked="0"/>
    </xf>
    <xf numFmtId="0" fontId="4" fillId="7" borderId="13" xfId="0" applyFont="1" applyFill="1" applyBorder="1" applyAlignment="1" applyProtection="1">
      <alignment horizontal="center" vertical="top" wrapText="1"/>
    </xf>
    <xf numFmtId="0" fontId="8" fillId="6" borderId="10" xfId="0" applyFont="1" applyFill="1" applyBorder="1" applyAlignment="1" applyProtection="1">
      <alignment horizontal="left"/>
    </xf>
    <xf numFmtId="0" fontId="8" fillId="6" borderId="12" xfId="0" applyFont="1" applyFill="1" applyBorder="1" applyAlignment="1" applyProtection="1">
      <alignment horizontal="left"/>
    </xf>
    <xf numFmtId="0" fontId="8" fillId="6" borderId="13" xfId="0" applyFont="1" applyFill="1" applyBorder="1" applyAlignment="1" applyProtection="1">
      <alignment horizontal="left"/>
    </xf>
    <xf numFmtId="0" fontId="3" fillId="0" borderId="9" xfId="0" applyFont="1" applyFill="1" applyBorder="1" applyAlignment="1" applyProtection="1">
      <alignment horizontal="center" vertical="top" wrapText="1"/>
      <protection locked="0"/>
    </xf>
    <xf numFmtId="0" fontId="4" fillId="7" borderId="12" xfId="0" applyFont="1" applyFill="1" applyBorder="1" applyAlignment="1" applyProtection="1">
      <alignment horizontal="center" vertical="top" wrapText="1"/>
    </xf>
    <xf numFmtId="0" fontId="15" fillId="7" borderId="16" xfId="0" applyFont="1" applyFill="1" applyBorder="1" applyAlignment="1" applyProtection="1">
      <alignment horizontal="center" vertical="center" wrapText="1"/>
    </xf>
    <xf numFmtId="0" fontId="15" fillId="7" borderId="7" xfId="0" applyFont="1" applyFill="1" applyBorder="1" applyAlignment="1" applyProtection="1">
      <alignment horizontal="center" vertical="center" wrapText="1"/>
    </xf>
    <xf numFmtId="0" fontId="15" fillId="7" borderId="5" xfId="0" applyFont="1" applyFill="1" applyBorder="1" applyAlignment="1" applyProtection="1">
      <alignment horizontal="center" vertical="center" wrapText="1"/>
    </xf>
    <xf numFmtId="0" fontId="15" fillId="7" borderId="14" xfId="0" applyFont="1" applyFill="1" applyBorder="1" applyAlignment="1" applyProtection="1">
      <alignment horizontal="center" vertical="center" wrapText="1"/>
    </xf>
    <xf numFmtId="0" fontId="15" fillId="7" borderId="4" xfId="0" applyFont="1" applyFill="1" applyBorder="1" applyAlignment="1" applyProtection="1">
      <alignment horizontal="center" vertical="center" wrapText="1"/>
    </xf>
    <xf numFmtId="0" fontId="15" fillId="7" borderId="6" xfId="0" applyFont="1" applyFill="1" applyBorder="1" applyAlignment="1" applyProtection="1">
      <alignment horizontal="center" vertical="center" wrapText="1"/>
    </xf>
    <xf numFmtId="0" fontId="11" fillId="0" borderId="10" xfId="2" applyFont="1" applyBorder="1" applyAlignment="1" applyProtection="1">
      <alignment horizontal="left"/>
      <protection locked="0"/>
    </xf>
    <xf numFmtId="0" fontId="11" fillId="0" borderId="12" xfId="2" applyFont="1" applyBorder="1" applyAlignment="1" applyProtection="1">
      <alignment horizontal="left"/>
      <protection locked="0"/>
    </xf>
    <xf numFmtId="0" fontId="11" fillId="0" borderId="13" xfId="2" applyFont="1" applyBorder="1" applyAlignment="1" applyProtection="1">
      <alignment horizontal="left"/>
      <protection locked="0"/>
    </xf>
    <xf numFmtId="14" fontId="4" fillId="0" borderId="10" xfId="2" applyNumberFormat="1" applyFont="1" applyBorder="1" applyAlignment="1" applyProtection="1">
      <alignment horizontal="left"/>
      <protection locked="0"/>
    </xf>
    <xf numFmtId="0" fontId="4" fillId="0" borderId="13" xfId="2" applyFont="1" applyBorder="1" applyAlignment="1" applyProtection="1">
      <alignment horizontal="left"/>
      <protection locked="0"/>
    </xf>
    <xf numFmtId="0" fontId="8" fillId="6" borderId="2" xfId="2" applyFont="1" applyFill="1" applyBorder="1" applyAlignment="1" applyProtection="1">
      <alignment horizontal="left" vertical="center"/>
    </xf>
    <xf numFmtId="0" fontId="8" fillId="6" borderId="13" xfId="2" applyFont="1" applyFill="1" applyBorder="1" applyAlignment="1" applyProtection="1">
      <alignment horizontal="left" vertical="center"/>
    </xf>
    <xf numFmtId="0" fontId="4" fillId="7" borderId="2" xfId="2" applyFont="1" applyFill="1" applyBorder="1" applyAlignment="1" applyProtection="1">
      <alignment horizontal="center" vertical="top" wrapText="1"/>
    </xf>
    <xf numFmtId="0" fontId="4" fillId="7" borderId="2" xfId="2" applyFont="1" applyFill="1" applyBorder="1" applyAlignment="1" applyProtection="1"/>
    <xf numFmtId="0" fontId="4" fillId="0" borderId="2" xfId="2" applyFont="1" applyFill="1" applyBorder="1" applyAlignment="1" applyProtection="1">
      <alignment horizontal="center" vertical="center" wrapText="1"/>
      <protection locked="0"/>
    </xf>
    <xf numFmtId="0" fontId="3" fillId="6" borderId="2" xfId="2" applyFont="1" applyFill="1" applyBorder="1" applyAlignment="1" applyProtection="1">
      <alignment horizontal="center" vertical="center" wrapText="1"/>
    </xf>
    <xf numFmtId="0" fontId="15" fillId="7" borderId="8" xfId="2" applyNumberFormat="1" applyFont="1" applyFill="1" applyBorder="1" applyAlignment="1" applyProtection="1">
      <alignment horizontal="center" vertical="center" wrapText="1"/>
    </xf>
    <xf numFmtId="0" fontId="15" fillId="7" borderId="49" xfId="2" applyNumberFormat="1" applyFont="1" applyFill="1" applyBorder="1" applyAlignment="1" applyProtection="1">
      <alignment horizontal="center" vertical="center" wrapText="1"/>
    </xf>
    <xf numFmtId="0" fontId="15" fillId="7" borderId="9" xfId="2" applyNumberFormat="1" applyFont="1" applyFill="1" applyBorder="1" applyAlignment="1" applyProtection="1">
      <alignment horizontal="center" vertical="center" wrapText="1"/>
    </xf>
    <xf numFmtId="0" fontId="8" fillId="7" borderId="10" xfId="2" applyFont="1" applyFill="1" applyBorder="1" applyAlignment="1" applyProtection="1">
      <alignment horizontal="left" vertical="top"/>
    </xf>
    <xf numFmtId="0" fontId="8" fillId="7" borderId="12" xfId="2" applyFont="1" applyFill="1" applyBorder="1" applyAlignment="1" applyProtection="1">
      <alignment horizontal="left" vertical="top"/>
    </xf>
    <xf numFmtId="0" fontId="4" fillId="7" borderId="10" xfId="2" applyFont="1" applyFill="1" applyBorder="1" applyAlignment="1" applyProtection="1">
      <alignment horizontal="center"/>
    </xf>
    <xf numFmtId="0" fontId="4" fillId="7" borderId="13" xfId="2" applyFont="1" applyFill="1" applyBorder="1" applyAlignment="1" applyProtection="1">
      <alignment horizontal="center"/>
    </xf>
    <xf numFmtId="0" fontId="4" fillId="7" borderId="10" xfId="2" applyFont="1" applyFill="1" applyBorder="1" applyAlignment="1" applyProtection="1">
      <alignment horizontal="center" vertical="top" wrapText="1"/>
    </xf>
    <xf numFmtId="0" fontId="4" fillId="7" borderId="2" xfId="2" applyFont="1" applyFill="1" applyBorder="1" applyAlignment="1" applyProtection="1">
      <alignment horizontal="center" vertical="center"/>
    </xf>
    <xf numFmtId="0" fontId="4" fillId="7" borderId="10" xfId="2" applyFont="1" applyFill="1" applyBorder="1" applyAlignment="1" applyProtection="1">
      <alignment horizontal="center" vertical="center"/>
    </xf>
    <xf numFmtId="0" fontId="15" fillId="6" borderId="2" xfId="2" applyFont="1" applyFill="1" applyBorder="1" applyAlignment="1" applyProtection="1">
      <alignment horizontal="center" vertical="center"/>
    </xf>
    <xf numFmtId="0" fontId="8" fillId="7" borderId="2" xfId="2" applyFont="1" applyFill="1" applyBorder="1" applyAlignment="1" applyProtection="1">
      <alignment horizontal="left" vertical="top"/>
    </xf>
    <xf numFmtId="0" fontId="8" fillId="7" borderId="8" xfId="2" applyFont="1" applyFill="1" applyBorder="1" applyAlignment="1" applyProtection="1">
      <alignment horizontal="left" vertical="top"/>
    </xf>
    <xf numFmtId="0" fontId="4" fillId="7" borderId="2" xfId="2" applyFont="1" applyFill="1" applyBorder="1" applyAlignment="1" applyProtection="1">
      <alignment horizontal="center" vertical="center" wrapText="1"/>
    </xf>
    <xf numFmtId="0" fontId="4" fillId="6" borderId="2" xfId="2" applyFont="1" applyFill="1" applyBorder="1" applyAlignment="1" applyProtection="1">
      <alignment horizontal="center"/>
    </xf>
    <xf numFmtId="0" fontId="8" fillId="7" borderId="13" xfId="2" applyFont="1" applyFill="1" applyBorder="1" applyAlignment="1" applyProtection="1">
      <alignment horizontal="left" vertical="top"/>
    </xf>
    <xf numFmtId="0" fontId="4" fillId="7" borderId="2" xfId="2" applyFont="1" applyFill="1" applyBorder="1" applyAlignment="1" applyProtection="1">
      <alignment horizontal="center"/>
    </xf>
    <xf numFmtId="0" fontId="3" fillId="0" borderId="10" xfId="2" applyFont="1" applyFill="1" applyBorder="1" applyAlignment="1" applyProtection="1">
      <alignment horizontal="left" vertical="top"/>
    </xf>
    <xf numFmtId="0" fontId="3" fillId="0" borderId="13" xfId="2" applyFont="1" applyFill="1" applyBorder="1" applyAlignment="1" applyProtection="1">
      <alignment horizontal="left" vertical="top"/>
    </xf>
    <xf numFmtId="0" fontId="8" fillId="8" borderId="10" xfId="2" applyFont="1" applyFill="1" applyBorder="1" applyAlignment="1" applyProtection="1">
      <alignment horizontal="left" vertical="top"/>
    </xf>
    <xf numFmtId="0" fontId="8" fillId="8" borderId="13" xfId="2" applyFont="1" applyFill="1" applyBorder="1" applyAlignment="1" applyProtection="1">
      <alignment horizontal="left" vertical="top"/>
    </xf>
    <xf numFmtId="0" fontId="8" fillId="7" borderId="10" xfId="2" applyFont="1" applyFill="1" applyBorder="1" applyAlignment="1" applyProtection="1">
      <alignment horizontal="left" vertical="center"/>
    </xf>
    <xf numFmtId="0" fontId="8" fillId="7" borderId="12" xfId="2" applyFont="1" applyFill="1" applyBorder="1" applyAlignment="1" applyProtection="1">
      <alignment horizontal="left" vertical="center"/>
    </xf>
    <xf numFmtId="0" fontId="8" fillId="7" borderId="13" xfId="2" applyFont="1" applyFill="1" applyBorder="1" applyAlignment="1" applyProtection="1">
      <alignment horizontal="left" vertical="center"/>
    </xf>
    <xf numFmtId="0" fontId="8" fillId="0" borderId="14" xfId="2" applyFont="1" applyFill="1" applyBorder="1" applyAlignment="1" applyProtection="1">
      <alignment horizontal="left" vertical="top"/>
    </xf>
    <xf numFmtId="0" fontId="8" fillId="0" borderId="6" xfId="2" applyFont="1" applyFill="1" applyBorder="1" applyAlignment="1" applyProtection="1">
      <alignment horizontal="left" vertical="top"/>
    </xf>
    <xf numFmtId="0" fontId="8" fillId="8" borderId="14" xfId="2" applyFont="1" applyFill="1" applyBorder="1" applyAlignment="1" applyProtection="1">
      <alignment horizontal="left" vertical="top"/>
    </xf>
    <xf numFmtId="0" fontId="8" fillId="8" borderId="6" xfId="2" applyFont="1" applyFill="1" applyBorder="1" applyAlignment="1" applyProtection="1">
      <alignment horizontal="left" vertical="top"/>
    </xf>
    <xf numFmtId="0" fontId="8" fillId="7" borderId="16" xfId="2" applyFont="1" applyFill="1" applyBorder="1" applyAlignment="1" applyProtection="1">
      <alignment horizontal="left" vertical="center"/>
    </xf>
    <xf numFmtId="0" fontId="8" fillId="7" borderId="7" xfId="2" applyFont="1" applyFill="1" applyBorder="1" applyAlignment="1" applyProtection="1">
      <alignment horizontal="left" vertical="center"/>
    </xf>
    <xf numFmtId="0" fontId="8" fillId="7" borderId="5" xfId="2" applyFont="1" applyFill="1" applyBorder="1" applyAlignment="1" applyProtection="1">
      <alignment horizontal="left" vertical="center"/>
    </xf>
    <xf numFmtId="0" fontId="8" fillId="7" borderId="15" xfId="2" applyFont="1" applyFill="1" applyBorder="1" applyAlignment="1" applyProtection="1">
      <alignment horizontal="left" vertical="center"/>
    </xf>
    <xf numFmtId="0" fontId="8" fillId="7" borderId="0" xfId="2" applyFont="1" applyFill="1" applyBorder="1" applyAlignment="1" applyProtection="1">
      <alignment horizontal="left" vertical="center"/>
    </xf>
    <xf numFmtId="0" fontId="8" fillId="7" borderId="3" xfId="2" applyFont="1" applyFill="1" applyBorder="1" applyAlignment="1" applyProtection="1">
      <alignment horizontal="left" vertical="center"/>
    </xf>
    <xf numFmtId="0" fontId="8" fillId="7" borderId="14" xfId="2" applyFont="1" applyFill="1" applyBorder="1" applyAlignment="1" applyProtection="1">
      <alignment horizontal="left" vertical="center"/>
    </xf>
    <xf numFmtId="0" fontId="8" fillId="7" borderId="4" xfId="2" applyFont="1" applyFill="1" applyBorder="1" applyAlignment="1" applyProtection="1">
      <alignment horizontal="left" vertical="center"/>
    </xf>
    <xf numFmtId="0" fontId="8" fillId="7" borderId="6" xfId="2" applyFont="1" applyFill="1" applyBorder="1" applyAlignment="1" applyProtection="1">
      <alignment horizontal="left" vertical="center"/>
    </xf>
    <xf numFmtId="0" fontId="15" fillId="7" borderId="2" xfId="2" applyFont="1" applyFill="1" applyBorder="1" applyAlignment="1" applyProtection="1">
      <alignment horizontal="center" vertical="center" wrapText="1"/>
    </xf>
    <xf numFmtId="0" fontId="8" fillId="7" borderId="47" xfId="2" applyFont="1" applyFill="1" applyBorder="1" applyAlignment="1" applyProtection="1">
      <alignment horizontal="left" vertical="top"/>
    </xf>
    <xf numFmtId="0" fontId="8" fillId="7" borderId="48" xfId="2" applyFont="1" applyFill="1" applyBorder="1" applyAlignment="1" applyProtection="1">
      <alignment horizontal="left" vertical="top"/>
    </xf>
    <xf numFmtId="0" fontId="4" fillId="6" borderId="2" xfId="2" applyFont="1" applyFill="1" applyBorder="1" applyAlignment="1" applyProtection="1">
      <alignment horizontal="center" vertical="top" wrapText="1"/>
    </xf>
    <xf numFmtId="0" fontId="3" fillId="5" borderId="10" xfId="2" applyFont="1" applyFill="1" applyBorder="1" applyAlignment="1" applyProtection="1">
      <alignment horizontal="left" vertical="top" wrapText="1"/>
      <protection hidden="1"/>
    </xf>
    <xf numFmtId="0" fontId="3" fillId="4" borderId="13" xfId="2" applyFill="1" applyBorder="1" applyAlignment="1" applyProtection="1">
      <alignment horizontal="left" vertical="top" wrapText="1"/>
      <protection hidden="1"/>
    </xf>
    <xf numFmtId="0" fontId="8" fillId="7" borderId="16" xfId="2" applyFont="1" applyFill="1" applyBorder="1" applyAlignment="1" applyProtection="1">
      <alignment horizontal="left" vertical="top" wrapText="1"/>
    </xf>
    <xf numFmtId="0" fontId="8" fillId="7" borderId="7" xfId="2" applyFont="1" applyFill="1" applyBorder="1" applyAlignment="1" applyProtection="1">
      <alignment horizontal="left" vertical="top" wrapText="1"/>
    </xf>
    <xf numFmtId="0" fontId="8" fillId="7" borderId="5" xfId="2" applyFont="1" applyFill="1" applyBorder="1" applyAlignment="1" applyProtection="1">
      <alignment horizontal="left" vertical="top" wrapText="1"/>
    </xf>
    <xf numFmtId="0" fontId="8" fillId="7" borderId="15" xfId="2" applyFont="1" applyFill="1" applyBorder="1" applyAlignment="1" applyProtection="1">
      <alignment horizontal="left" vertical="top" wrapText="1"/>
    </xf>
    <xf numFmtId="0" fontId="8" fillId="7" borderId="0" xfId="2" applyFont="1" applyFill="1" applyBorder="1" applyAlignment="1" applyProtection="1">
      <alignment horizontal="left" vertical="top" wrapText="1"/>
    </xf>
    <xf numFmtId="0" fontId="8" fillId="7" borderId="3" xfId="2" applyFont="1" applyFill="1" applyBorder="1" applyAlignment="1" applyProtection="1">
      <alignment horizontal="left" vertical="top" wrapText="1"/>
    </xf>
    <xf numFmtId="0" fontId="8" fillId="7" borderId="14" xfId="2" applyFont="1" applyFill="1" applyBorder="1" applyAlignment="1" applyProtection="1">
      <alignment horizontal="left" vertical="top" wrapText="1"/>
    </xf>
    <xf numFmtId="0" fontId="8" fillId="7" borderId="4" xfId="2" applyFont="1" applyFill="1" applyBorder="1" applyAlignment="1" applyProtection="1">
      <alignment horizontal="left" vertical="top" wrapText="1"/>
    </xf>
    <xf numFmtId="0" fontId="8" fillId="7" borderId="6" xfId="2" applyFont="1" applyFill="1" applyBorder="1" applyAlignment="1" applyProtection="1">
      <alignment horizontal="left" vertical="top" wrapText="1"/>
    </xf>
    <xf numFmtId="0" fontId="14" fillId="7" borderId="7" xfId="2" applyFont="1" applyFill="1" applyBorder="1" applyAlignment="1" applyProtection="1">
      <alignment horizontal="center" vertical="top" wrapText="1"/>
    </xf>
    <xf numFmtId="0" fontId="14" fillId="7" borderId="5" xfId="2" applyFont="1" applyFill="1" applyBorder="1" applyAlignment="1" applyProtection="1">
      <alignment horizontal="center" vertical="top" wrapText="1"/>
    </xf>
    <xf numFmtId="0" fontId="4" fillId="7" borderId="16" xfId="2" applyFont="1" applyFill="1" applyBorder="1" applyAlignment="1" applyProtection="1">
      <alignment horizontal="center" vertical="center" wrapText="1"/>
    </xf>
    <xf numFmtId="0" fontId="4" fillId="7" borderId="5" xfId="2" applyFont="1" applyFill="1" applyBorder="1" applyAlignment="1" applyProtection="1">
      <alignment horizontal="center" vertical="center" wrapText="1"/>
    </xf>
    <xf numFmtId="0" fontId="4" fillId="7" borderId="14" xfId="2" applyFont="1" applyFill="1" applyBorder="1" applyAlignment="1" applyProtection="1">
      <alignment horizontal="center" vertical="center" wrapText="1"/>
    </xf>
    <xf numFmtId="0" fontId="4" fillId="7" borderId="6" xfId="2" applyFont="1" applyFill="1" applyBorder="1" applyAlignment="1" applyProtection="1">
      <alignment horizontal="center" vertical="center" wrapText="1"/>
    </xf>
    <xf numFmtId="0" fontId="3" fillId="5" borderId="10" xfId="2" applyFont="1" applyFill="1" applyBorder="1" applyAlignment="1" applyProtection="1">
      <alignment vertical="top" wrapText="1"/>
      <protection hidden="1"/>
    </xf>
    <xf numFmtId="0" fontId="3" fillId="4" borderId="13" xfId="2" applyFill="1" applyBorder="1" applyAlignment="1" applyProtection="1">
      <alignment vertical="top" wrapText="1"/>
      <protection hidden="1"/>
    </xf>
    <xf numFmtId="0" fontId="3" fillId="0" borderId="9" xfId="2" applyFont="1" applyFill="1" applyBorder="1" applyAlignment="1" applyProtection="1">
      <alignment horizontal="center"/>
      <protection locked="0"/>
    </xf>
    <xf numFmtId="0" fontId="3" fillId="0" borderId="2" xfId="2" applyFont="1" applyFill="1" applyBorder="1" applyAlignment="1" applyProtection="1">
      <alignment horizontal="center"/>
      <protection locked="0"/>
    </xf>
    <xf numFmtId="0" fontId="3" fillId="0" borderId="10" xfId="2" applyFont="1" applyFill="1" applyBorder="1" applyAlignment="1" applyProtection="1">
      <alignment horizontal="center"/>
      <protection locked="0"/>
    </xf>
    <xf numFmtId="0" fontId="3" fillId="0" borderId="13" xfId="2" applyFont="1" applyFill="1" applyBorder="1" applyAlignment="1" applyProtection="1">
      <alignment horizontal="center"/>
      <protection locked="0"/>
    </xf>
    <xf numFmtId="0" fontId="4" fillId="6" borderId="10" xfId="2" applyFont="1" applyFill="1" applyBorder="1" applyAlignment="1" applyProtection="1">
      <alignment horizontal="center" vertical="top" wrapText="1"/>
    </xf>
    <xf numFmtId="0" fontId="4" fillId="6" borderId="13" xfId="2" applyFont="1" applyFill="1" applyBorder="1" applyAlignment="1" applyProtection="1">
      <alignment horizontal="center" vertical="top" wrapText="1"/>
    </xf>
    <xf numFmtId="0" fontId="4" fillId="6" borderId="9" xfId="2" applyFont="1" applyFill="1" applyBorder="1" applyAlignment="1" applyProtection="1">
      <alignment horizontal="center"/>
    </xf>
    <xf numFmtId="0" fontId="26" fillId="0" borderId="9" xfId="2" applyFont="1" applyFill="1" applyBorder="1" applyAlignment="1" applyProtection="1">
      <alignment horizontal="center"/>
      <protection locked="0"/>
    </xf>
    <xf numFmtId="0" fontId="3" fillId="0" borderId="10" xfId="2" applyFont="1" applyFill="1" applyBorder="1" applyAlignment="1" applyProtection="1">
      <alignment horizontal="center" vertical="top"/>
      <protection locked="0"/>
    </xf>
    <xf numFmtId="0" fontId="3" fillId="0" borderId="13" xfId="2" applyFont="1" applyFill="1" applyBorder="1" applyAlignment="1" applyProtection="1">
      <alignment horizontal="center" vertical="top"/>
      <protection locked="0"/>
    </xf>
    <xf numFmtId="0" fontId="3" fillId="0" borderId="10" xfId="2" applyFont="1" applyFill="1" applyBorder="1" applyAlignment="1" applyProtection="1">
      <alignment horizontal="center" vertical="top" wrapText="1"/>
      <protection locked="0"/>
    </xf>
    <xf numFmtId="0" fontId="3" fillId="0" borderId="13" xfId="2" applyFont="1" applyFill="1" applyBorder="1" applyAlignment="1" applyProtection="1">
      <alignment horizontal="center" vertical="top" wrapText="1"/>
      <protection locked="0"/>
    </xf>
    <xf numFmtId="0" fontId="4" fillId="7" borderId="13" xfId="2" applyFont="1" applyFill="1" applyBorder="1" applyAlignment="1" applyProtection="1">
      <alignment horizontal="center" vertical="top" wrapText="1"/>
    </xf>
    <xf numFmtId="0" fontId="3" fillId="0" borderId="2" xfId="2" applyFont="1" applyFill="1" applyBorder="1" applyAlignment="1" applyProtection="1">
      <alignment horizontal="center" vertical="top" wrapText="1"/>
      <protection locked="0"/>
    </xf>
    <xf numFmtId="0" fontId="8" fillId="6" borderId="10" xfId="2" applyFont="1" applyFill="1" applyBorder="1" applyAlignment="1" applyProtection="1">
      <alignment horizontal="left"/>
    </xf>
    <xf numFmtId="0" fontId="8" fillId="6" borderId="12" xfId="2" applyFont="1" applyFill="1" applyBorder="1" applyAlignment="1" applyProtection="1">
      <alignment horizontal="left"/>
    </xf>
    <xf numFmtId="0" fontId="8" fillId="6" borderId="13" xfId="2" applyFont="1" applyFill="1" applyBorder="1" applyAlignment="1" applyProtection="1">
      <alignment horizontal="left"/>
    </xf>
    <xf numFmtId="0" fontId="3" fillId="0" borderId="9" xfId="2" applyFont="1" applyFill="1" applyBorder="1" applyAlignment="1" applyProtection="1">
      <alignment horizontal="center" vertical="top" wrapText="1"/>
      <protection locked="0"/>
    </xf>
    <xf numFmtId="0" fontId="4" fillId="7" borderId="12" xfId="2" applyFont="1" applyFill="1" applyBorder="1" applyAlignment="1" applyProtection="1">
      <alignment horizontal="center" vertical="top" wrapText="1"/>
    </xf>
    <xf numFmtId="0" fontId="15" fillId="7" borderId="16" xfId="2" applyFont="1" applyFill="1" applyBorder="1" applyAlignment="1" applyProtection="1">
      <alignment horizontal="center" vertical="center" wrapText="1"/>
    </xf>
    <xf numFmtId="0" fontId="15" fillId="7" borderId="7" xfId="2" applyFont="1" applyFill="1" applyBorder="1" applyAlignment="1" applyProtection="1">
      <alignment horizontal="center" vertical="center" wrapText="1"/>
    </xf>
    <xf numFmtId="0" fontId="15" fillId="7" borderId="5" xfId="2" applyFont="1" applyFill="1" applyBorder="1" applyAlignment="1" applyProtection="1">
      <alignment horizontal="center" vertical="center" wrapText="1"/>
    </xf>
    <xf numFmtId="0" fontId="15" fillId="7" borderId="14" xfId="2" applyFont="1" applyFill="1" applyBorder="1" applyAlignment="1" applyProtection="1">
      <alignment horizontal="center" vertical="center" wrapText="1"/>
    </xf>
    <xf numFmtId="0" fontId="15" fillId="7" borderId="4" xfId="2" applyFont="1" applyFill="1" applyBorder="1" applyAlignment="1" applyProtection="1">
      <alignment horizontal="center" vertical="center" wrapText="1"/>
    </xf>
    <xf numFmtId="0" fontId="15" fillId="7" borderId="6" xfId="2" applyFont="1" applyFill="1" applyBorder="1" applyAlignment="1" applyProtection="1">
      <alignment horizontal="center" vertical="center" wrapText="1"/>
    </xf>
    <xf numFmtId="0" fontId="8" fillId="9" borderId="2" xfId="0" applyFont="1" applyFill="1" applyBorder="1" applyAlignment="1" applyProtection="1">
      <alignment horizontal="left" vertical="center"/>
    </xf>
    <xf numFmtId="0" fontId="8" fillId="9" borderId="13" xfId="0" applyFont="1" applyFill="1" applyBorder="1" applyAlignment="1" applyProtection="1">
      <alignment horizontal="left" vertical="center"/>
    </xf>
    <xf numFmtId="0" fontId="4" fillId="10" borderId="2" xfId="0" applyFont="1" applyFill="1" applyBorder="1" applyAlignment="1" applyProtection="1">
      <alignment horizontal="center" vertical="top" wrapText="1"/>
    </xf>
    <xf numFmtId="0" fontId="4" fillId="10" borderId="2" xfId="0" applyFont="1" applyFill="1" applyBorder="1" applyAlignment="1" applyProtection="1"/>
    <xf numFmtId="0" fontId="3" fillId="9" borderId="2" xfId="0" applyFont="1" applyFill="1" applyBorder="1" applyAlignment="1" applyProtection="1">
      <alignment horizontal="center" vertical="center" wrapText="1"/>
    </xf>
    <xf numFmtId="0" fontId="15" fillId="10" borderId="8" xfId="0" applyNumberFormat="1" applyFont="1" applyFill="1" applyBorder="1" applyAlignment="1" applyProtection="1">
      <alignment horizontal="center" vertical="center" wrapText="1"/>
    </xf>
    <xf numFmtId="0" fontId="15" fillId="10" borderId="49" xfId="0" applyNumberFormat="1" applyFont="1" applyFill="1" applyBorder="1" applyAlignment="1" applyProtection="1">
      <alignment horizontal="center" vertical="center" wrapText="1"/>
    </xf>
    <xf numFmtId="0" fontId="15" fillId="10" borderId="9" xfId="0" applyNumberFormat="1" applyFont="1" applyFill="1" applyBorder="1" applyAlignment="1" applyProtection="1">
      <alignment horizontal="center" vertical="center" wrapText="1"/>
    </xf>
    <xf numFmtId="0" fontId="8" fillId="10" borderId="10" xfId="0" applyFont="1" applyFill="1" applyBorder="1" applyAlignment="1" applyProtection="1">
      <alignment horizontal="left" vertical="top"/>
    </xf>
    <xf numFmtId="0" fontId="8" fillId="10" borderId="12" xfId="0" applyFont="1" applyFill="1" applyBorder="1" applyAlignment="1" applyProtection="1">
      <alignment horizontal="left" vertical="top"/>
    </xf>
    <xf numFmtId="0" fontId="4" fillId="10" borderId="10" xfId="0" applyFont="1" applyFill="1" applyBorder="1" applyAlignment="1" applyProtection="1">
      <alignment horizontal="center"/>
    </xf>
    <xf numFmtId="0" fontId="4" fillId="10" borderId="13" xfId="0" applyFont="1" applyFill="1" applyBorder="1" applyAlignment="1" applyProtection="1">
      <alignment horizontal="center"/>
    </xf>
    <xf numFmtId="0" fontId="4" fillId="10" borderId="10" xfId="0" applyFont="1" applyFill="1" applyBorder="1" applyAlignment="1" applyProtection="1">
      <alignment horizontal="center" vertical="top" wrapText="1"/>
    </xf>
    <xf numFmtId="0" fontId="4" fillId="10" borderId="2" xfId="0" applyFont="1" applyFill="1" applyBorder="1" applyAlignment="1" applyProtection="1">
      <alignment horizontal="center" vertical="center"/>
    </xf>
    <xf numFmtId="0" fontId="4" fillId="10" borderId="10" xfId="0" applyFont="1" applyFill="1" applyBorder="1" applyAlignment="1" applyProtection="1">
      <alignment horizontal="center" vertical="center"/>
    </xf>
    <xf numFmtId="0" fontId="15" fillId="9" borderId="2" xfId="0" applyFont="1" applyFill="1" applyBorder="1" applyAlignment="1" applyProtection="1">
      <alignment horizontal="center" vertical="center"/>
    </xf>
    <xf numFmtId="0" fontId="8" fillId="10" borderId="2" xfId="0" applyFont="1" applyFill="1" applyBorder="1" applyAlignment="1" applyProtection="1">
      <alignment horizontal="left" vertical="top"/>
    </xf>
    <xf numFmtId="0" fontId="8" fillId="10" borderId="8" xfId="0" applyFont="1" applyFill="1" applyBorder="1" applyAlignment="1" applyProtection="1">
      <alignment horizontal="left" vertical="top"/>
    </xf>
    <xf numFmtId="0" fontId="4" fillId="10" borderId="2" xfId="0" applyFont="1" applyFill="1" applyBorder="1" applyAlignment="1" applyProtection="1">
      <alignment horizontal="center" vertical="center" wrapText="1"/>
    </xf>
    <xf numFmtId="0" fontId="4" fillId="9" borderId="2" xfId="0" applyFont="1" applyFill="1" applyBorder="1" applyAlignment="1" applyProtection="1">
      <alignment horizontal="center"/>
    </xf>
    <xf numFmtId="0" fontId="8" fillId="10" borderId="13" xfId="0" applyFont="1" applyFill="1" applyBorder="1" applyAlignment="1" applyProtection="1">
      <alignment horizontal="left" vertical="top"/>
    </xf>
    <xf numFmtId="0" fontId="4" fillId="10" borderId="2" xfId="0" applyFont="1" applyFill="1" applyBorder="1" applyAlignment="1" applyProtection="1">
      <alignment horizontal="center"/>
    </xf>
    <xf numFmtId="0" fontId="8" fillId="9" borderId="10" xfId="0" applyFont="1" applyFill="1" applyBorder="1" applyAlignment="1" applyProtection="1">
      <alignment horizontal="left" vertical="top"/>
    </xf>
    <xf numFmtId="0" fontId="8" fillId="9" borderId="13" xfId="0" applyFont="1" applyFill="1" applyBorder="1" applyAlignment="1" applyProtection="1">
      <alignment horizontal="left" vertical="top"/>
    </xf>
    <xf numFmtId="0" fontId="8" fillId="10" borderId="10" xfId="0" applyFont="1" applyFill="1" applyBorder="1" applyAlignment="1" applyProtection="1">
      <alignment horizontal="left" vertical="center"/>
    </xf>
    <xf numFmtId="0" fontId="8" fillId="10" borderId="12" xfId="0" applyFont="1" applyFill="1" applyBorder="1" applyAlignment="1" applyProtection="1">
      <alignment horizontal="left" vertical="center"/>
    </xf>
    <xf numFmtId="0" fontId="8" fillId="10" borderId="13" xfId="0" applyFont="1" applyFill="1" applyBorder="1" applyAlignment="1" applyProtection="1">
      <alignment horizontal="left" vertical="center"/>
    </xf>
    <xf numFmtId="0" fontId="8" fillId="9" borderId="14" xfId="0" applyFont="1" applyFill="1" applyBorder="1" applyAlignment="1" applyProtection="1">
      <alignment horizontal="left" vertical="top"/>
    </xf>
    <xf numFmtId="0" fontId="8" fillId="9" borderId="6" xfId="0" applyFont="1" applyFill="1" applyBorder="1" applyAlignment="1" applyProtection="1">
      <alignment horizontal="left" vertical="top"/>
    </xf>
    <xf numFmtId="0" fontId="8" fillId="10" borderId="16" xfId="0" applyFont="1" applyFill="1" applyBorder="1" applyAlignment="1" applyProtection="1">
      <alignment horizontal="left" vertical="center"/>
    </xf>
    <xf numFmtId="0" fontId="8" fillId="10" borderId="7" xfId="0" applyFont="1" applyFill="1" applyBorder="1" applyAlignment="1" applyProtection="1">
      <alignment horizontal="left" vertical="center"/>
    </xf>
    <xf numFmtId="0" fontId="8" fillId="10" borderId="5" xfId="0" applyFont="1" applyFill="1" applyBorder="1" applyAlignment="1" applyProtection="1">
      <alignment horizontal="left" vertical="center"/>
    </xf>
    <xf numFmtId="0" fontId="8" fillId="10" borderId="15" xfId="0" applyFont="1" applyFill="1" applyBorder="1" applyAlignment="1" applyProtection="1">
      <alignment horizontal="left" vertical="center"/>
    </xf>
    <xf numFmtId="0" fontId="8" fillId="10" borderId="0" xfId="0" applyFont="1" applyFill="1" applyBorder="1" applyAlignment="1" applyProtection="1">
      <alignment horizontal="left" vertical="center"/>
    </xf>
    <xf numFmtId="0" fontId="8" fillId="10" borderId="3" xfId="0" applyFont="1" applyFill="1" applyBorder="1" applyAlignment="1" applyProtection="1">
      <alignment horizontal="left" vertical="center"/>
    </xf>
    <xf numFmtId="0" fontId="8" fillId="10" borderId="14" xfId="0" applyFont="1" applyFill="1" applyBorder="1" applyAlignment="1" applyProtection="1">
      <alignment horizontal="left" vertical="center"/>
    </xf>
    <xf numFmtId="0" fontId="8" fillId="10" borderId="4" xfId="0" applyFont="1" applyFill="1" applyBorder="1" applyAlignment="1" applyProtection="1">
      <alignment horizontal="left" vertical="center"/>
    </xf>
    <xf numFmtId="0" fontId="8" fillId="10" borderId="6" xfId="0" applyFont="1" applyFill="1" applyBorder="1" applyAlignment="1" applyProtection="1">
      <alignment horizontal="left" vertical="center"/>
    </xf>
    <xf numFmtId="0" fontId="15" fillId="10" borderId="2" xfId="0" applyFont="1" applyFill="1" applyBorder="1" applyAlignment="1" applyProtection="1">
      <alignment horizontal="center" vertical="center" wrapText="1"/>
    </xf>
    <xf numFmtId="0" fontId="8" fillId="10" borderId="47" xfId="0" applyFont="1" applyFill="1" applyBorder="1" applyAlignment="1" applyProtection="1">
      <alignment horizontal="left" vertical="top"/>
    </xf>
    <xf numFmtId="0" fontId="8" fillId="10" borderId="48" xfId="0" applyFont="1" applyFill="1" applyBorder="1" applyAlignment="1" applyProtection="1">
      <alignment horizontal="left" vertical="top"/>
    </xf>
    <xf numFmtId="0" fontId="4" fillId="9" borderId="2" xfId="0" applyFont="1" applyFill="1" applyBorder="1" applyAlignment="1" applyProtection="1">
      <alignment horizontal="center" vertical="top" wrapText="1"/>
    </xf>
    <xf numFmtId="0" fontId="3" fillId="4" borderId="10" xfId="0" applyFont="1" applyFill="1" applyBorder="1" applyAlignment="1" applyProtection="1">
      <alignment horizontal="left" vertical="top" wrapText="1"/>
      <protection hidden="1"/>
    </xf>
    <xf numFmtId="0" fontId="8" fillId="10" borderId="16" xfId="0" applyFont="1" applyFill="1" applyBorder="1" applyAlignment="1" applyProtection="1">
      <alignment horizontal="left" vertical="top" wrapText="1"/>
    </xf>
    <xf numFmtId="0" fontId="8" fillId="10" borderId="7" xfId="0" applyFont="1" applyFill="1" applyBorder="1" applyAlignment="1" applyProtection="1">
      <alignment horizontal="left" vertical="top" wrapText="1"/>
    </xf>
    <xf numFmtId="0" fontId="8" fillId="10" borderId="5" xfId="0" applyFont="1" applyFill="1" applyBorder="1" applyAlignment="1" applyProtection="1">
      <alignment horizontal="left" vertical="top" wrapText="1"/>
    </xf>
    <xf numFmtId="0" fontId="8" fillId="10" borderId="15" xfId="0" applyFont="1" applyFill="1" applyBorder="1" applyAlignment="1" applyProtection="1">
      <alignment horizontal="left" vertical="top" wrapText="1"/>
    </xf>
    <xf numFmtId="0" fontId="8" fillId="10" borderId="0" xfId="0" applyFont="1" applyFill="1" applyBorder="1" applyAlignment="1" applyProtection="1">
      <alignment horizontal="left" vertical="top" wrapText="1"/>
    </xf>
    <xf numFmtId="0" fontId="8" fillId="10" borderId="3" xfId="0" applyFont="1" applyFill="1" applyBorder="1" applyAlignment="1" applyProtection="1">
      <alignment horizontal="left" vertical="top" wrapText="1"/>
    </xf>
    <xf numFmtId="0" fontId="8" fillId="10" borderId="14" xfId="0" applyFont="1" applyFill="1" applyBorder="1" applyAlignment="1" applyProtection="1">
      <alignment horizontal="left" vertical="top" wrapText="1"/>
    </xf>
    <xf numFmtId="0" fontId="8" fillId="10" borderId="4" xfId="0" applyFont="1" applyFill="1" applyBorder="1" applyAlignment="1" applyProtection="1">
      <alignment horizontal="left" vertical="top" wrapText="1"/>
    </xf>
    <xf numFmtId="0" fontId="8" fillId="10" borderId="6" xfId="0" applyFont="1" applyFill="1" applyBorder="1" applyAlignment="1" applyProtection="1">
      <alignment horizontal="left" vertical="top" wrapText="1"/>
    </xf>
    <xf numFmtId="0" fontId="14" fillId="10" borderId="7" xfId="0" applyFont="1" applyFill="1" applyBorder="1" applyAlignment="1" applyProtection="1">
      <alignment horizontal="center" vertical="top" wrapText="1"/>
    </xf>
    <xf numFmtId="0" fontId="14" fillId="10" borderId="5" xfId="0" applyFont="1" applyFill="1" applyBorder="1" applyAlignment="1" applyProtection="1">
      <alignment horizontal="center" vertical="top" wrapText="1"/>
    </xf>
    <xf numFmtId="0" fontId="4" fillId="10" borderId="16" xfId="0" applyFont="1" applyFill="1" applyBorder="1" applyAlignment="1" applyProtection="1">
      <alignment horizontal="center" vertical="center" wrapText="1"/>
    </xf>
    <xf numFmtId="0" fontId="4" fillId="10" borderId="5" xfId="0" applyFont="1" applyFill="1" applyBorder="1" applyAlignment="1" applyProtection="1">
      <alignment horizontal="center" vertical="center" wrapText="1"/>
    </xf>
    <xf numFmtId="0" fontId="4" fillId="10" borderId="14" xfId="0" applyFont="1" applyFill="1" applyBorder="1" applyAlignment="1" applyProtection="1">
      <alignment horizontal="center" vertical="center" wrapText="1"/>
    </xf>
    <xf numFmtId="0" fontId="4" fillId="10" borderId="6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vertical="top" wrapText="1"/>
      <protection hidden="1"/>
    </xf>
    <xf numFmtId="0" fontId="4" fillId="9" borderId="10" xfId="0" applyFont="1" applyFill="1" applyBorder="1" applyAlignment="1" applyProtection="1">
      <alignment horizontal="center" vertical="top" wrapText="1"/>
    </xf>
    <xf numFmtId="0" fontId="4" fillId="9" borderId="13" xfId="0" applyFont="1" applyFill="1" applyBorder="1" applyAlignment="1" applyProtection="1">
      <alignment horizontal="center" vertical="top" wrapText="1"/>
    </xf>
    <xf numFmtId="0" fontId="4" fillId="9" borderId="9" xfId="0" applyFont="1" applyFill="1" applyBorder="1" applyAlignment="1" applyProtection="1">
      <alignment horizontal="center"/>
    </xf>
    <xf numFmtId="0" fontId="17" fillId="0" borderId="9" xfId="0" applyFont="1" applyFill="1" applyBorder="1" applyAlignment="1" applyProtection="1">
      <alignment horizontal="center"/>
      <protection locked="0"/>
    </xf>
    <xf numFmtId="0" fontId="4" fillId="10" borderId="13" xfId="0" applyFont="1" applyFill="1" applyBorder="1" applyAlignment="1" applyProtection="1">
      <alignment horizontal="center" vertical="top" wrapText="1"/>
    </xf>
    <xf numFmtId="0" fontId="8" fillId="9" borderId="10" xfId="0" applyFont="1" applyFill="1" applyBorder="1" applyAlignment="1" applyProtection="1">
      <alignment horizontal="left"/>
    </xf>
    <xf numFmtId="0" fontId="8" fillId="9" borderId="12" xfId="0" applyFont="1" applyFill="1" applyBorder="1" applyAlignment="1" applyProtection="1">
      <alignment horizontal="left"/>
    </xf>
    <xf numFmtId="0" fontId="8" fillId="9" borderId="13" xfId="0" applyFont="1" applyFill="1" applyBorder="1" applyAlignment="1" applyProtection="1">
      <alignment horizontal="left"/>
    </xf>
    <xf numFmtId="0" fontId="4" fillId="10" borderId="12" xfId="0" applyFont="1" applyFill="1" applyBorder="1" applyAlignment="1" applyProtection="1">
      <alignment horizontal="center" vertical="top" wrapText="1"/>
    </xf>
    <xf numFmtId="0" fontId="15" fillId="10" borderId="16" xfId="0" applyFont="1" applyFill="1" applyBorder="1" applyAlignment="1" applyProtection="1">
      <alignment horizontal="center" vertical="center" wrapText="1"/>
    </xf>
    <xf numFmtId="0" fontId="15" fillId="10" borderId="7" xfId="0" applyFont="1" applyFill="1" applyBorder="1" applyAlignment="1" applyProtection="1">
      <alignment horizontal="center" vertical="center" wrapText="1"/>
    </xf>
    <xf numFmtId="0" fontId="15" fillId="10" borderId="5" xfId="0" applyFont="1" applyFill="1" applyBorder="1" applyAlignment="1" applyProtection="1">
      <alignment horizontal="center" vertical="center" wrapText="1"/>
    </xf>
    <xf numFmtId="0" fontId="15" fillId="10" borderId="14" xfId="0" applyFont="1" applyFill="1" applyBorder="1" applyAlignment="1" applyProtection="1">
      <alignment horizontal="center" vertical="center" wrapText="1"/>
    </xf>
    <xf numFmtId="0" fontId="15" fillId="10" borderId="4" xfId="0" applyFont="1" applyFill="1" applyBorder="1" applyAlignment="1" applyProtection="1">
      <alignment horizontal="center" vertical="center" wrapText="1"/>
    </xf>
    <xf numFmtId="0" fontId="15" fillId="10" borderId="6" xfId="0" applyFont="1" applyFill="1" applyBorder="1" applyAlignment="1" applyProtection="1">
      <alignment horizontal="center" vertical="center" wrapText="1"/>
    </xf>
    <xf numFmtId="0" fontId="3" fillId="0" borderId="56" xfId="7" applyFont="1" applyBorder="1" applyAlignment="1" applyProtection="1">
      <alignment horizontal="center"/>
      <protection locked="0"/>
    </xf>
    <xf numFmtId="0" fontId="3" fillId="0" borderId="57" xfId="7" applyFont="1" applyBorder="1" applyProtection="1">
      <protection locked="0"/>
    </xf>
    <xf numFmtId="0" fontId="3" fillId="0" borderId="54" xfId="7" applyFont="1" applyBorder="1" applyAlignment="1" applyProtection="1">
      <alignment horizontal="center" vertical="top" wrapText="1"/>
      <protection locked="0"/>
    </xf>
    <xf numFmtId="0" fontId="3" fillId="0" borderId="55" xfId="7" applyFont="1" applyBorder="1" applyProtection="1">
      <protection locked="0"/>
    </xf>
    <xf numFmtId="0" fontId="3" fillId="0" borderId="9" xfId="7" applyFont="1" applyFill="1" applyBorder="1" applyAlignment="1" applyProtection="1">
      <alignment horizontal="center"/>
      <protection locked="0"/>
    </xf>
    <xf numFmtId="0" fontId="3" fillId="0" borderId="10" xfId="7" applyFont="1" applyFill="1" applyBorder="1" applyAlignment="1" applyProtection="1">
      <alignment horizontal="center"/>
      <protection locked="0"/>
    </xf>
    <xf numFmtId="0" fontId="3" fillId="0" borderId="13" xfId="7" applyFont="1" applyFill="1" applyBorder="1" applyAlignment="1" applyProtection="1">
      <alignment horizontal="center"/>
      <protection locked="0"/>
    </xf>
    <xf numFmtId="0" fontId="3" fillId="0" borderId="54" xfId="7" applyFont="1" applyBorder="1" applyAlignment="1" applyProtection="1">
      <alignment horizontal="center"/>
      <protection locked="0"/>
    </xf>
    <xf numFmtId="0" fontId="11" fillId="0" borderId="10" xfId="6" applyFont="1" applyBorder="1" applyAlignment="1" applyProtection="1">
      <alignment horizontal="left"/>
      <protection locked="0"/>
    </xf>
    <xf numFmtId="0" fontId="11" fillId="0" borderId="12" xfId="6" applyFont="1" applyBorder="1" applyAlignment="1" applyProtection="1">
      <alignment horizontal="left"/>
      <protection locked="0"/>
    </xf>
    <xf numFmtId="0" fontId="11" fillId="0" borderId="13" xfId="6" applyFont="1" applyBorder="1" applyAlignment="1" applyProtection="1">
      <alignment horizontal="left"/>
      <protection locked="0"/>
    </xf>
    <xf numFmtId="14" fontId="4" fillId="0" borderId="10" xfId="6" applyNumberFormat="1" applyFont="1" applyBorder="1" applyAlignment="1" applyProtection="1">
      <alignment horizontal="left"/>
      <protection locked="0"/>
    </xf>
    <xf numFmtId="0" fontId="4" fillId="0" borderId="13" xfId="6" applyFont="1" applyBorder="1" applyAlignment="1" applyProtection="1">
      <alignment horizontal="left"/>
      <protection locked="0"/>
    </xf>
    <xf numFmtId="0" fontId="8" fillId="6" borderId="2" xfId="6" applyFont="1" applyFill="1" applyBorder="1" applyAlignment="1" applyProtection="1">
      <alignment horizontal="left" vertical="center"/>
    </xf>
    <xf numFmtId="0" fontId="8" fillId="6" borderId="13" xfId="6" applyFont="1" applyFill="1" applyBorder="1" applyAlignment="1" applyProtection="1">
      <alignment horizontal="left" vertical="center"/>
    </xf>
    <xf numFmtId="0" fontId="4" fillId="7" borderId="2" xfId="6" applyFont="1" applyFill="1" applyBorder="1" applyAlignment="1" applyProtection="1">
      <alignment horizontal="center" vertical="top" wrapText="1"/>
    </xf>
    <xf numFmtId="0" fontId="4" fillId="7" borderId="2" xfId="6" applyFont="1" applyFill="1" applyBorder="1" applyAlignment="1" applyProtection="1"/>
    <xf numFmtId="0" fontId="4" fillId="0" borderId="2" xfId="6" applyFont="1" applyFill="1" applyBorder="1" applyAlignment="1" applyProtection="1">
      <alignment horizontal="center" vertical="center" wrapText="1"/>
      <protection locked="0"/>
    </xf>
    <xf numFmtId="0" fontId="3" fillId="6" borderId="2" xfId="6" applyFont="1" applyFill="1" applyBorder="1" applyAlignment="1" applyProtection="1">
      <alignment horizontal="center" vertical="center" wrapText="1"/>
    </xf>
    <xf numFmtId="0" fontId="15" fillId="7" borderId="8" xfId="6" applyNumberFormat="1" applyFont="1" applyFill="1" applyBorder="1" applyAlignment="1" applyProtection="1">
      <alignment horizontal="center" vertical="center" wrapText="1"/>
    </xf>
    <xf numFmtId="0" fontId="15" fillId="7" borderId="49" xfId="6" applyNumberFormat="1" applyFont="1" applyFill="1" applyBorder="1" applyAlignment="1" applyProtection="1">
      <alignment horizontal="center" vertical="center" wrapText="1"/>
    </xf>
    <xf numFmtId="0" fontId="15" fillId="7" borderId="9" xfId="6" applyNumberFormat="1" applyFont="1" applyFill="1" applyBorder="1" applyAlignment="1" applyProtection="1">
      <alignment horizontal="center" vertical="center" wrapText="1"/>
    </xf>
    <xf numFmtId="0" fontId="8" fillId="7" borderId="10" xfId="6" applyFont="1" applyFill="1" applyBorder="1" applyAlignment="1" applyProtection="1">
      <alignment horizontal="left" vertical="top"/>
    </xf>
    <xf numFmtId="0" fontId="8" fillId="7" borderId="12" xfId="6" applyFont="1" applyFill="1" applyBorder="1" applyAlignment="1" applyProtection="1">
      <alignment horizontal="left" vertical="top"/>
    </xf>
    <xf numFmtId="0" fontId="4" fillId="7" borderId="10" xfId="6" applyFont="1" applyFill="1" applyBorder="1" applyAlignment="1" applyProtection="1">
      <alignment horizontal="center"/>
    </xf>
    <xf numFmtId="0" fontId="4" fillId="7" borderId="13" xfId="6" applyFont="1" applyFill="1" applyBorder="1" applyAlignment="1" applyProtection="1">
      <alignment horizontal="center"/>
    </xf>
    <xf numFmtId="0" fontId="4" fillId="7" borderId="10" xfId="6" applyFont="1" applyFill="1" applyBorder="1" applyAlignment="1" applyProtection="1">
      <alignment horizontal="center" vertical="top" wrapText="1"/>
    </xf>
    <xf numFmtId="0" fontId="4" fillId="7" borderId="2" xfId="6" applyFont="1" applyFill="1" applyBorder="1" applyAlignment="1" applyProtection="1">
      <alignment horizontal="center" vertical="center"/>
    </xf>
    <xf numFmtId="0" fontId="4" fillId="7" borderId="10" xfId="6" applyFont="1" applyFill="1" applyBorder="1" applyAlignment="1" applyProtection="1">
      <alignment horizontal="center" vertical="center"/>
    </xf>
    <xf numFmtId="0" fontId="15" fillId="6" borderId="2" xfId="6" applyFont="1" applyFill="1" applyBorder="1" applyAlignment="1" applyProtection="1">
      <alignment horizontal="center" vertical="center"/>
    </xf>
    <xf numFmtId="0" fontId="8" fillId="7" borderId="2" xfId="6" applyFont="1" applyFill="1" applyBorder="1" applyAlignment="1" applyProtection="1">
      <alignment horizontal="left" vertical="top"/>
    </xf>
    <xf numFmtId="0" fontId="8" fillId="7" borderId="8" xfId="6" applyFont="1" applyFill="1" applyBorder="1" applyAlignment="1" applyProtection="1">
      <alignment horizontal="left" vertical="top"/>
    </xf>
    <xf numFmtId="0" fontId="4" fillId="7" borderId="2" xfId="6" applyFont="1" applyFill="1" applyBorder="1" applyAlignment="1" applyProtection="1">
      <alignment horizontal="center" vertical="center" wrapText="1"/>
    </xf>
    <xf numFmtId="0" fontId="4" fillId="6" borderId="2" xfId="6" applyFont="1" applyFill="1" applyBorder="1" applyAlignment="1" applyProtection="1">
      <alignment horizontal="center"/>
    </xf>
    <xf numFmtId="0" fontId="8" fillId="7" borderId="13" xfId="6" applyFont="1" applyFill="1" applyBorder="1" applyAlignment="1" applyProtection="1">
      <alignment horizontal="left" vertical="top"/>
    </xf>
    <xf numFmtId="0" fontId="4" fillId="7" borderId="2" xfId="6" applyFont="1" applyFill="1" applyBorder="1" applyAlignment="1" applyProtection="1">
      <alignment horizontal="center"/>
    </xf>
    <xf numFmtId="0" fontId="3" fillId="0" borderId="10" xfId="6" applyFont="1" applyFill="1" applyBorder="1" applyAlignment="1" applyProtection="1">
      <alignment horizontal="left" vertical="top"/>
    </xf>
    <xf numFmtId="0" fontId="3" fillId="0" borderId="13" xfId="6" applyFont="1" applyFill="1" applyBorder="1" applyAlignment="1" applyProtection="1">
      <alignment horizontal="left" vertical="top"/>
    </xf>
    <xf numFmtId="0" fontId="8" fillId="8" borderId="10" xfId="6" applyFont="1" applyFill="1" applyBorder="1" applyAlignment="1" applyProtection="1">
      <alignment horizontal="left" vertical="top"/>
    </xf>
    <xf numFmtId="0" fontId="8" fillId="8" borderId="13" xfId="6" applyFont="1" applyFill="1" applyBorder="1" applyAlignment="1" applyProtection="1">
      <alignment horizontal="left" vertical="top"/>
    </xf>
    <xf numFmtId="0" fontId="8" fillId="7" borderId="10" xfId="6" applyFont="1" applyFill="1" applyBorder="1" applyAlignment="1" applyProtection="1">
      <alignment horizontal="left" vertical="center"/>
    </xf>
    <xf numFmtId="0" fontId="8" fillId="7" borderId="12" xfId="6" applyFont="1" applyFill="1" applyBorder="1" applyAlignment="1" applyProtection="1">
      <alignment horizontal="left" vertical="center"/>
    </xf>
    <xf numFmtId="0" fontId="8" fillId="7" borderId="13" xfId="6" applyFont="1" applyFill="1" applyBorder="1" applyAlignment="1" applyProtection="1">
      <alignment horizontal="left" vertical="center"/>
    </xf>
    <xf numFmtId="0" fontId="8" fillId="0" borderId="14" xfId="6" applyFont="1" applyFill="1" applyBorder="1" applyAlignment="1" applyProtection="1">
      <alignment horizontal="left" vertical="top"/>
    </xf>
    <xf numFmtId="0" fontId="8" fillId="0" borderId="6" xfId="6" applyFont="1" applyFill="1" applyBorder="1" applyAlignment="1" applyProtection="1">
      <alignment horizontal="left" vertical="top"/>
    </xf>
    <xf numFmtId="0" fontId="8" fillId="8" borderId="14" xfId="6" applyFont="1" applyFill="1" applyBorder="1" applyAlignment="1" applyProtection="1">
      <alignment horizontal="left" vertical="top"/>
    </xf>
    <xf numFmtId="0" fontId="8" fillId="8" borderId="6" xfId="6" applyFont="1" applyFill="1" applyBorder="1" applyAlignment="1" applyProtection="1">
      <alignment horizontal="left" vertical="top"/>
    </xf>
    <xf numFmtId="0" fontId="8" fillId="7" borderId="16" xfId="6" applyFont="1" applyFill="1" applyBorder="1" applyAlignment="1" applyProtection="1">
      <alignment horizontal="left" vertical="center"/>
    </xf>
    <xf numFmtId="0" fontId="8" fillId="7" borderId="7" xfId="6" applyFont="1" applyFill="1" applyBorder="1" applyAlignment="1" applyProtection="1">
      <alignment horizontal="left" vertical="center"/>
    </xf>
    <xf numFmtId="0" fontId="8" fillId="7" borderId="5" xfId="6" applyFont="1" applyFill="1" applyBorder="1" applyAlignment="1" applyProtection="1">
      <alignment horizontal="left" vertical="center"/>
    </xf>
    <xf numFmtId="0" fontId="8" fillId="7" borderId="15" xfId="6" applyFont="1" applyFill="1" applyBorder="1" applyAlignment="1" applyProtection="1">
      <alignment horizontal="left" vertical="center"/>
    </xf>
    <xf numFmtId="0" fontId="8" fillId="7" borderId="0" xfId="6" applyFont="1" applyFill="1" applyBorder="1" applyAlignment="1" applyProtection="1">
      <alignment horizontal="left" vertical="center"/>
    </xf>
    <xf numFmtId="0" fontId="8" fillId="7" borderId="3" xfId="6" applyFont="1" applyFill="1" applyBorder="1" applyAlignment="1" applyProtection="1">
      <alignment horizontal="left" vertical="center"/>
    </xf>
    <xf numFmtId="0" fontId="8" fillId="7" borderId="14" xfId="6" applyFont="1" applyFill="1" applyBorder="1" applyAlignment="1" applyProtection="1">
      <alignment horizontal="left" vertical="center"/>
    </xf>
    <xf numFmtId="0" fontId="8" fillId="7" borderId="4" xfId="6" applyFont="1" applyFill="1" applyBorder="1" applyAlignment="1" applyProtection="1">
      <alignment horizontal="left" vertical="center"/>
    </xf>
    <xf numFmtId="0" fontId="8" fillId="7" borderId="6" xfId="6" applyFont="1" applyFill="1" applyBorder="1" applyAlignment="1" applyProtection="1">
      <alignment horizontal="left" vertical="center"/>
    </xf>
    <xf numFmtId="0" fontId="15" fillId="7" borderId="2" xfId="6" applyFont="1" applyFill="1" applyBorder="1" applyAlignment="1" applyProtection="1">
      <alignment horizontal="center" vertical="center" wrapText="1"/>
    </xf>
    <xf numFmtId="0" fontId="8" fillId="7" borderId="47" xfId="6" applyFont="1" applyFill="1" applyBorder="1" applyAlignment="1" applyProtection="1">
      <alignment horizontal="left" vertical="top"/>
    </xf>
    <xf numFmtId="0" fontId="8" fillId="7" borderId="48" xfId="6" applyFont="1" applyFill="1" applyBorder="1" applyAlignment="1" applyProtection="1">
      <alignment horizontal="left" vertical="top"/>
    </xf>
    <xf numFmtId="0" fontId="4" fillId="6" borderId="2" xfId="6" applyFont="1" applyFill="1" applyBorder="1" applyAlignment="1" applyProtection="1">
      <alignment horizontal="center" vertical="top" wrapText="1"/>
    </xf>
    <xf numFmtId="0" fontId="3" fillId="5" borderId="10" xfId="6" applyFont="1" applyFill="1" applyBorder="1" applyAlignment="1" applyProtection="1">
      <alignment horizontal="left" vertical="top" wrapText="1"/>
      <protection hidden="1"/>
    </xf>
    <xf numFmtId="0" fontId="3" fillId="4" borderId="13" xfId="6" applyFill="1" applyBorder="1" applyAlignment="1" applyProtection="1">
      <alignment horizontal="left" vertical="top" wrapText="1"/>
      <protection hidden="1"/>
    </xf>
    <xf numFmtId="0" fontId="8" fillId="7" borderId="16" xfId="6" applyFont="1" applyFill="1" applyBorder="1" applyAlignment="1" applyProtection="1">
      <alignment horizontal="left" vertical="top" wrapText="1"/>
    </xf>
    <xf numFmtId="0" fontId="8" fillId="7" borderId="7" xfId="6" applyFont="1" applyFill="1" applyBorder="1" applyAlignment="1" applyProtection="1">
      <alignment horizontal="left" vertical="top" wrapText="1"/>
    </xf>
    <xf numFmtId="0" fontId="8" fillId="7" borderId="5" xfId="6" applyFont="1" applyFill="1" applyBorder="1" applyAlignment="1" applyProtection="1">
      <alignment horizontal="left" vertical="top" wrapText="1"/>
    </xf>
    <xf numFmtId="0" fontId="8" fillId="7" borderId="15" xfId="6" applyFont="1" applyFill="1" applyBorder="1" applyAlignment="1" applyProtection="1">
      <alignment horizontal="left" vertical="top" wrapText="1"/>
    </xf>
    <xf numFmtId="0" fontId="8" fillId="7" borderId="0" xfId="6" applyFont="1" applyFill="1" applyBorder="1" applyAlignment="1" applyProtection="1">
      <alignment horizontal="left" vertical="top" wrapText="1"/>
    </xf>
    <xf numFmtId="0" fontId="8" fillId="7" borderId="3" xfId="6" applyFont="1" applyFill="1" applyBorder="1" applyAlignment="1" applyProtection="1">
      <alignment horizontal="left" vertical="top" wrapText="1"/>
    </xf>
    <xf numFmtId="0" fontId="8" fillId="7" borderId="14" xfId="6" applyFont="1" applyFill="1" applyBorder="1" applyAlignment="1" applyProtection="1">
      <alignment horizontal="left" vertical="top" wrapText="1"/>
    </xf>
    <xf numFmtId="0" fontId="8" fillId="7" borderId="4" xfId="6" applyFont="1" applyFill="1" applyBorder="1" applyAlignment="1" applyProtection="1">
      <alignment horizontal="left" vertical="top" wrapText="1"/>
    </xf>
    <xf numFmtId="0" fontId="8" fillId="7" borderId="6" xfId="6" applyFont="1" applyFill="1" applyBorder="1" applyAlignment="1" applyProtection="1">
      <alignment horizontal="left" vertical="top" wrapText="1"/>
    </xf>
    <xf numFmtId="0" fontId="14" fillId="7" borderId="7" xfId="6" applyFont="1" applyFill="1" applyBorder="1" applyAlignment="1" applyProtection="1">
      <alignment horizontal="center" vertical="top" wrapText="1"/>
    </xf>
    <xf numFmtId="0" fontId="14" fillId="7" borderId="5" xfId="6" applyFont="1" applyFill="1" applyBorder="1" applyAlignment="1" applyProtection="1">
      <alignment horizontal="center" vertical="top" wrapText="1"/>
    </xf>
    <xf numFmtId="0" fontId="4" fillId="7" borderId="16" xfId="6" applyFont="1" applyFill="1" applyBorder="1" applyAlignment="1" applyProtection="1">
      <alignment horizontal="center" vertical="center" wrapText="1"/>
    </xf>
    <xf numFmtId="0" fontId="4" fillId="7" borderId="5" xfId="6" applyFont="1" applyFill="1" applyBorder="1" applyAlignment="1" applyProtection="1">
      <alignment horizontal="center" vertical="center" wrapText="1"/>
    </xf>
    <xf numFmtId="0" fontId="4" fillId="7" borderId="14" xfId="6" applyFont="1" applyFill="1" applyBorder="1" applyAlignment="1" applyProtection="1">
      <alignment horizontal="center" vertical="center" wrapText="1"/>
    </xf>
    <xf numFmtId="0" fontId="4" fillId="7" borderId="6" xfId="6" applyFont="1" applyFill="1" applyBorder="1" applyAlignment="1" applyProtection="1">
      <alignment horizontal="center" vertical="center" wrapText="1"/>
    </xf>
    <xf numFmtId="0" fontId="3" fillId="5" borderId="10" xfId="6" applyFont="1" applyFill="1" applyBorder="1" applyAlignment="1" applyProtection="1">
      <alignment vertical="top" wrapText="1"/>
      <protection hidden="1"/>
    </xf>
    <xf numFmtId="0" fontId="3" fillId="4" borderId="13" xfId="6" applyFill="1" applyBorder="1" applyAlignment="1" applyProtection="1">
      <alignment vertical="top" wrapText="1"/>
      <protection hidden="1"/>
    </xf>
    <xf numFmtId="0" fontId="3" fillId="0" borderId="10" xfId="6" applyFont="1" applyFill="1" applyBorder="1" applyAlignment="1" applyProtection="1">
      <alignment horizontal="center"/>
      <protection locked="0"/>
    </xf>
    <xf numFmtId="0" fontId="3" fillId="0" borderId="13" xfId="6" applyFont="1" applyFill="1" applyBorder="1" applyAlignment="1" applyProtection="1">
      <alignment horizontal="center"/>
      <protection locked="0"/>
    </xf>
    <xf numFmtId="0" fontId="4" fillId="6" borderId="10" xfId="6" applyFont="1" applyFill="1" applyBorder="1" applyAlignment="1" applyProtection="1">
      <alignment horizontal="center" vertical="top" wrapText="1"/>
    </xf>
    <xf numFmtId="0" fontId="4" fillId="6" borderId="13" xfId="6" applyFont="1" applyFill="1" applyBorder="1" applyAlignment="1" applyProtection="1">
      <alignment horizontal="center" vertical="top" wrapText="1"/>
    </xf>
    <xf numFmtId="0" fontId="4" fillId="6" borderId="9" xfId="6" applyFont="1" applyFill="1" applyBorder="1" applyAlignment="1" applyProtection="1">
      <alignment horizontal="center"/>
    </xf>
    <xf numFmtId="0" fontId="4" fillId="7" borderId="13" xfId="6" applyFont="1" applyFill="1" applyBorder="1" applyAlignment="1" applyProtection="1">
      <alignment horizontal="center" vertical="top" wrapText="1"/>
    </xf>
    <xf numFmtId="0" fontId="8" fillId="6" borderId="10" xfId="6" applyFont="1" applyFill="1" applyBorder="1" applyAlignment="1" applyProtection="1">
      <alignment horizontal="left"/>
    </xf>
    <xf numFmtId="0" fontId="8" fillId="6" borderId="12" xfId="6" applyFont="1" applyFill="1" applyBorder="1" applyAlignment="1" applyProtection="1">
      <alignment horizontal="left"/>
    </xf>
    <xf numFmtId="0" fontId="8" fillId="6" borderId="13" xfId="6" applyFont="1" applyFill="1" applyBorder="1" applyAlignment="1" applyProtection="1">
      <alignment horizontal="left"/>
    </xf>
    <xf numFmtId="0" fontId="4" fillId="7" borderId="12" xfId="6" applyFont="1" applyFill="1" applyBorder="1" applyAlignment="1" applyProtection="1">
      <alignment horizontal="center" vertical="top" wrapText="1"/>
    </xf>
    <xf numFmtId="0" fontId="15" fillId="7" borderId="16" xfId="6" applyFont="1" applyFill="1" applyBorder="1" applyAlignment="1" applyProtection="1">
      <alignment horizontal="center" vertical="center" wrapText="1"/>
    </xf>
    <xf numFmtId="0" fontId="15" fillId="7" borderId="7" xfId="6" applyFont="1" applyFill="1" applyBorder="1" applyAlignment="1" applyProtection="1">
      <alignment horizontal="center" vertical="center" wrapText="1"/>
    </xf>
    <xf numFmtId="0" fontId="15" fillId="7" borderId="5" xfId="6" applyFont="1" applyFill="1" applyBorder="1" applyAlignment="1" applyProtection="1">
      <alignment horizontal="center" vertical="center" wrapText="1"/>
    </xf>
    <xf numFmtId="0" fontId="15" fillId="7" borderId="14" xfId="6" applyFont="1" applyFill="1" applyBorder="1" applyAlignment="1" applyProtection="1">
      <alignment horizontal="center" vertical="center" wrapText="1"/>
    </xf>
    <xf numFmtId="0" fontId="15" fillId="7" borderId="4" xfId="6" applyFont="1" applyFill="1" applyBorder="1" applyAlignment="1" applyProtection="1">
      <alignment horizontal="center" vertical="center" wrapText="1"/>
    </xf>
    <xf numFmtId="0" fontId="15" fillId="7" borderId="6" xfId="6" applyFont="1" applyFill="1" applyBorder="1" applyAlignment="1" applyProtection="1">
      <alignment horizontal="center" vertical="center" wrapText="1"/>
    </xf>
    <xf numFmtId="0" fontId="11" fillId="0" borderId="10" xfId="4" applyFont="1" applyBorder="1" applyAlignment="1" applyProtection="1">
      <alignment horizontal="left"/>
      <protection locked="0"/>
    </xf>
    <xf numFmtId="0" fontId="11" fillId="0" borderId="12" xfId="4" applyFont="1" applyBorder="1" applyAlignment="1" applyProtection="1">
      <alignment horizontal="left"/>
      <protection locked="0"/>
    </xf>
    <xf numFmtId="0" fontId="11" fillId="0" borderId="13" xfId="4" applyFont="1" applyBorder="1" applyAlignment="1" applyProtection="1">
      <alignment horizontal="left"/>
      <protection locked="0"/>
    </xf>
    <xf numFmtId="14" fontId="4" fillId="0" borderId="10" xfId="4" applyNumberFormat="1" applyFont="1" applyBorder="1" applyAlignment="1" applyProtection="1">
      <alignment horizontal="left"/>
      <protection locked="0"/>
    </xf>
    <xf numFmtId="0" fontId="4" fillId="0" borderId="13" xfId="4" applyFont="1" applyBorder="1" applyAlignment="1" applyProtection="1">
      <alignment horizontal="left"/>
      <protection locked="0"/>
    </xf>
    <xf numFmtId="0" fontId="8" fillId="6" borderId="2" xfId="4" applyFont="1" applyFill="1" applyBorder="1" applyAlignment="1" applyProtection="1">
      <alignment horizontal="left" vertical="center"/>
    </xf>
    <xf numFmtId="0" fontId="8" fillId="6" borderId="13" xfId="4" applyFont="1" applyFill="1" applyBorder="1" applyAlignment="1" applyProtection="1">
      <alignment horizontal="left" vertical="center"/>
    </xf>
    <xf numFmtId="0" fontId="4" fillId="7" borderId="2" xfId="4" applyFont="1" applyFill="1" applyBorder="1" applyAlignment="1" applyProtection="1">
      <alignment horizontal="center" vertical="top" wrapText="1"/>
    </xf>
    <xf numFmtId="0" fontId="4" fillId="7" borderId="2" xfId="4" applyFont="1" applyFill="1" applyBorder="1" applyAlignment="1" applyProtection="1"/>
    <xf numFmtId="0" fontId="4" fillId="0" borderId="2" xfId="4" applyFont="1" applyFill="1" applyBorder="1" applyAlignment="1" applyProtection="1">
      <alignment horizontal="center" vertical="center" wrapText="1"/>
      <protection locked="0"/>
    </xf>
    <xf numFmtId="0" fontId="3" fillId="6" borderId="2" xfId="4" applyFont="1" applyFill="1" applyBorder="1" applyAlignment="1" applyProtection="1">
      <alignment horizontal="center" vertical="center" wrapText="1"/>
    </xf>
    <xf numFmtId="0" fontId="15" fillId="7" borderId="8" xfId="4" applyNumberFormat="1" applyFont="1" applyFill="1" applyBorder="1" applyAlignment="1" applyProtection="1">
      <alignment horizontal="center" vertical="center" wrapText="1"/>
    </xf>
    <xf numFmtId="0" fontId="15" fillId="7" borderId="49" xfId="4" applyNumberFormat="1" applyFont="1" applyFill="1" applyBorder="1" applyAlignment="1" applyProtection="1">
      <alignment horizontal="center" vertical="center" wrapText="1"/>
    </xf>
    <xf numFmtId="0" fontId="15" fillId="7" borderId="9" xfId="4" applyNumberFormat="1" applyFont="1" applyFill="1" applyBorder="1" applyAlignment="1" applyProtection="1">
      <alignment horizontal="center" vertical="center" wrapText="1"/>
    </xf>
    <xf numFmtId="0" fontId="8" fillId="7" borderId="10" xfId="4" applyFont="1" applyFill="1" applyBorder="1" applyAlignment="1" applyProtection="1">
      <alignment horizontal="left" vertical="top"/>
    </xf>
    <xf numFmtId="0" fontId="8" fillId="7" borderId="12" xfId="4" applyFont="1" applyFill="1" applyBorder="1" applyAlignment="1" applyProtection="1">
      <alignment horizontal="left" vertical="top"/>
    </xf>
    <xf numFmtId="0" fontId="4" fillId="7" borderId="10" xfId="4" applyFont="1" applyFill="1" applyBorder="1" applyAlignment="1" applyProtection="1">
      <alignment horizontal="center"/>
    </xf>
    <xf numFmtId="0" fontId="4" fillId="7" borderId="13" xfId="4" applyFont="1" applyFill="1" applyBorder="1" applyAlignment="1" applyProtection="1">
      <alignment horizontal="center"/>
    </xf>
    <xf numFmtId="0" fontId="4" fillId="7" borderId="10" xfId="4" applyFont="1" applyFill="1" applyBorder="1" applyAlignment="1" applyProtection="1">
      <alignment horizontal="center" vertical="top" wrapText="1"/>
    </xf>
    <xf numFmtId="0" fontId="4" fillId="7" borderId="2" xfId="4" applyFont="1" applyFill="1" applyBorder="1" applyAlignment="1" applyProtection="1">
      <alignment horizontal="center" vertical="center"/>
    </xf>
    <xf numFmtId="0" fontId="4" fillId="7" borderId="10" xfId="4" applyFont="1" applyFill="1" applyBorder="1" applyAlignment="1" applyProtection="1">
      <alignment horizontal="center" vertical="center"/>
    </xf>
    <xf numFmtId="0" fontId="15" fillId="6" borderId="2" xfId="4" applyFont="1" applyFill="1" applyBorder="1" applyAlignment="1" applyProtection="1">
      <alignment horizontal="center" vertical="center"/>
    </xf>
    <xf numFmtId="0" fontId="8" fillId="7" borderId="2" xfId="4" applyFont="1" applyFill="1" applyBorder="1" applyAlignment="1" applyProtection="1">
      <alignment horizontal="left" vertical="top"/>
    </xf>
    <xf numFmtId="0" fontId="8" fillId="7" borderId="8" xfId="4" applyFont="1" applyFill="1" applyBorder="1" applyAlignment="1" applyProtection="1">
      <alignment horizontal="left" vertical="top"/>
    </xf>
    <xf numFmtId="0" fontId="4" fillId="7" borderId="2" xfId="4" applyFont="1" applyFill="1" applyBorder="1" applyAlignment="1" applyProtection="1">
      <alignment horizontal="center" vertical="center" wrapText="1"/>
    </xf>
    <xf numFmtId="0" fontId="4" fillId="6" borderId="2" xfId="4" applyFont="1" applyFill="1" applyBorder="1" applyAlignment="1" applyProtection="1">
      <alignment horizontal="center"/>
    </xf>
    <xf numFmtId="0" fontId="8" fillId="7" borderId="13" xfId="4" applyFont="1" applyFill="1" applyBorder="1" applyAlignment="1" applyProtection="1">
      <alignment horizontal="left" vertical="top"/>
    </xf>
    <xf numFmtId="0" fontId="4" fillId="7" borderId="2" xfId="4" applyFont="1" applyFill="1" applyBorder="1" applyAlignment="1" applyProtection="1">
      <alignment horizontal="center"/>
    </xf>
    <xf numFmtId="0" fontId="3" fillId="0" borderId="10" xfId="4" applyFont="1" applyFill="1" applyBorder="1" applyAlignment="1" applyProtection="1">
      <alignment horizontal="left" vertical="top"/>
    </xf>
    <xf numFmtId="0" fontId="3" fillId="0" borderId="13" xfId="4" applyFont="1" applyFill="1" applyBorder="1" applyAlignment="1" applyProtection="1">
      <alignment horizontal="left" vertical="top"/>
    </xf>
    <xf numFmtId="0" fontId="8" fillId="8" borderId="10" xfId="4" applyFont="1" applyFill="1" applyBorder="1" applyAlignment="1" applyProtection="1">
      <alignment horizontal="left" vertical="top"/>
    </xf>
    <xf numFmtId="0" fontId="8" fillId="8" borderId="13" xfId="4" applyFont="1" applyFill="1" applyBorder="1" applyAlignment="1" applyProtection="1">
      <alignment horizontal="left" vertical="top"/>
    </xf>
    <xf numFmtId="0" fontId="8" fillId="7" borderId="10" xfId="4" applyFont="1" applyFill="1" applyBorder="1" applyAlignment="1" applyProtection="1">
      <alignment horizontal="left" vertical="center"/>
    </xf>
    <xf numFmtId="0" fontId="8" fillId="7" borderId="12" xfId="4" applyFont="1" applyFill="1" applyBorder="1" applyAlignment="1" applyProtection="1">
      <alignment horizontal="left" vertical="center"/>
    </xf>
    <xf numFmtId="0" fontId="8" fillId="7" borderId="13" xfId="4" applyFont="1" applyFill="1" applyBorder="1" applyAlignment="1" applyProtection="1">
      <alignment horizontal="left" vertical="center"/>
    </xf>
    <xf numFmtId="0" fontId="8" fillId="0" borderId="14" xfId="4" applyFont="1" applyFill="1" applyBorder="1" applyAlignment="1" applyProtection="1">
      <alignment horizontal="left" vertical="top"/>
    </xf>
    <xf numFmtId="0" fontId="8" fillId="0" borderId="6" xfId="4" applyFont="1" applyFill="1" applyBorder="1" applyAlignment="1" applyProtection="1">
      <alignment horizontal="left" vertical="top"/>
    </xf>
    <xf numFmtId="0" fontId="8" fillId="8" borderId="14" xfId="4" applyFont="1" applyFill="1" applyBorder="1" applyAlignment="1" applyProtection="1">
      <alignment horizontal="left" vertical="top"/>
    </xf>
    <xf numFmtId="0" fontId="8" fillId="8" borderId="6" xfId="4" applyFont="1" applyFill="1" applyBorder="1" applyAlignment="1" applyProtection="1">
      <alignment horizontal="left" vertical="top"/>
    </xf>
    <xf numFmtId="0" fontId="8" fillId="7" borderId="16" xfId="4" applyFont="1" applyFill="1" applyBorder="1" applyAlignment="1" applyProtection="1">
      <alignment horizontal="left" vertical="center"/>
    </xf>
    <xf numFmtId="0" fontId="8" fillId="7" borderId="7" xfId="4" applyFont="1" applyFill="1" applyBorder="1" applyAlignment="1" applyProtection="1">
      <alignment horizontal="left" vertical="center"/>
    </xf>
    <xf numFmtId="0" fontId="8" fillId="7" borderId="5" xfId="4" applyFont="1" applyFill="1" applyBorder="1" applyAlignment="1" applyProtection="1">
      <alignment horizontal="left" vertical="center"/>
    </xf>
    <xf numFmtId="0" fontId="8" fillId="7" borderId="15" xfId="4" applyFont="1" applyFill="1" applyBorder="1" applyAlignment="1" applyProtection="1">
      <alignment horizontal="left" vertical="center"/>
    </xf>
    <xf numFmtId="0" fontId="8" fillId="7" borderId="0" xfId="4" applyFont="1" applyFill="1" applyBorder="1" applyAlignment="1" applyProtection="1">
      <alignment horizontal="left" vertical="center"/>
    </xf>
    <xf numFmtId="0" fontId="8" fillId="7" borderId="3" xfId="4" applyFont="1" applyFill="1" applyBorder="1" applyAlignment="1" applyProtection="1">
      <alignment horizontal="left" vertical="center"/>
    </xf>
    <xf numFmtId="0" fontId="8" fillId="7" borderId="14" xfId="4" applyFont="1" applyFill="1" applyBorder="1" applyAlignment="1" applyProtection="1">
      <alignment horizontal="left" vertical="center"/>
    </xf>
    <xf numFmtId="0" fontId="8" fillId="7" borderId="4" xfId="4" applyFont="1" applyFill="1" applyBorder="1" applyAlignment="1" applyProtection="1">
      <alignment horizontal="left" vertical="center"/>
    </xf>
    <xf numFmtId="0" fontId="8" fillId="7" borderId="6" xfId="4" applyFont="1" applyFill="1" applyBorder="1" applyAlignment="1" applyProtection="1">
      <alignment horizontal="left" vertical="center"/>
    </xf>
    <xf numFmtId="0" fontId="15" fillId="7" borderId="2" xfId="4" applyFont="1" applyFill="1" applyBorder="1" applyAlignment="1" applyProtection="1">
      <alignment horizontal="center" vertical="center" wrapText="1"/>
    </xf>
    <xf numFmtId="0" fontId="8" fillId="7" borderId="47" xfId="4" applyFont="1" applyFill="1" applyBorder="1" applyAlignment="1" applyProtection="1">
      <alignment horizontal="left" vertical="top"/>
    </xf>
    <xf numFmtId="0" fontId="8" fillId="7" borderId="48" xfId="4" applyFont="1" applyFill="1" applyBorder="1" applyAlignment="1" applyProtection="1">
      <alignment horizontal="left" vertical="top"/>
    </xf>
    <xf numFmtId="0" fontId="4" fillId="6" borderId="2" xfId="4" applyFont="1" applyFill="1" applyBorder="1" applyAlignment="1" applyProtection="1">
      <alignment horizontal="center" vertical="top" wrapText="1"/>
    </xf>
    <xf numFmtId="0" fontId="3" fillId="5" borderId="10" xfId="4" applyFont="1" applyFill="1" applyBorder="1" applyAlignment="1" applyProtection="1">
      <alignment horizontal="left" vertical="top" wrapText="1"/>
      <protection hidden="1"/>
    </xf>
    <xf numFmtId="0" fontId="30" fillId="4" borderId="13" xfId="4" applyFill="1" applyBorder="1" applyAlignment="1" applyProtection="1">
      <alignment horizontal="left" vertical="top" wrapText="1"/>
      <protection hidden="1"/>
    </xf>
    <xf numFmtId="0" fontId="8" fillId="7" borderId="16" xfId="4" applyFont="1" applyFill="1" applyBorder="1" applyAlignment="1" applyProtection="1">
      <alignment horizontal="left" vertical="top" wrapText="1"/>
    </xf>
    <xf numFmtId="0" fontId="8" fillId="7" borderId="7" xfId="4" applyFont="1" applyFill="1" applyBorder="1" applyAlignment="1" applyProtection="1">
      <alignment horizontal="left" vertical="top" wrapText="1"/>
    </xf>
    <xf numFmtId="0" fontId="8" fillId="7" borderId="5" xfId="4" applyFont="1" applyFill="1" applyBorder="1" applyAlignment="1" applyProtection="1">
      <alignment horizontal="left" vertical="top" wrapText="1"/>
    </xf>
    <xf numFmtId="0" fontId="8" fillId="7" borderId="15" xfId="4" applyFont="1" applyFill="1" applyBorder="1" applyAlignment="1" applyProtection="1">
      <alignment horizontal="left" vertical="top" wrapText="1"/>
    </xf>
    <xf numFmtId="0" fontId="8" fillId="7" borderId="0" xfId="4" applyFont="1" applyFill="1" applyBorder="1" applyAlignment="1" applyProtection="1">
      <alignment horizontal="left" vertical="top" wrapText="1"/>
    </xf>
    <xf numFmtId="0" fontId="8" fillId="7" borderId="3" xfId="4" applyFont="1" applyFill="1" applyBorder="1" applyAlignment="1" applyProtection="1">
      <alignment horizontal="left" vertical="top" wrapText="1"/>
    </xf>
    <xf numFmtId="0" fontId="8" fillId="7" borderId="14" xfId="4" applyFont="1" applyFill="1" applyBorder="1" applyAlignment="1" applyProtection="1">
      <alignment horizontal="left" vertical="top" wrapText="1"/>
    </xf>
    <xf numFmtId="0" fontId="8" fillId="7" borderId="4" xfId="4" applyFont="1" applyFill="1" applyBorder="1" applyAlignment="1" applyProtection="1">
      <alignment horizontal="left" vertical="top" wrapText="1"/>
    </xf>
    <xf numFmtId="0" fontId="8" fillId="7" borderId="6" xfId="4" applyFont="1" applyFill="1" applyBorder="1" applyAlignment="1" applyProtection="1">
      <alignment horizontal="left" vertical="top" wrapText="1"/>
    </xf>
    <xf numFmtId="0" fontId="14" fillId="7" borderId="7" xfId="4" applyFont="1" applyFill="1" applyBorder="1" applyAlignment="1" applyProtection="1">
      <alignment horizontal="center" vertical="top" wrapText="1"/>
    </xf>
    <xf numFmtId="0" fontId="14" fillId="7" borderId="5" xfId="4" applyFont="1" applyFill="1" applyBorder="1" applyAlignment="1" applyProtection="1">
      <alignment horizontal="center" vertical="top" wrapText="1"/>
    </xf>
    <xf numFmtId="0" fontId="4" fillId="7" borderId="16" xfId="4" applyFont="1" applyFill="1" applyBorder="1" applyAlignment="1" applyProtection="1">
      <alignment horizontal="center" vertical="center" wrapText="1"/>
    </xf>
    <xf numFmtId="0" fontId="4" fillId="7" borderId="5" xfId="4" applyFont="1" applyFill="1" applyBorder="1" applyAlignment="1" applyProtection="1">
      <alignment horizontal="center" vertical="center" wrapText="1"/>
    </xf>
    <xf numFmtId="0" fontId="4" fillId="7" borderId="14" xfId="4" applyFont="1" applyFill="1" applyBorder="1" applyAlignment="1" applyProtection="1">
      <alignment horizontal="center" vertical="center" wrapText="1"/>
    </xf>
    <xf numFmtId="0" fontId="4" fillId="7" borderId="6" xfId="4" applyFont="1" applyFill="1" applyBorder="1" applyAlignment="1" applyProtection="1">
      <alignment horizontal="center" vertical="center" wrapText="1"/>
    </xf>
    <xf numFmtId="0" fontId="3" fillId="5" borderId="10" xfId="4" applyFont="1" applyFill="1" applyBorder="1" applyAlignment="1" applyProtection="1">
      <alignment vertical="top" wrapText="1"/>
      <protection hidden="1"/>
    </xf>
    <xf numFmtId="0" fontId="30" fillId="4" borderId="13" xfId="4" applyFill="1" applyBorder="1" applyAlignment="1" applyProtection="1">
      <alignment vertical="top" wrapText="1"/>
      <protection hidden="1"/>
    </xf>
    <xf numFmtId="0" fontId="3" fillId="0" borderId="9" xfId="4" applyFont="1" applyFill="1" applyBorder="1" applyAlignment="1" applyProtection="1">
      <alignment horizontal="center"/>
      <protection locked="0"/>
    </xf>
    <xf numFmtId="0" fontId="3" fillId="0" borderId="2" xfId="4" applyFont="1" applyFill="1" applyBorder="1" applyAlignment="1" applyProtection="1">
      <alignment horizontal="center"/>
      <protection locked="0"/>
    </xf>
    <xf numFmtId="0" fontId="3" fillId="0" borderId="10" xfId="4" applyFont="1" applyFill="1" applyBorder="1" applyAlignment="1" applyProtection="1">
      <alignment horizontal="center"/>
      <protection locked="0"/>
    </xf>
    <xf numFmtId="0" fontId="3" fillId="0" borderId="13" xfId="4" applyFont="1" applyFill="1" applyBorder="1" applyAlignment="1" applyProtection="1">
      <alignment horizontal="center"/>
      <protection locked="0"/>
    </xf>
    <xf numFmtId="0" fontId="4" fillId="6" borderId="10" xfId="4" applyFont="1" applyFill="1" applyBorder="1" applyAlignment="1" applyProtection="1">
      <alignment horizontal="center" vertical="top" wrapText="1"/>
    </xf>
    <xf numFmtId="0" fontId="4" fillId="6" borderId="13" xfId="4" applyFont="1" applyFill="1" applyBorder="1" applyAlignment="1" applyProtection="1">
      <alignment horizontal="center" vertical="top" wrapText="1"/>
    </xf>
    <xf numFmtId="0" fontId="4" fillId="6" borderId="9" xfId="4" applyFont="1" applyFill="1" applyBorder="1" applyAlignment="1" applyProtection="1">
      <alignment horizontal="center"/>
    </xf>
    <xf numFmtId="0" fontId="26" fillId="0" borderId="9" xfId="4" applyFont="1" applyFill="1" applyBorder="1" applyAlignment="1" applyProtection="1">
      <alignment horizontal="center"/>
      <protection locked="0"/>
    </xf>
    <xf numFmtId="0" fontId="3" fillId="0" borderId="2" xfId="4" applyFont="1" applyFill="1" applyBorder="1" applyAlignment="1" applyProtection="1">
      <alignment horizontal="center" vertical="top" wrapText="1"/>
      <protection locked="0"/>
    </xf>
    <xf numFmtId="0" fontId="3" fillId="0" borderId="10" xfId="4" applyFont="1" applyFill="1" applyBorder="1" applyAlignment="1" applyProtection="1">
      <alignment horizontal="center" vertical="top"/>
      <protection locked="0"/>
    </xf>
    <xf numFmtId="0" fontId="3" fillId="0" borderId="13" xfId="4" applyFont="1" applyFill="1" applyBorder="1" applyAlignment="1" applyProtection="1">
      <alignment horizontal="center" vertical="top"/>
      <protection locked="0"/>
    </xf>
    <xf numFmtId="0" fontId="3" fillId="0" borderId="10" xfId="4" applyFont="1" applyFill="1" applyBorder="1" applyAlignment="1" applyProtection="1">
      <alignment horizontal="center" vertical="top" wrapText="1"/>
      <protection locked="0"/>
    </xf>
    <xf numFmtId="0" fontId="3" fillId="0" borderId="13" xfId="4" applyFont="1" applyFill="1" applyBorder="1" applyAlignment="1" applyProtection="1">
      <alignment horizontal="center" vertical="top" wrapText="1"/>
      <protection locked="0"/>
    </xf>
    <xf numFmtId="0" fontId="4" fillId="7" borderId="13" xfId="4" applyFont="1" applyFill="1" applyBorder="1" applyAlignment="1" applyProtection="1">
      <alignment horizontal="center" vertical="top" wrapText="1"/>
    </xf>
    <xf numFmtId="0" fontId="8" fillId="6" borderId="10" xfId="4" applyFont="1" applyFill="1" applyBorder="1" applyAlignment="1" applyProtection="1">
      <alignment horizontal="left"/>
    </xf>
    <xf numFmtId="0" fontId="8" fillId="6" borderId="12" xfId="4" applyFont="1" applyFill="1" applyBorder="1" applyAlignment="1" applyProtection="1">
      <alignment horizontal="left"/>
    </xf>
    <xf numFmtId="0" fontId="8" fillId="6" borderId="13" xfId="4" applyFont="1" applyFill="1" applyBorder="1" applyAlignment="1" applyProtection="1">
      <alignment horizontal="left"/>
    </xf>
    <xf numFmtId="0" fontId="3" fillId="0" borderId="9" xfId="4" applyFont="1" applyFill="1" applyBorder="1" applyAlignment="1" applyProtection="1">
      <alignment horizontal="center" vertical="top" wrapText="1"/>
      <protection locked="0"/>
    </xf>
    <xf numFmtId="0" fontId="4" fillId="7" borderId="12" xfId="4" applyFont="1" applyFill="1" applyBorder="1" applyAlignment="1" applyProtection="1">
      <alignment horizontal="center" vertical="top" wrapText="1"/>
    </xf>
    <xf numFmtId="0" fontId="15" fillId="7" borderId="16" xfId="4" applyFont="1" applyFill="1" applyBorder="1" applyAlignment="1" applyProtection="1">
      <alignment horizontal="center" vertical="center" wrapText="1"/>
    </xf>
    <xf numFmtId="0" fontId="15" fillId="7" borderId="7" xfId="4" applyFont="1" applyFill="1" applyBorder="1" applyAlignment="1" applyProtection="1">
      <alignment horizontal="center" vertical="center" wrapText="1"/>
    </xf>
    <xf numFmtId="0" fontId="15" fillId="7" borderId="5" xfId="4" applyFont="1" applyFill="1" applyBorder="1" applyAlignment="1" applyProtection="1">
      <alignment horizontal="center" vertical="center" wrapText="1"/>
    </xf>
    <xf numFmtId="0" fontId="15" fillId="7" borderId="14" xfId="4" applyFont="1" applyFill="1" applyBorder="1" applyAlignment="1" applyProtection="1">
      <alignment horizontal="center" vertical="center" wrapText="1"/>
    </xf>
    <xf numFmtId="0" fontId="15" fillId="7" borderId="4" xfId="4" applyFont="1" applyFill="1" applyBorder="1" applyAlignment="1" applyProtection="1">
      <alignment horizontal="center" vertical="center" wrapText="1"/>
    </xf>
    <xf numFmtId="0" fontId="15" fillId="7" borderId="6" xfId="4" applyFont="1" applyFill="1" applyBorder="1" applyAlignment="1" applyProtection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3" applyFont="1" applyFill="1" applyBorder="1" applyAlignment="1" applyProtection="1">
      <alignment horizontal="center"/>
      <protection locked="0"/>
    </xf>
    <xf numFmtId="0" fontId="3" fillId="0" borderId="10" xfId="3" applyFont="1" applyFill="1" applyBorder="1" applyAlignment="1" applyProtection="1">
      <alignment horizontal="center"/>
      <protection locked="0"/>
    </xf>
    <xf numFmtId="0" fontId="3" fillId="0" borderId="13" xfId="3" applyFont="1" applyFill="1" applyBorder="1" applyAlignment="1" applyProtection="1">
      <alignment horizontal="center"/>
      <protection locked="0"/>
    </xf>
    <xf numFmtId="0" fontId="3" fillId="0" borderId="9" xfId="3" applyFont="1" applyFill="1" applyBorder="1" applyAlignment="1" applyProtection="1">
      <alignment horizontal="center"/>
      <protection locked="0"/>
    </xf>
    <xf numFmtId="0" fontId="3" fillId="0" borderId="2" xfId="3" applyFont="1" applyFill="1" applyBorder="1" applyAlignment="1" applyProtection="1">
      <alignment horizontal="center" vertical="top" wrapText="1"/>
      <protection locked="0"/>
    </xf>
    <xf numFmtId="0" fontId="3" fillId="0" borderId="10" xfId="3" applyFont="1" applyFill="1" applyBorder="1" applyAlignment="1" applyProtection="1">
      <alignment horizontal="center" vertical="top"/>
      <protection locked="0"/>
    </xf>
    <xf numFmtId="0" fontId="3" fillId="0" borderId="13" xfId="3" applyFont="1" applyFill="1" applyBorder="1" applyAlignment="1" applyProtection="1">
      <alignment horizontal="center" vertical="top"/>
      <protection locked="0"/>
    </xf>
    <xf numFmtId="0" fontId="3" fillId="0" borderId="10" xfId="3" applyFont="1" applyFill="1" applyBorder="1" applyAlignment="1" applyProtection="1">
      <alignment horizontal="center" vertical="top" wrapText="1"/>
      <protection locked="0"/>
    </xf>
    <xf numFmtId="0" fontId="3" fillId="0" borderId="13" xfId="3" applyFont="1" applyFill="1" applyBorder="1" applyAlignment="1" applyProtection="1">
      <alignment horizontal="center" vertical="top" wrapText="1"/>
      <protection locked="0"/>
    </xf>
    <xf numFmtId="0" fontId="3" fillId="0" borderId="9" xfId="3" applyFont="1" applyFill="1" applyBorder="1" applyAlignment="1" applyProtection="1">
      <alignment horizontal="center" vertical="top" wrapText="1"/>
      <protection locked="0"/>
    </xf>
    <xf numFmtId="0" fontId="5" fillId="0" borderId="2" xfId="0" applyFont="1" applyFill="1" applyBorder="1" applyAlignment="1" applyProtection="1">
      <alignment horizontal="center" vertical="top" wrapText="1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left" vertical="top" wrapText="1"/>
      <protection hidden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3" xfId="0" applyFont="1" applyFill="1" applyBorder="1" applyAlignment="1" applyProtection="1">
      <alignment horizontal="left" vertical="top"/>
    </xf>
    <xf numFmtId="0" fontId="5" fillId="5" borderId="10" xfId="0" applyFont="1" applyFill="1" applyBorder="1" applyAlignment="1" applyProtection="1">
      <alignment vertical="top" wrapText="1"/>
      <protection hidden="1"/>
    </xf>
    <xf numFmtId="0" fontId="5" fillId="0" borderId="10" xfId="0" applyFont="1" applyFill="1" applyBorder="1" applyAlignment="1" applyProtection="1">
      <alignment horizontal="center" vertical="top"/>
      <protection locked="0"/>
    </xf>
    <xf numFmtId="0" fontId="5" fillId="0" borderId="13" xfId="0" applyFont="1" applyFill="1" applyBorder="1" applyAlignment="1" applyProtection="1">
      <alignment horizontal="center" vertical="top"/>
      <protection locked="0"/>
    </xf>
    <xf numFmtId="0" fontId="25" fillId="8" borderId="50" xfId="0" applyFont="1" applyFill="1" applyBorder="1" applyAlignment="1">
      <alignment horizontal="center" vertical="center"/>
    </xf>
    <xf numFmtId="0" fontId="25" fillId="8" borderId="51" xfId="0" applyFont="1" applyFill="1" applyBorder="1" applyAlignment="1">
      <alignment horizontal="center" vertical="center"/>
    </xf>
    <xf numFmtId="0" fontId="25" fillId="8" borderId="52" xfId="0" applyFont="1" applyFill="1" applyBorder="1" applyAlignment="1">
      <alignment horizontal="center" vertical="center"/>
    </xf>
    <xf numFmtId="0" fontId="25" fillId="8" borderId="37" xfId="0" applyFont="1" applyFill="1" applyBorder="1" applyAlignment="1">
      <alignment horizontal="center" vertical="center"/>
    </xf>
    <xf numFmtId="0" fontId="25" fillId="8" borderId="36" xfId="0" applyFont="1" applyFill="1" applyBorder="1" applyAlignment="1">
      <alignment horizontal="center" vertical="center"/>
    </xf>
    <xf numFmtId="0" fontId="25" fillId="8" borderId="3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8">
    <cellStyle name="Euro" xfId="1"/>
    <cellStyle name="Euro 2" xfId="5"/>
    <cellStyle name="Normal" xfId="0" builtinId="0"/>
    <cellStyle name="Normal 2" xfId="3"/>
    <cellStyle name="Normal 2 2" xfId="6"/>
    <cellStyle name="Normal 3" xfId="2"/>
    <cellStyle name="Normal 3 2" xfId="4"/>
    <cellStyle name="Normal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9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1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externalLink" Target="externalLinks/externalLink10.xml"/><Relationship Id="rId38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externalLink" Target="externalLinks/externalLink9.xml"/><Relationship Id="rId37" Type="http://schemas.openxmlformats.org/officeDocument/2006/relationships/externalLink" Target="externalLinks/externalLink14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36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externalLink" Target="externalLinks/externalLink12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294862</xdr:colOff>
      <xdr:row>1</xdr:row>
      <xdr:rowOff>170209</xdr:rowOff>
    </xdr:from>
    <xdr:to>
      <xdr:col>4</xdr:col>
      <xdr:colOff>2840521</xdr:colOff>
      <xdr:row>3</xdr:row>
      <xdr:rowOff>113059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980787" y="941734"/>
          <a:ext cx="4374459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41148" rIns="0" bIns="0" anchor="t"/>
        <a:lstStyle/>
        <a:p>
          <a:pPr algn="l" rtl="0">
            <a:defRPr sz="1000"/>
          </a:pPr>
          <a:r>
            <a:rPr lang="es-DO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Informe Mensual de Ordinario </a:t>
          </a:r>
        </a:p>
      </xdr:txBody>
    </xdr:sp>
    <xdr:clientData/>
  </xdr:twoCellAnchor>
  <xdr:twoCellAnchor editAs="oneCell">
    <xdr:from>
      <xdr:col>1</xdr:col>
      <xdr:colOff>545524</xdr:colOff>
      <xdr:row>0</xdr:row>
      <xdr:rowOff>8659</xdr:rowOff>
    </xdr:from>
    <xdr:to>
      <xdr:col>4</xdr:col>
      <xdr:colOff>19544</xdr:colOff>
      <xdr:row>1</xdr:row>
      <xdr:rowOff>164672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349" y="8659"/>
          <a:ext cx="2483920" cy="92753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294862</xdr:colOff>
      <xdr:row>1</xdr:row>
      <xdr:rowOff>170209</xdr:rowOff>
    </xdr:from>
    <xdr:to>
      <xdr:col>4</xdr:col>
      <xdr:colOff>2840521</xdr:colOff>
      <xdr:row>3</xdr:row>
      <xdr:rowOff>113059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980787" y="941734"/>
          <a:ext cx="4374459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41148" rIns="0" bIns="0" anchor="t"/>
        <a:lstStyle/>
        <a:p>
          <a:pPr algn="l" rtl="0">
            <a:defRPr sz="1000"/>
          </a:pPr>
          <a:r>
            <a:rPr lang="es-DO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Informe Mensual de Ordinario </a:t>
          </a:r>
        </a:p>
      </xdr:txBody>
    </xdr:sp>
    <xdr:clientData/>
  </xdr:twoCellAnchor>
  <xdr:twoCellAnchor editAs="oneCell">
    <xdr:from>
      <xdr:col>1</xdr:col>
      <xdr:colOff>638175</xdr:colOff>
      <xdr:row>0</xdr:row>
      <xdr:rowOff>114300</xdr:rowOff>
    </xdr:from>
    <xdr:to>
      <xdr:col>4</xdr:col>
      <xdr:colOff>772353</xdr:colOff>
      <xdr:row>2</xdr:row>
      <xdr:rowOff>28575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14300"/>
          <a:ext cx="3144078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294862</xdr:colOff>
      <xdr:row>1</xdr:row>
      <xdr:rowOff>170209</xdr:rowOff>
    </xdr:from>
    <xdr:to>
      <xdr:col>4</xdr:col>
      <xdr:colOff>2840521</xdr:colOff>
      <xdr:row>3</xdr:row>
      <xdr:rowOff>113059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980787" y="941734"/>
          <a:ext cx="4374459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41148" rIns="0" bIns="0" anchor="t"/>
        <a:lstStyle/>
        <a:p>
          <a:pPr algn="l" rtl="0">
            <a:defRPr sz="1000"/>
          </a:pPr>
          <a:r>
            <a:rPr lang="es-DO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Informe Mensual de Ordinario </a:t>
          </a:r>
        </a:p>
      </xdr:txBody>
    </xdr:sp>
    <xdr:clientData/>
  </xdr:twoCellAnchor>
  <xdr:twoCellAnchor editAs="oneCell">
    <xdr:from>
      <xdr:col>1</xdr:col>
      <xdr:colOff>638175</xdr:colOff>
      <xdr:row>0</xdr:row>
      <xdr:rowOff>114300</xdr:rowOff>
    </xdr:from>
    <xdr:to>
      <xdr:col>4</xdr:col>
      <xdr:colOff>772353</xdr:colOff>
      <xdr:row>2</xdr:row>
      <xdr:rowOff>28575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14300"/>
          <a:ext cx="3144078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294862</xdr:colOff>
      <xdr:row>1</xdr:row>
      <xdr:rowOff>170209</xdr:rowOff>
    </xdr:from>
    <xdr:to>
      <xdr:col>4</xdr:col>
      <xdr:colOff>2840521</xdr:colOff>
      <xdr:row>3</xdr:row>
      <xdr:rowOff>113059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980787" y="941734"/>
          <a:ext cx="4374459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41148" rIns="0" bIns="0" anchor="t"/>
        <a:lstStyle/>
        <a:p>
          <a:pPr algn="l" rtl="0">
            <a:defRPr sz="1000"/>
          </a:pPr>
          <a:r>
            <a:rPr lang="es-DO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Informe Mensual de Ordinario </a:t>
          </a:r>
        </a:p>
      </xdr:txBody>
    </xdr:sp>
    <xdr:clientData/>
  </xdr:twoCellAnchor>
  <xdr:twoCellAnchor editAs="oneCell">
    <xdr:from>
      <xdr:col>1</xdr:col>
      <xdr:colOff>638175</xdr:colOff>
      <xdr:row>0</xdr:row>
      <xdr:rowOff>114300</xdr:rowOff>
    </xdr:from>
    <xdr:to>
      <xdr:col>4</xdr:col>
      <xdr:colOff>772353</xdr:colOff>
      <xdr:row>2</xdr:row>
      <xdr:rowOff>28575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14300"/>
          <a:ext cx="3144078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294862</xdr:colOff>
      <xdr:row>1</xdr:row>
      <xdr:rowOff>170209</xdr:rowOff>
    </xdr:from>
    <xdr:to>
      <xdr:col>4</xdr:col>
      <xdr:colOff>2840521</xdr:colOff>
      <xdr:row>3</xdr:row>
      <xdr:rowOff>113059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980787" y="941734"/>
          <a:ext cx="4374459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41148" rIns="0" bIns="0" anchor="t"/>
        <a:lstStyle/>
        <a:p>
          <a:pPr algn="l" rtl="0">
            <a:defRPr sz="1000"/>
          </a:pPr>
          <a:r>
            <a:rPr lang="es-DO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Informe Mensual de Ordinario </a:t>
          </a:r>
        </a:p>
      </xdr:txBody>
    </xdr:sp>
    <xdr:clientData/>
  </xdr:twoCellAnchor>
  <xdr:twoCellAnchor editAs="oneCell">
    <xdr:from>
      <xdr:col>1</xdr:col>
      <xdr:colOff>638175</xdr:colOff>
      <xdr:row>0</xdr:row>
      <xdr:rowOff>114300</xdr:rowOff>
    </xdr:from>
    <xdr:to>
      <xdr:col>4</xdr:col>
      <xdr:colOff>772353</xdr:colOff>
      <xdr:row>2</xdr:row>
      <xdr:rowOff>28575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14300"/>
          <a:ext cx="3144078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294862</xdr:colOff>
      <xdr:row>1</xdr:row>
      <xdr:rowOff>170209</xdr:rowOff>
    </xdr:from>
    <xdr:to>
      <xdr:col>4</xdr:col>
      <xdr:colOff>2840521</xdr:colOff>
      <xdr:row>3</xdr:row>
      <xdr:rowOff>113059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980787" y="941734"/>
          <a:ext cx="4374459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41148" rIns="0" bIns="0" anchor="t"/>
        <a:lstStyle/>
        <a:p>
          <a:pPr algn="l" rtl="0">
            <a:defRPr sz="1000"/>
          </a:pPr>
          <a:r>
            <a:rPr lang="es-DO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Informe Mensual de Ordinario </a:t>
          </a:r>
        </a:p>
      </xdr:txBody>
    </xdr:sp>
    <xdr:clientData/>
  </xdr:twoCellAnchor>
  <xdr:twoCellAnchor editAs="oneCell">
    <xdr:from>
      <xdr:col>1</xdr:col>
      <xdr:colOff>638175</xdr:colOff>
      <xdr:row>0</xdr:row>
      <xdr:rowOff>114300</xdr:rowOff>
    </xdr:from>
    <xdr:to>
      <xdr:col>4</xdr:col>
      <xdr:colOff>772353</xdr:colOff>
      <xdr:row>2</xdr:row>
      <xdr:rowOff>28575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14300"/>
          <a:ext cx="3144078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294862</xdr:colOff>
      <xdr:row>1</xdr:row>
      <xdr:rowOff>170209</xdr:rowOff>
    </xdr:from>
    <xdr:to>
      <xdr:col>4</xdr:col>
      <xdr:colOff>2840521</xdr:colOff>
      <xdr:row>3</xdr:row>
      <xdr:rowOff>113059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980787" y="941734"/>
          <a:ext cx="4374459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41148" rIns="0" bIns="0" anchor="t"/>
        <a:lstStyle/>
        <a:p>
          <a:pPr algn="l" rtl="0">
            <a:defRPr sz="1000"/>
          </a:pPr>
          <a:r>
            <a:rPr lang="es-DO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Informe Mensual de Ordinario </a:t>
          </a:r>
        </a:p>
      </xdr:txBody>
    </xdr:sp>
    <xdr:clientData/>
  </xdr:twoCellAnchor>
  <xdr:twoCellAnchor editAs="oneCell">
    <xdr:from>
      <xdr:col>1</xdr:col>
      <xdr:colOff>638175</xdr:colOff>
      <xdr:row>0</xdr:row>
      <xdr:rowOff>114300</xdr:rowOff>
    </xdr:from>
    <xdr:to>
      <xdr:col>4</xdr:col>
      <xdr:colOff>772353</xdr:colOff>
      <xdr:row>2</xdr:row>
      <xdr:rowOff>28575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14300"/>
          <a:ext cx="3144078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294862</xdr:colOff>
      <xdr:row>1</xdr:row>
      <xdr:rowOff>170209</xdr:rowOff>
    </xdr:from>
    <xdr:to>
      <xdr:col>4</xdr:col>
      <xdr:colOff>2840521</xdr:colOff>
      <xdr:row>3</xdr:row>
      <xdr:rowOff>113059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980787" y="941734"/>
          <a:ext cx="4374459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41148" rIns="0" bIns="0" anchor="t"/>
        <a:lstStyle/>
        <a:p>
          <a:pPr algn="l" rtl="0">
            <a:defRPr sz="1000"/>
          </a:pPr>
          <a:r>
            <a:rPr lang="es-DO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Informe Mensual de Ordinario </a:t>
          </a:r>
        </a:p>
      </xdr:txBody>
    </xdr:sp>
    <xdr:clientData/>
  </xdr:twoCellAnchor>
  <xdr:twoCellAnchor editAs="oneCell">
    <xdr:from>
      <xdr:col>1</xdr:col>
      <xdr:colOff>638175</xdr:colOff>
      <xdr:row>0</xdr:row>
      <xdr:rowOff>114300</xdr:rowOff>
    </xdr:from>
    <xdr:to>
      <xdr:col>4</xdr:col>
      <xdr:colOff>767383</xdr:colOff>
      <xdr:row>2</xdr:row>
      <xdr:rowOff>33545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14300"/>
          <a:ext cx="3139108" cy="909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294862</xdr:colOff>
      <xdr:row>1</xdr:row>
      <xdr:rowOff>170209</xdr:rowOff>
    </xdr:from>
    <xdr:to>
      <xdr:col>4</xdr:col>
      <xdr:colOff>2840521</xdr:colOff>
      <xdr:row>3</xdr:row>
      <xdr:rowOff>113059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980787" y="941734"/>
          <a:ext cx="4374459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41148" rIns="0" bIns="0" anchor="t"/>
        <a:lstStyle/>
        <a:p>
          <a:pPr algn="l" rtl="0">
            <a:defRPr sz="1000"/>
          </a:pPr>
          <a:r>
            <a:rPr lang="es-DO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Informe Mensual de Ordinario </a:t>
          </a:r>
        </a:p>
      </xdr:txBody>
    </xdr:sp>
    <xdr:clientData/>
  </xdr:twoCellAnchor>
  <xdr:twoCellAnchor editAs="oneCell">
    <xdr:from>
      <xdr:col>1</xdr:col>
      <xdr:colOff>638175</xdr:colOff>
      <xdr:row>0</xdr:row>
      <xdr:rowOff>114300</xdr:rowOff>
    </xdr:from>
    <xdr:to>
      <xdr:col>4</xdr:col>
      <xdr:colOff>772353</xdr:colOff>
      <xdr:row>2</xdr:row>
      <xdr:rowOff>28575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14300"/>
          <a:ext cx="3144078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294862</xdr:colOff>
      <xdr:row>1</xdr:row>
      <xdr:rowOff>170209</xdr:rowOff>
    </xdr:from>
    <xdr:to>
      <xdr:col>4</xdr:col>
      <xdr:colOff>2840521</xdr:colOff>
      <xdr:row>3</xdr:row>
      <xdr:rowOff>113059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980787" y="941734"/>
          <a:ext cx="4374459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41148" rIns="0" bIns="0" anchor="t"/>
        <a:lstStyle/>
        <a:p>
          <a:pPr algn="l" rtl="0">
            <a:defRPr sz="1000"/>
          </a:pPr>
          <a:r>
            <a:rPr lang="es-DO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Informe Mensual de Ordinario </a:t>
          </a:r>
        </a:p>
      </xdr:txBody>
    </xdr:sp>
    <xdr:clientData/>
  </xdr:twoCellAnchor>
  <xdr:twoCellAnchor editAs="oneCell">
    <xdr:from>
      <xdr:col>1</xdr:col>
      <xdr:colOff>638175</xdr:colOff>
      <xdr:row>0</xdr:row>
      <xdr:rowOff>114300</xdr:rowOff>
    </xdr:from>
    <xdr:to>
      <xdr:col>4</xdr:col>
      <xdr:colOff>772353</xdr:colOff>
      <xdr:row>2</xdr:row>
      <xdr:rowOff>28575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14300"/>
          <a:ext cx="3144078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294862</xdr:colOff>
      <xdr:row>1</xdr:row>
      <xdr:rowOff>170209</xdr:rowOff>
    </xdr:from>
    <xdr:to>
      <xdr:col>4</xdr:col>
      <xdr:colOff>2840521</xdr:colOff>
      <xdr:row>3</xdr:row>
      <xdr:rowOff>113059</xdr:rowOff>
    </xdr:to>
    <xdr:sp macro="" textlink="">
      <xdr:nvSpPr>
        <xdr:cNvPr id="2" name="Text Box 15">
          <a:extLst>
            <a:ext uri="{FF2B5EF4-FFF2-40B4-BE49-F238E27FC236}">
              <a16:creationId xmlns="" xmlns:a16="http://schemas.microsoft.com/office/drawing/2014/main" id="{8904F0E1-B4DF-4542-8C66-A729DCA271C4}"/>
            </a:ext>
          </a:extLst>
        </xdr:cNvPr>
        <xdr:cNvSpPr txBox="1">
          <a:spLocks noChangeArrowheads="1"/>
        </xdr:cNvSpPr>
      </xdr:nvSpPr>
      <xdr:spPr bwMode="auto">
        <a:xfrm>
          <a:off x="1980787" y="941734"/>
          <a:ext cx="4374459" cy="3810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45720" tIns="41148" rIns="0" bIns="0" anchor="t"/>
        <a:lstStyle/>
        <a:p>
          <a:pPr algn="l" rtl="0">
            <a:defRPr sz="1000"/>
          </a:pPr>
          <a:r>
            <a:rPr lang="es-DO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Informe Mensual de Ordinario </a:t>
          </a:r>
        </a:p>
      </xdr:txBody>
    </xdr:sp>
    <xdr:clientData/>
  </xdr:twoCellAnchor>
  <xdr:twoCellAnchor editAs="oneCell">
    <xdr:from>
      <xdr:col>1</xdr:col>
      <xdr:colOff>638175</xdr:colOff>
      <xdr:row>0</xdr:row>
      <xdr:rowOff>114300</xdr:rowOff>
    </xdr:from>
    <xdr:to>
      <xdr:col>4</xdr:col>
      <xdr:colOff>771525</xdr:colOff>
      <xdr:row>2</xdr:row>
      <xdr:rowOff>28575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9DF69696-50E8-47BA-A3C7-67EBA68EDA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14300"/>
          <a:ext cx="31432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294862</xdr:colOff>
      <xdr:row>1</xdr:row>
      <xdr:rowOff>170209</xdr:rowOff>
    </xdr:from>
    <xdr:to>
      <xdr:col>4</xdr:col>
      <xdr:colOff>2840521</xdr:colOff>
      <xdr:row>3</xdr:row>
      <xdr:rowOff>113059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980787" y="941734"/>
          <a:ext cx="4374459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41148" rIns="0" bIns="0" anchor="t"/>
        <a:lstStyle/>
        <a:p>
          <a:pPr algn="l" rtl="0">
            <a:defRPr sz="1000"/>
          </a:pPr>
          <a:r>
            <a:rPr lang="es-DO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Informe Mensual de Ordinario </a:t>
          </a:r>
        </a:p>
      </xdr:txBody>
    </xdr:sp>
    <xdr:clientData/>
  </xdr:twoCellAnchor>
  <xdr:twoCellAnchor editAs="oneCell">
    <xdr:from>
      <xdr:col>1</xdr:col>
      <xdr:colOff>638175</xdr:colOff>
      <xdr:row>0</xdr:row>
      <xdr:rowOff>114300</xdr:rowOff>
    </xdr:from>
    <xdr:to>
      <xdr:col>4</xdr:col>
      <xdr:colOff>772353</xdr:colOff>
      <xdr:row>2</xdr:row>
      <xdr:rowOff>28575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14300"/>
          <a:ext cx="3144078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291052</xdr:colOff>
      <xdr:row>1</xdr:row>
      <xdr:rowOff>162589</xdr:rowOff>
    </xdr:from>
    <xdr:to>
      <xdr:col>4</xdr:col>
      <xdr:colOff>2848320</xdr:colOff>
      <xdr:row>3</xdr:row>
      <xdr:rowOff>113138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976977" y="934114"/>
          <a:ext cx="4386068" cy="38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41148" rIns="0" bIns="0" anchor="t"/>
        <a:lstStyle/>
        <a:p>
          <a:pPr algn="l" rtl="0">
            <a:defRPr sz="1000"/>
          </a:pPr>
          <a:r>
            <a:rPr lang="es-DO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Informe Mensual de Ordinario </a:t>
          </a:r>
        </a:p>
      </xdr:txBody>
    </xdr:sp>
    <xdr:clientData/>
  </xdr:twoCellAnchor>
  <xdr:twoCellAnchor editAs="oneCell">
    <xdr:from>
      <xdr:col>1</xdr:col>
      <xdr:colOff>638175</xdr:colOff>
      <xdr:row>0</xdr:row>
      <xdr:rowOff>114300</xdr:rowOff>
    </xdr:from>
    <xdr:to>
      <xdr:col>4</xdr:col>
      <xdr:colOff>781050</xdr:colOff>
      <xdr:row>2</xdr:row>
      <xdr:rowOff>19050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14300"/>
          <a:ext cx="31527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294862</xdr:colOff>
      <xdr:row>1</xdr:row>
      <xdr:rowOff>170209</xdr:rowOff>
    </xdr:from>
    <xdr:to>
      <xdr:col>4</xdr:col>
      <xdr:colOff>2840521</xdr:colOff>
      <xdr:row>3</xdr:row>
      <xdr:rowOff>113059</xdr:rowOff>
    </xdr:to>
    <xdr:sp macro="" textlink="">
      <xdr:nvSpPr>
        <xdr:cNvPr id="1181" name="Text Box 15"/>
        <xdr:cNvSpPr txBox="1">
          <a:spLocks noChangeArrowheads="1"/>
        </xdr:cNvSpPr>
      </xdr:nvSpPr>
      <xdr:spPr bwMode="auto">
        <a:xfrm>
          <a:off x="1851992" y="940492"/>
          <a:ext cx="4376116" cy="373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41148" rIns="0" bIns="0" anchor="t"/>
        <a:lstStyle/>
        <a:p>
          <a:pPr algn="l" rtl="0">
            <a:defRPr sz="1000"/>
          </a:pPr>
          <a:r>
            <a:rPr lang="es-DO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Informe Mensual de Ordinario </a:t>
          </a:r>
        </a:p>
      </xdr:txBody>
    </xdr:sp>
    <xdr:clientData/>
  </xdr:twoCellAnchor>
  <xdr:twoCellAnchor editAs="oneCell">
    <xdr:from>
      <xdr:col>1</xdr:col>
      <xdr:colOff>638175</xdr:colOff>
      <xdr:row>0</xdr:row>
      <xdr:rowOff>114300</xdr:rowOff>
    </xdr:from>
    <xdr:to>
      <xdr:col>4</xdr:col>
      <xdr:colOff>904875</xdr:colOff>
      <xdr:row>2</xdr:row>
      <xdr:rowOff>28575</xdr:rowOff>
    </xdr:to>
    <xdr:pic>
      <xdr:nvPicPr>
        <xdr:cNvPr id="5297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14300"/>
          <a:ext cx="31432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294862</xdr:colOff>
      <xdr:row>1</xdr:row>
      <xdr:rowOff>170209</xdr:rowOff>
    </xdr:from>
    <xdr:to>
      <xdr:col>4</xdr:col>
      <xdr:colOff>2840521</xdr:colOff>
      <xdr:row>3</xdr:row>
      <xdr:rowOff>113059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980787" y="941734"/>
          <a:ext cx="4374459" cy="3810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45720" tIns="41148" rIns="0" bIns="0" anchor="t"/>
        <a:lstStyle/>
        <a:p>
          <a:pPr algn="l" rtl="0">
            <a:defRPr sz="1000"/>
          </a:pPr>
          <a:r>
            <a:rPr lang="es-DO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Informe Mensual de Ordinario </a:t>
          </a:r>
        </a:p>
      </xdr:txBody>
    </xdr:sp>
    <xdr:clientData/>
  </xdr:twoCellAnchor>
  <xdr:twoCellAnchor editAs="oneCell">
    <xdr:from>
      <xdr:col>1</xdr:col>
      <xdr:colOff>638175</xdr:colOff>
      <xdr:row>0</xdr:row>
      <xdr:rowOff>114300</xdr:rowOff>
    </xdr:from>
    <xdr:to>
      <xdr:col>4</xdr:col>
      <xdr:colOff>771525</xdr:colOff>
      <xdr:row>2</xdr:row>
      <xdr:rowOff>28575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14300"/>
          <a:ext cx="31432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294862</xdr:colOff>
      <xdr:row>1</xdr:row>
      <xdr:rowOff>170209</xdr:rowOff>
    </xdr:from>
    <xdr:to>
      <xdr:col>4</xdr:col>
      <xdr:colOff>2840521</xdr:colOff>
      <xdr:row>3</xdr:row>
      <xdr:rowOff>113059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980787" y="941734"/>
          <a:ext cx="4374459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41148" rIns="0" bIns="0" anchor="t"/>
        <a:lstStyle/>
        <a:p>
          <a:pPr algn="l" rtl="0">
            <a:defRPr sz="1000"/>
          </a:pPr>
          <a:r>
            <a:rPr lang="es-DO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Informe Mensual de Ordinario </a:t>
          </a:r>
        </a:p>
      </xdr:txBody>
    </xdr:sp>
    <xdr:clientData/>
  </xdr:twoCellAnchor>
  <xdr:twoCellAnchor editAs="oneCell">
    <xdr:from>
      <xdr:col>1</xdr:col>
      <xdr:colOff>638175</xdr:colOff>
      <xdr:row>0</xdr:row>
      <xdr:rowOff>114300</xdr:rowOff>
    </xdr:from>
    <xdr:to>
      <xdr:col>4</xdr:col>
      <xdr:colOff>772353</xdr:colOff>
      <xdr:row>2</xdr:row>
      <xdr:rowOff>28575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14300"/>
          <a:ext cx="3144078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294862</xdr:colOff>
      <xdr:row>1</xdr:row>
      <xdr:rowOff>170209</xdr:rowOff>
    </xdr:from>
    <xdr:to>
      <xdr:col>4</xdr:col>
      <xdr:colOff>2840521</xdr:colOff>
      <xdr:row>3</xdr:row>
      <xdr:rowOff>113059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980787" y="941734"/>
          <a:ext cx="4374459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41148" rIns="0" bIns="0" anchor="t"/>
        <a:lstStyle/>
        <a:p>
          <a:pPr algn="l" rtl="0">
            <a:defRPr sz="1000"/>
          </a:pPr>
          <a:r>
            <a:rPr lang="es-DO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Informe Mensual de Ordinario </a:t>
          </a:r>
        </a:p>
      </xdr:txBody>
    </xdr:sp>
    <xdr:clientData/>
  </xdr:twoCellAnchor>
  <xdr:twoCellAnchor editAs="oneCell">
    <xdr:from>
      <xdr:col>1</xdr:col>
      <xdr:colOff>638175</xdr:colOff>
      <xdr:row>0</xdr:row>
      <xdr:rowOff>114300</xdr:rowOff>
    </xdr:from>
    <xdr:to>
      <xdr:col>4</xdr:col>
      <xdr:colOff>772353</xdr:colOff>
      <xdr:row>2</xdr:row>
      <xdr:rowOff>28575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14300"/>
          <a:ext cx="3144078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294862</xdr:colOff>
      <xdr:row>1</xdr:row>
      <xdr:rowOff>170209</xdr:rowOff>
    </xdr:from>
    <xdr:to>
      <xdr:col>4</xdr:col>
      <xdr:colOff>2840521</xdr:colOff>
      <xdr:row>3</xdr:row>
      <xdr:rowOff>113059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980787" y="941734"/>
          <a:ext cx="4374459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41148" rIns="0" bIns="0" anchor="t"/>
        <a:lstStyle/>
        <a:p>
          <a:pPr algn="l" rtl="0">
            <a:defRPr sz="1000"/>
          </a:pPr>
          <a:r>
            <a:rPr lang="es-DO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Informe Mensual de Ordinario </a:t>
          </a:r>
        </a:p>
      </xdr:txBody>
    </xdr:sp>
    <xdr:clientData/>
  </xdr:twoCellAnchor>
  <xdr:twoCellAnchor editAs="oneCell">
    <xdr:from>
      <xdr:col>1</xdr:col>
      <xdr:colOff>638175</xdr:colOff>
      <xdr:row>0</xdr:row>
      <xdr:rowOff>114300</xdr:rowOff>
    </xdr:from>
    <xdr:to>
      <xdr:col>4</xdr:col>
      <xdr:colOff>772353</xdr:colOff>
      <xdr:row>2</xdr:row>
      <xdr:rowOff>28575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14300"/>
          <a:ext cx="3144078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294862</xdr:colOff>
      <xdr:row>1</xdr:row>
      <xdr:rowOff>170209</xdr:rowOff>
    </xdr:from>
    <xdr:to>
      <xdr:col>4</xdr:col>
      <xdr:colOff>2840521</xdr:colOff>
      <xdr:row>3</xdr:row>
      <xdr:rowOff>113059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980787" y="941734"/>
          <a:ext cx="4374459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41148" rIns="0" bIns="0" anchor="t"/>
        <a:lstStyle/>
        <a:p>
          <a:pPr algn="l" rtl="0">
            <a:defRPr sz="1000"/>
          </a:pPr>
          <a:r>
            <a:rPr lang="es-DO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Informe Mensual de Ordinario </a:t>
          </a:r>
        </a:p>
      </xdr:txBody>
    </xdr:sp>
    <xdr:clientData/>
  </xdr:twoCellAnchor>
  <xdr:twoCellAnchor editAs="oneCell">
    <xdr:from>
      <xdr:col>1</xdr:col>
      <xdr:colOff>545524</xdr:colOff>
      <xdr:row>0</xdr:row>
      <xdr:rowOff>8659</xdr:rowOff>
    </xdr:from>
    <xdr:to>
      <xdr:col>4</xdr:col>
      <xdr:colOff>19544</xdr:colOff>
      <xdr:row>1</xdr:row>
      <xdr:rowOff>164672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349" y="8659"/>
          <a:ext cx="2483920" cy="9275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294862</xdr:colOff>
      <xdr:row>1</xdr:row>
      <xdr:rowOff>170209</xdr:rowOff>
    </xdr:from>
    <xdr:to>
      <xdr:col>4</xdr:col>
      <xdr:colOff>2840521</xdr:colOff>
      <xdr:row>3</xdr:row>
      <xdr:rowOff>113059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980787" y="941734"/>
          <a:ext cx="4374459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41148" rIns="0" bIns="0" anchor="t"/>
        <a:lstStyle/>
        <a:p>
          <a:pPr algn="l" rtl="0">
            <a:defRPr sz="1000"/>
          </a:pPr>
          <a:r>
            <a:rPr lang="es-DO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Informe Mensual de Ordinario </a:t>
          </a:r>
        </a:p>
      </xdr:txBody>
    </xdr:sp>
    <xdr:clientData/>
  </xdr:twoCellAnchor>
  <xdr:twoCellAnchor editAs="oneCell">
    <xdr:from>
      <xdr:col>1</xdr:col>
      <xdr:colOff>638175</xdr:colOff>
      <xdr:row>0</xdr:row>
      <xdr:rowOff>114300</xdr:rowOff>
    </xdr:from>
    <xdr:to>
      <xdr:col>4</xdr:col>
      <xdr:colOff>772353</xdr:colOff>
      <xdr:row>2</xdr:row>
      <xdr:rowOff>28575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14300"/>
          <a:ext cx="3144078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294862</xdr:colOff>
      <xdr:row>1</xdr:row>
      <xdr:rowOff>170209</xdr:rowOff>
    </xdr:from>
    <xdr:to>
      <xdr:col>4</xdr:col>
      <xdr:colOff>2840521</xdr:colOff>
      <xdr:row>3</xdr:row>
      <xdr:rowOff>113059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980787" y="941734"/>
          <a:ext cx="4374459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41148" rIns="0" bIns="0" anchor="t"/>
        <a:lstStyle/>
        <a:p>
          <a:pPr algn="l" rtl="0">
            <a:defRPr sz="1000"/>
          </a:pPr>
          <a:r>
            <a:rPr lang="es-DO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Informe Mensual de Ordinario </a:t>
          </a:r>
        </a:p>
      </xdr:txBody>
    </xdr:sp>
    <xdr:clientData/>
  </xdr:twoCellAnchor>
  <xdr:twoCellAnchor editAs="oneCell">
    <xdr:from>
      <xdr:col>1</xdr:col>
      <xdr:colOff>638175</xdr:colOff>
      <xdr:row>0</xdr:row>
      <xdr:rowOff>114300</xdr:rowOff>
    </xdr:from>
    <xdr:to>
      <xdr:col>4</xdr:col>
      <xdr:colOff>772353</xdr:colOff>
      <xdr:row>2</xdr:row>
      <xdr:rowOff>28575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14300"/>
          <a:ext cx="3144078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294862</xdr:colOff>
      <xdr:row>1</xdr:row>
      <xdr:rowOff>170209</xdr:rowOff>
    </xdr:from>
    <xdr:to>
      <xdr:col>4</xdr:col>
      <xdr:colOff>2840521</xdr:colOff>
      <xdr:row>3</xdr:row>
      <xdr:rowOff>113059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1980787" y="941734"/>
          <a:ext cx="4374459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41148" rIns="0" bIns="0" anchor="t"/>
        <a:lstStyle/>
        <a:p>
          <a:pPr algn="l" rtl="0">
            <a:defRPr sz="1000"/>
          </a:pPr>
          <a:r>
            <a:rPr lang="es-DO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Informe Mensual de Ordinario </a:t>
          </a:r>
        </a:p>
      </xdr:txBody>
    </xdr:sp>
    <xdr:clientData/>
  </xdr:twoCellAnchor>
  <xdr:twoCellAnchor editAs="oneCell">
    <xdr:from>
      <xdr:col>1</xdr:col>
      <xdr:colOff>638175</xdr:colOff>
      <xdr:row>0</xdr:row>
      <xdr:rowOff>114300</xdr:rowOff>
    </xdr:from>
    <xdr:to>
      <xdr:col>4</xdr:col>
      <xdr:colOff>772353</xdr:colOff>
      <xdr:row>2</xdr:row>
      <xdr:rowOff>28575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14300"/>
          <a:ext cx="3144078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FENSA\Desktop\Informe%20mensual%20agosto%202018%20Georgin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martinez\Desktop\Solicitud%20Estasdistica\2018\Julio-Sep\OAI\Estad&#237;stica\Agosto\ORDINARIO\Consolidado%20Agosto%202018-MP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martinez\Desktop\Solicitud%20Estasdistica\2018\Julio-Sep\OAI\Estad&#237;stica\Agosto\ORDINARIO\Consolidado%20Agosto%202018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martinez\Desktop\Solicitud%20Estasdistica\2018\Julio-Sep\OAI\Estad&#237;stica\Agosto\ORDINARIO\Consolidado%20agosto%202018%20Sto%20Dgo%20Oeste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martinez\Desktop\Solicitud%20Estasdistica\2018\Julio-Sep\OAI\Estad&#237;stica\Agosto\ORDINARIO\CONSOL.%20ORD.%20AGOSTO%202018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%20PROV.%20STO.%20DGO/informes%20agosto%202015/CONSOLIDADO%20AGOSTO%20%202015%20ORD.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martinez\Desktop\Solicitud%20Estasdistica\2018\Julio-Sep\OAI\Estad&#237;stica\Agosto\ORDINARIO\AGOSTO%20S.C.%20I.O.%20VINCULADOS%202018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ULIO%2017\INFORME%20DEL%20COORDINADOR%20JULIO%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martinez\Desktop\Solicitud%20Estasdistica\2018\Julio-Sep\OAI\Estad&#237;stica\Agosto\ORDINARIO\Informe%20Ordinario%20Coordinador%20Agosto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martinez\Desktop\Solicitud%20Estasdistica\2018\Julio-Sep\OAI\Estad&#237;stica\Agosto\ORDINARIO\ConsolidadoADULTOSAgosto2018LaVega-%20LIST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hianna%20Cotui\Desktop\INFORMES%20A&#209;O%202018\INFORME%20AGOSTO%202018\INFORME%20TAHIANA%20AGOSTO%202018%20(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hianna%20Cotui\Desktop\INFORMES%20A&#209;O%202018\INFORME%20AGOSTO%202018\INFORME%20MARINE%20AGOSTO%2020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hianna%20Cotui\Desktop\INFORMES%20A&#209;O%202018\INFORME%20AGOSTO%202018\INFORME%20%20ALMADAMARIS%20AGOSTO%20201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hianna%20Cotui\Desktop\INFORMES%20A&#209;O%202018\INFORME%20AGOSTO%202018\INFORME%20CLASMIRY%20AGOSTO%20201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nuel%20Tejeda%20Nova\Desktop\Agosto\CONSOLIDADO\VINCULADO%20AGOSTO%20(Autoguardado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martinez\Desktop\Solicitud%20Estasdistica\2018\Julio-Sep\OAI\Estad&#237;stica\Agosto\ORDINARIO\CONSOLIDADO%20AGO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RISDICCION ORDINARIA"/>
      <sheetName val="REPORTE ORDINARIO"/>
      <sheetName val="Hoja1"/>
      <sheetName val="REPORTE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tillo"/>
      <sheetName val="Gustavo"/>
      <sheetName val="Dionis"/>
      <sheetName val="Ileana"/>
      <sheetName val="Luisa"/>
      <sheetName val="Bernardito"/>
      <sheetName val="Consolidado Agosto 2018"/>
    </sheetNames>
    <sheetDataSet>
      <sheetData sheetId="0">
        <row r="16">
          <cell r="H16">
            <v>13</v>
          </cell>
        </row>
        <row r="35">
          <cell r="F35">
            <v>0</v>
          </cell>
        </row>
        <row r="36">
          <cell r="F36">
            <v>0</v>
          </cell>
        </row>
        <row r="79">
          <cell r="F79">
            <v>0</v>
          </cell>
        </row>
        <row r="83">
          <cell r="F83">
            <v>0</v>
          </cell>
        </row>
        <row r="84">
          <cell r="F84">
            <v>1</v>
          </cell>
        </row>
        <row r="87">
          <cell r="F87">
            <v>0</v>
          </cell>
        </row>
        <row r="221">
          <cell r="I221">
            <v>1</v>
          </cell>
        </row>
        <row r="223">
          <cell r="I223">
            <v>0</v>
          </cell>
        </row>
        <row r="233">
          <cell r="I233">
            <v>0</v>
          </cell>
        </row>
        <row r="235">
          <cell r="I235">
            <v>0</v>
          </cell>
        </row>
        <row r="237">
          <cell r="I237">
            <v>0</v>
          </cell>
        </row>
        <row r="239">
          <cell r="I239">
            <v>3</v>
          </cell>
        </row>
        <row r="242">
          <cell r="I242">
            <v>0</v>
          </cell>
        </row>
        <row r="244">
          <cell r="I244">
            <v>0</v>
          </cell>
        </row>
        <row r="245">
          <cell r="I245">
            <v>2</v>
          </cell>
        </row>
        <row r="247">
          <cell r="I247">
            <v>2</v>
          </cell>
        </row>
        <row r="248">
          <cell r="I248">
            <v>4</v>
          </cell>
        </row>
        <row r="249">
          <cell r="I249">
            <v>0</v>
          </cell>
        </row>
      </sheetData>
      <sheetData sheetId="1">
        <row r="16">
          <cell r="H16">
            <v>13</v>
          </cell>
        </row>
        <row r="35">
          <cell r="F35">
            <v>0</v>
          </cell>
        </row>
        <row r="36">
          <cell r="F36">
            <v>4</v>
          </cell>
        </row>
        <row r="79">
          <cell r="F79">
            <v>1</v>
          </cell>
        </row>
        <row r="83">
          <cell r="F83">
            <v>0</v>
          </cell>
        </row>
        <row r="84">
          <cell r="F84">
            <v>5</v>
          </cell>
        </row>
        <row r="87">
          <cell r="F87">
            <v>2</v>
          </cell>
        </row>
        <row r="221">
          <cell r="I221">
            <v>11</v>
          </cell>
        </row>
        <row r="223">
          <cell r="I223">
            <v>2</v>
          </cell>
        </row>
        <row r="233">
          <cell r="I233">
            <v>4</v>
          </cell>
        </row>
        <row r="235">
          <cell r="I235">
            <v>4</v>
          </cell>
        </row>
        <row r="237">
          <cell r="I237">
            <v>8</v>
          </cell>
        </row>
        <row r="239">
          <cell r="I239">
            <v>9</v>
          </cell>
        </row>
        <row r="242">
          <cell r="I242">
            <v>6</v>
          </cell>
        </row>
        <row r="244">
          <cell r="I244">
            <v>1</v>
          </cell>
        </row>
        <row r="245">
          <cell r="I245">
            <v>4</v>
          </cell>
        </row>
        <row r="247">
          <cell r="I247">
            <v>4</v>
          </cell>
        </row>
        <row r="248">
          <cell r="I248">
            <v>3</v>
          </cell>
        </row>
        <row r="249">
          <cell r="I249">
            <v>3</v>
          </cell>
        </row>
      </sheetData>
      <sheetData sheetId="2">
        <row r="16">
          <cell r="H16">
            <v>9</v>
          </cell>
        </row>
        <row r="35">
          <cell r="F35">
            <v>1</v>
          </cell>
        </row>
        <row r="36">
          <cell r="F36">
            <v>4</v>
          </cell>
        </row>
        <row r="79">
          <cell r="F79">
            <v>4</v>
          </cell>
        </row>
        <row r="83">
          <cell r="F83">
            <v>2</v>
          </cell>
        </row>
        <row r="84">
          <cell r="F84">
            <v>2</v>
          </cell>
        </row>
        <row r="87">
          <cell r="F87">
            <v>1</v>
          </cell>
        </row>
        <row r="221">
          <cell r="I221">
            <v>19</v>
          </cell>
        </row>
        <row r="223">
          <cell r="I223">
            <v>0</v>
          </cell>
        </row>
        <row r="233">
          <cell r="I233">
            <v>5</v>
          </cell>
        </row>
        <row r="235">
          <cell r="I235">
            <v>13</v>
          </cell>
        </row>
        <row r="237">
          <cell r="I237">
            <v>2</v>
          </cell>
        </row>
        <row r="239">
          <cell r="I239">
            <v>18</v>
          </cell>
        </row>
        <row r="242">
          <cell r="I242">
            <v>0</v>
          </cell>
        </row>
        <row r="244">
          <cell r="I244">
            <v>4</v>
          </cell>
        </row>
        <row r="245">
          <cell r="I245">
            <v>6</v>
          </cell>
        </row>
        <row r="247">
          <cell r="I247">
            <v>3</v>
          </cell>
        </row>
        <row r="248">
          <cell r="I248">
            <v>7</v>
          </cell>
        </row>
        <row r="249">
          <cell r="I249">
            <v>7</v>
          </cell>
        </row>
      </sheetData>
      <sheetData sheetId="3">
        <row r="16">
          <cell r="H16">
            <v>12</v>
          </cell>
        </row>
        <row r="35">
          <cell r="F35">
            <v>2</v>
          </cell>
        </row>
        <row r="36">
          <cell r="F36">
            <v>1</v>
          </cell>
        </row>
        <row r="79">
          <cell r="F79">
            <v>9</v>
          </cell>
        </row>
        <row r="83">
          <cell r="F83">
            <v>2</v>
          </cell>
        </row>
        <row r="84">
          <cell r="F84">
            <v>4</v>
          </cell>
        </row>
        <row r="87">
          <cell r="F87">
            <v>1</v>
          </cell>
        </row>
        <row r="221">
          <cell r="I221">
            <v>27</v>
          </cell>
        </row>
        <row r="223">
          <cell r="I223">
            <v>1</v>
          </cell>
        </row>
        <row r="233">
          <cell r="I233">
            <v>4</v>
          </cell>
        </row>
        <row r="235">
          <cell r="I235">
            <v>8</v>
          </cell>
        </row>
        <row r="237">
          <cell r="I237">
            <v>1</v>
          </cell>
        </row>
        <row r="239">
          <cell r="I239">
            <v>10</v>
          </cell>
        </row>
        <row r="242">
          <cell r="I242">
            <v>4</v>
          </cell>
        </row>
        <row r="244">
          <cell r="I244">
            <v>3</v>
          </cell>
        </row>
        <row r="245">
          <cell r="I245">
            <v>0</v>
          </cell>
        </row>
        <row r="247">
          <cell r="I247">
            <v>5</v>
          </cell>
        </row>
        <row r="248">
          <cell r="I248">
            <v>8</v>
          </cell>
        </row>
        <row r="249">
          <cell r="I249">
            <v>7</v>
          </cell>
        </row>
      </sheetData>
      <sheetData sheetId="4">
        <row r="16">
          <cell r="H16">
            <v>2</v>
          </cell>
        </row>
        <row r="35">
          <cell r="F35">
            <v>2</v>
          </cell>
        </row>
        <row r="36">
          <cell r="F36">
            <v>1</v>
          </cell>
        </row>
        <row r="79">
          <cell r="F79">
            <v>5</v>
          </cell>
        </row>
        <row r="83">
          <cell r="F83">
            <v>0</v>
          </cell>
        </row>
        <row r="84">
          <cell r="F84">
            <v>6</v>
          </cell>
        </row>
        <row r="87">
          <cell r="F87">
            <v>4</v>
          </cell>
        </row>
        <row r="221">
          <cell r="I221">
            <v>20</v>
          </cell>
        </row>
        <row r="223">
          <cell r="I223">
            <v>0</v>
          </cell>
        </row>
        <row r="233">
          <cell r="I233">
            <v>3</v>
          </cell>
        </row>
        <row r="235">
          <cell r="I235">
            <v>4</v>
          </cell>
        </row>
        <row r="237">
          <cell r="I237">
            <v>3</v>
          </cell>
        </row>
        <row r="239">
          <cell r="I239">
            <v>2</v>
          </cell>
        </row>
        <row r="242">
          <cell r="I242">
            <v>0</v>
          </cell>
        </row>
        <row r="244">
          <cell r="I244">
            <v>3</v>
          </cell>
        </row>
        <row r="245">
          <cell r="I245">
            <v>0</v>
          </cell>
        </row>
        <row r="247">
          <cell r="I247">
            <v>6</v>
          </cell>
        </row>
        <row r="248">
          <cell r="I248">
            <v>7</v>
          </cell>
        </row>
        <row r="249">
          <cell r="I249">
            <v>7</v>
          </cell>
        </row>
      </sheetData>
      <sheetData sheetId="5">
        <row r="16">
          <cell r="H16">
            <v>9</v>
          </cell>
        </row>
        <row r="35">
          <cell r="F35">
            <v>2</v>
          </cell>
        </row>
        <row r="36">
          <cell r="F36">
            <v>4</v>
          </cell>
        </row>
        <row r="79">
          <cell r="F79">
            <v>3</v>
          </cell>
        </row>
        <row r="83">
          <cell r="F83">
            <v>0</v>
          </cell>
        </row>
        <row r="84">
          <cell r="F84">
            <v>0</v>
          </cell>
        </row>
        <row r="87">
          <cell r="F87">
            <v>2</v>
          </cell>
        </row>
        <row r="221">
          <cell r="I221">
            <v>21</v>
          </cell>
        </row>
        <row r="223">
          <cell r="I223">
            <v>0</v>
          </cell>
        </row>
        <row r="233">
          <cell r="I233">
            <v>6</v>
          </cell>
        </row>
        <row r="235">
          <cell r="I235">
            <v>3</v>
          </cell>
        </row>
        <row r="237">
          <cell r="I237">
            <v>6</v>
          </cell>
        </row>
        <row r="239">
          <cell r="I239">
            <v>11</v>
          </cell>
        </row>
        <row r="242">
          <cell r="I242">
            <v>1</v>
          </cell>
        </row>
        <row r="244">
          <cell r="I244">
            <v>4</v>
          </cell>
        </row>
        <row r="245">
          <cell r="I245">
            <v>8</v>
          </cell>
        </row>
        <row r="247">
          <cell r="I247">
            <v>4</v>
          </cell>
        </row>
        <row r="248">
          <cell r="I248">
            <v>8</v>
          </cell>
        </row>
        <row r="249">
          <cell r="I249">
            <v>6</v>
          </cell>
        </row>
      </sheetData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JULIO-AGOSTO"/>
      <sheetName val="Consolidado"/>
      <sheetName val="Alejandra"/>
      <sheetName val="Bernardo "/>
      <sheetName val="Daisy"/>
      <sheetName val="Dharianna"/>
      <sheetName val="Fabiola"/>
      <sheetName val="Gregorina "/>
      <sheetName val="Ivan"/>
      <sheetName val="Joel"/>
      <sheetName val="Juan"/>
      <sheetName val="Leonidas"/>
      <sheetName val="Lisbeth"/>
      <sheetName val="Espertin"/>
      <sheetName val="Maria Victoria"/>
      <sheetName val="Miguel"/>
      <sheetName val="Milagros"/>
      <sheetName val="Nancy"/>
      <sheetName val="Oscarina"/>
      <sheetName val="Rosely"/>
      <sheetName val="Saulo"/>
      <sheetName val="Yiberty"/>
      <sheetName val="REPORTE"/>
    </sheetNames>
    <sheetDataSet>
      <sheetData sheetId="0"/>
      <sheetData sheetId="1"/>
      <sheetData sheetId="2">
        <row r="16">
          <cell r="H16">
            <v>11</v>
          </cell>
          <cell r="I16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1</v>
          </cell>
          <cell r="G30">
            <v>1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3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3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1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1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1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0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0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8">
          <cell r="I128">
            <v>0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6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1</v>
          </cell>
          <cell r="J136">
            <v>0</v>
          </cell>
        </row>
        <row r="137">
          <cell r="I137">
            <v>1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40">
          <cell r="I140">
            <v>0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0</v>
          </cell>
          <cell r="J149">
            <v>0</v>
          </cell>
        </row>
        <row r="150">
          <cell r="I150">
            <v>0</v>
          </cell>
          <cell r="J150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0</v>
          </cell>
          <cell r="J159">
            <v>0</v>
          </cell>
        </row>
        <row r="160">
          <cell r="I160">
            <v>0</v>
          </cell>
          <cell r="J160">
            <v>0</v>
          </cell>
        </row>
        <row r="162"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2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1</v>
          </cell>
          <cell r="J190">
            <v>0</v>
          </cell>
        </row>
        <row r="191">
          <cell r="I191">
            <v>1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3</v>
          </cell>
          <cell r="J218">
            <v>0</v>
          </cell>
        </row>
        <row r="219">
          <cell r="I219">
            <v>0</v>
          </cell>
          <cell r="J219">
            <v>0</v>
          </cell>
        </row>
        <row r="221">
          <cell r="I221">
            <v>6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7</v>
          </cell>
          <cell r="J223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2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3">
          <cell r="I233">
            <v>7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4</v>
          </cell>
          <cell r="J235">
            <v>0</v>
          </cell>
        </row>
        <row r="237">
          <cell r="I237">
            <v>5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7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2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0</v>
          </cell>
          <cell r="J244">
            <v>0</v>
          </cell>
        </row>
        <row r="245">
          <cell r="I245">
            <v>0</v>
          </cell>
          <cell r="J245">
            <v>0</v>
          </cell>
        </row>
        <row r="247">
          <cell r="I247">
            <v>0</v>
          </cell>
          <cell r="J247">
            <v>0</v>
          </cell>
        </row>
        <row r="248">
          <cell r="I248">
            <v>0</v>
          </cell>
          <cell r="J248">
            <v>0</v>
          </cell>
        </row>
        <row r="249">
          <cell r="I249">
            <v>2</v>
          </cell>
          <cell r="J249">
            <v>0</v>
          </cell>
        </row>
        <row r="250">
          <cell r="I250">
            <v>0</v>
          </cell>
          <cell r="J250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3">
        <row r="16">
          <cell r="H16">
            <v>8</v>
          </cell>
          <cell r="I16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1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1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5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1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1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1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1</v>
          </cell>
          <cell r="I48">
            <v>1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1">
          <cell r="F71">
            <v>1</v>
          </cell>
          <cell r="G71">
            <v>2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1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1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4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1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1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0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1</v>
          </cell>
          <cell r="J110">
            <v>0</v>
          </cell>
        </row>
        <row r="111">
          <cell r="I111">
            <v>1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8">
          <cell r="I128">
            <v>1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0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0</v>
          </cell>
          <cell r="J136">
            <v>0</v>
          </cell>
        </row>
        <row r="137">
          <cell r="I137">
            <v>0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40">
          <cell r="I140">
            <v>0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0</v>
          </cell>
          <cell r="J149">
            <v>0</v>
          </cell>
        </row>
        <row r="150">
          <cell r="I150">
            <v>0</v>
          </cell>
          <cell r="J150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0</v>
          </cell>
          <cell r="J159">
            <v>0</v>
          </cell>
        </row>
        <row r="160">
          <cell r="I160">
            <v>0</v>
          </cell>
          <cell r="J160">
            <v>0</v>
          </cell>
        </row>
        <row r="162"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2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1</v>
          </cell>
          <cell r="J189">
            <v>0</v>
          </cell>
        </row>
        <row r="190">
          <cell r="I190">
            <v>0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1</v>
          </cell>
          <cell r="J218">
            <v>0</v>
          </cell>
        </row>
        <row r="219">
          <cell r="I219">
            <v>0</v>
          </cell>
          <cell r="J219">
            <v>0</v>
          </cell>
        </row>
        <row r="221">
          <cell r="I221">
            <v>11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0</v>
          </cell>
          <cell r="J223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0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3">
          <cell r="I233">
            <v>7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6</v>
          </cell>
          <cell r="J235">
            <v>0</v>
          </cell>
        </row>
        <row r="237">
          <cell r="I237">
            <v>7</v>
          </cell>
          <cell r="J237">
            <v>0</v>
          </cell>
        </row>
        <row r="238">
          <cell r="I238">
            <v>1</v>
          </cell>
          <cell r="J238">
            <v>0</v>
          </cell>
        </row>
        <row r="239">
          <cell r="I239">
            <v>1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2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1</v>
          </cell>
          <cell r="J244">
            <v>0</v>
          </cell>
        </row>
        <row r="245">
          <cell r="I245">
            <v>1</v>
          </cell>
          <cell r="J245">
            <v>0</v>
          </cell>
        </row>
        <row r="247">
          <cell r="I247">
            <v>3</v>
          </cell>
          <cell r="J247">
            <v>0</v>
          </cell>
        </row>
        <row r="248">
          <cell r="I248">
            <v>0</v>
          </cell>
          <cell r="J248">
            <v>0</v>
          </cell>
        </row>
        <row r="249">
          <cell r="I249">
            <v>2</v>
          </cell>
          <cell r="J249">
            <v>0</v>
          </cell>
        </row>
        <row r="250">
          <cell r="I250">
            <v>0</v>
          </cell>
          <cell r="J250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4">
        <row r="16">
          <cell r="H16">
            <v>0</v>
          </cell>
          <cell r="I16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0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0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1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8">
          <cell r="I128">
            <v>0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0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0</v>
          </cell>
          <cell r="J136">
            <v>0</v>
          </cell>
        </row>
        <row r="137">
          <cell r="I137">
            <v>0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40">
          <cell r="I140">
            <v>0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0</v>
          </cell>
          <cell r="J149">
            <v>0</v>
          </cell>
        </row>
        <row r="150">
          <cell r="I150">
            <v>0</v>
          </cell>
          <cell r="J150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0</v>
          </cell>
          <cell r="J159">
            <v>0</v>
          </cell>
        </row>
        <row r="160">
          <cell r="I160">
            <v>0</v>
          </cell>
          <cell r="J160">
            <v>0</v>
          </cell>
        </row>
        <row r="162"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0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0</v>
          </cell>
          <cell r="J218">
            <v>0</v>
          </cell>
        </row>
        <row r="219">
          <cell r="I219">
            <v>25</v>
          </cell>
          <cell r="J219">
            <v>0</v>
          </cell>
        </row>
        <row r="221">
          <cell r="I221">
            <v>0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0</v>
          </cell>
          <cell r="J223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0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3">
          <cell r="I233">
            <v>0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2</v>
          </cell>
          <cell r="J235">
            <v>0</v>
          </cell>
        </row>
        <row r="237">
          <cell r="I237">
            <v>1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2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4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3</v>
          </cell>
          <cell r="J244">
            <v>0</v>
          </cell>
        </row>
        <row r="245">
          <cell r="I245">
            <v>1</v>
          </cell>
          <cell r="J245">
            <v>0</v>
          </cell>
        </row>
        <row r="247">
          <cell r="I247">
            <v>1</v>
          </cell>
          <cell r="J247">
            <v>0</v>
          </cell>
        </row>
        <row r="248">
          <cell r="I248">
            <v>0</v>
          </cell>
          <cell r="J248">
            <v>0</v>
          </cell>
        </row>
        <row r="249">
          <cell r="I249">
            <v>0</v>
          </cell>
          <cell r="J249">
            <v>0</v>
          </cell>
        </row>
        <row r="250">
          <cell r="I250">
            <v>0</v>
          </cell>
          <cell r="J250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5">
        <row r="16">
          <cell r="H16">
            <v>0</v>
          </cell>
          <cell r="I16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2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1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1">
          <cell r="F71">
            <v>0</v>
          </cell>
          <cell r="G71">
            <v>1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1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0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1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8">
          <cell r="I128">
            <v>0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0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0</v>
          </cell>
          <cell r="J136">
            <v>0</v>
          </cell>
        </row>
        <row r="137">
          <cell r="I137">
            <v>0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40">
          <cell r="I140">
            <v>0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0</v>
          </cell>
          <cell r="J149">
            <v>0</v>
          </cell>
        </row>
        <row r="150">
          <cell r="I150">
            <v>0</v>
          </cell>
          <cell r="J150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0</v>
          </cell>
          <cell r="J159">
            <v>0</v>
          </cell>
        </row>
        <row r="160">
          <cell r="I160">
            <v>0</v>
          </cell>
          <cell r="J160">
            <v>0</v>
          </cell>
        </row>
        <row r="162"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0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1</v>
          </cell>
          <cell r="J218">
            <v>0</v>
          </cell>
        </row>
        <row r="219">
          <cell r="I219">
            <v>21</v>
          </cell>
          <cell r="J219">
            <v>0</v>
          </cell>
        </row>
        <row r="221">
          <cell r="I221">
            <v>0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0</v>
          </cell>
          <cell r="J223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0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3">
          <cell r="I233">
            <v>1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1</v>
          </cell>
          <cell r="J235">
            <v>0</v>
          </cell>
        </row>
        <row r="237">
          <cell r="I237">
            <v>6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4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1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2</v>
          </cell>
          <cell r="J244">
            <v>0</v>
          </cell>
        </row>
        <row r="245">
          <cell r="I245">
            <v>0</v>
          </cell>
          <cell r="J245">
            <v>0</v>
          </cell>
        </row>
        <row r="247">
          <cell r="I247">
            <v>0</v>
          </cell>
          <cell r="J247">
            <v>0</v>
          </cell>
        </row>
        <row r="248">
          <cell r="I248">
            <v>0</v>
          </cell>
          <cell r="J248">
            <v>0</v>
          </cell>
        </row>
        <row r="249">
          <cell r="I249">
            <v>0</v>
          </cell>
          <cell r="J249">
            <v>0</v>
          </cell>
        </row>
        <row r="250">
          <cell r="I250">
            <v>0</v>
          </cell>
          <cell r="J250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6">
        <row r="16">
          <cell r="H16">
            <v>7</v>
          </cell>
          <cell r="I16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1</v>
          </cell>
          <cell r="H30">
            <v>0</v>
          </cell>
          <cell r="I30">
            <v>0</v>
          </cell>
        </row>
        <row r="31">
          <cell r="F31">
            <v>3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4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1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2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3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4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1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1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1</v>
          </cell>
          <cell r="G85">
            <v>1</v>
          </cell>
          <cell r="H85">
            <v>2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2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1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1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0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3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8">
          <cell r="I128">
            <v>1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2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1</v>
          </cell>
          <cell r="J132">
            <v>0</v>
          </cell>
        </row>
        <row r="134">
          <cell r="I134">
            <v>0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0</v>
          </cell>
          <cell r="J136">
            <v>0</v>
          </cell>
        </row>
        <row r="137">
          <cell r="I137">
            <v>0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40">
          <cell r="I140">
            <v>1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1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0</v>
          </cell>
          <cell r="J149">
            <v>0</v>
          </cell>
        </row>
        <row r="150">
          <cell r="I150">
            <v>0</v>
          </cell>
          <cell r="J150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0</v>
          </cell>
          <cell r="J159">
            <v>0</v>
          </cell>
        </row>
        <row r="160">
          <cell r="I160">
            <v>0</v>
          </cell>
          <cell r="J160">
            <v>0</v>
          </cell>
        </row>
        <row r="162"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1</v>
          </cell>
          <cell r="J190">
            <v>0</v>
          </cell>
        </row>
        <row r="191">
          <cell r="I191">
            <v>6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1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1</v>
          </cell>
          <cell r="J215">
            <v>0</v>
          </cell>
        </row>
        <row r="216">
          <cell r="I216">
            <v>1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15</v>
          </cell>
          <cell r="J218">
            <v>0</v>
          </cell>
        </row>
        <row r="219">
          <cell r="I219">
            <v>5</v>
          </cell>
          <cell r="J219">
            <v>0</v>
          </cell>
        </row>
        <row r="221">
          <cell r="I221">
            <v>9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3</v>
          </cell>
          <cell r="J223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0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3">
          <cell r="I233">
            <v>4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13</v>
          </cell>
          <cell r="J235">
            <v>0</v>
          </cell>
        </row>
        <row r="237">
          <cell r="I237">
            <v>18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14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3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1</v>
          </cell>
          <cell r="J244">
            <v>0</v>
          </cell>
        </row>
        <row r="245">
          <cell r="I245">
            <v>1</v>
          </cell>
          <cell r="J245">
            <v>0</v>
          </cell>
        </row>
        <row r="247">
          <cell r="I247">
            <v>2</v>
          </cell>
          <cell r="J247">
            <v>0</v>
          </cell>
        </row>
        <row r="248">
          <cell r="I248">
            <v>1</v>
          </cell>
          <cell r="J248">
            <v>0</v>
          </cell>
        </row>
        <row r="249">
          <cell r="I249">
            <v>1</v>
          </cell>
          <cell r="J249">
            <v>0</v>
          </cell>
        </row>
        <row r="250">
          <cell r="I250">
            <v>0</v>
          </cell>
          <cell r="J250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7">
        <row r="16">
          <cell r="H16">
            <v>1</v>
          </cell>
          <cell r="I16">
            <v>1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1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6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2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1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1">
          <cell r="F71">
            <v>3</v>
          </cell>
          <cell r="G71">
            <v>1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1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2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0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2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8">
          <cell r="I128">
            <v>0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1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0</v>
          </cell>
          <cell r="J136">
            <v>0</v>
          </cell>
        </row>
        <row r="137">
          <cell r="I137">
            <v>6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40">
          <cell r="I140">
            <v>0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0</v>
          </cell>
          <cell r="J149">
            <v>0</v>
          </cell>
        </row>
        <row r="150">
          <cell r="I150">
            <v>0</v>
          </cell>
          <cell r="J150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0</v>
          </cell>
          <cell r="J159">
            <v>0</v>
          </cell>
        </row>
        <row r="160">
          <cell r="I160">
            <v>0</v>
          </cell>
          <cell r="J160">
            <v>0</v>
          </cell>
        </row>
        <row r="162"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6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1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4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0</v>
          </cell>
          <cell r="J218">
            <v>0</v>
          </cell>
        </row>
        <row r="219">
          <cell r="I219">
            <v>1</v>
          </cell>
          <cell r="J219">
            <v>0</v>
          </cell>
        </row>
        <row r="221">
          <cell r="I221">
            <v>10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3</v>
          </cell>
          <cell r="J223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1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3">
          <cell r="I233">
            <v>7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7</v>
          </cell>
          <cell r="J235">
            <v>0</v>
          </cell>
        </row>
        <row r="237">
          <cell r="I237">
            <v>5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13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1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1</v>
          </cell>
          <cell r="J244">
            <v>0</v>
          </cell>
        </row>
        <row r="245">
          <cell r="I245">
            <v>1</v>
          </cell>
          <cell r="J245">
            <v>0</v>
          </cell>
        </row>
        <row r="247">
          <cell r="I247">
            <v>2</v>
          </cell>
          <cell r="J247">
            <v>0</v>
          </cell>
        </row>
        <row r="248">
          <cell r="I248">
            <v>1</v>
          </cell>
          <cell r="J248">
            <v>0</v>
          </cell>
        </row>
        <row r="249">
          <cell r="I249">
            <v>3</v>
          </cell>
          <cell r="J249">
            <v>0</v>
          </cell>
        </row>
        <row r="250">
          <cell r="I250">
            <v>0</v>
          </cell>
          <cell r="J250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8">
        <row r="16">
          <cell r="H16">
            <v>6</v>
          </cell>
          <cell r="I16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1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1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1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3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295</v>
          </cell>
        </row>
        <row r="102">
          <cell r="I102">
            <v>0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0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0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8">
          <cell r="I128">
            <v>0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0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0</v>
          </cell>
          <cell r="J136">
            <v>0</v>
          </cell>
        </row>
        <row r="137">
          <cell r="I137">
            <v>0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40">
          <cell r="I140">
            <v>0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0</v>
          </cell>
          <cell r="J149">
            <v>0</v>
          </cell>
        </row>
        <row r="150">
          <cell r="I150">
            <v>0</v>
          </cell>
          <cell r="J150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0</v>
          </cell>
          <cell r="J159">
            <v>0</v>
          </cell>
        </row>
        <row r="160">
          <cell r="I160">
            <v>0</v>
          </cell>
          <cell r="J160">
            <v>0</v>
          </cell>
        </row>
        <row r="162"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0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0</v>
          </cell>
          <cell r="J218">
            <v>0</v>
          </cell>
        </row>
        <row r="219">
          <cell r="I219">
            <v>0</v>
          </cell>
          <cell r="J219">
            <v>0</v>
          </cell>
        </row>
        <row r="221">
          <cell r="I221">
            <v>0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0</v>
          </cell>
          <cell r="J223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0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3">
          <cell r="I233">
            <v>0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0</v>
          </cell>
          <cell r="J235">
            <v>0</v>
          </cell>
        </row>
        <row r="237">
          <cell r="I237">
            <v>0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0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0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0</v>
          </cell>
          <cell r="J244">
            <v>0</v>
          </cell>
        </row>
        <row r="245">
          <cell r="I245">
            <v>0</v>
          </cell>
          <cell r="J245">
            <v>0</v>
          </cell>
        </row>
        <row r="247">
          <cell r="I247">
            <v>0</v>
          </cell>
          <cell r="J247">
            <v>0</v>
          </cell>
        </row>
        <row r="248">
          <cell r="I248">
            <v>0</v>
          </cell>
          <cell r="J248">
            <v>0</v>
          </cell>
        </row>
        <row r="249">
          <cell r="I249">
            <v>0</v>
          </cell>
          <cell r="J249">
            <v>0</v>
          </cell>
        </row>
        <row r="250">
          <cell r="I250">
            <v>0</v>
          </cell>
          <cell r="J250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9">
        <row r="16">
          <cell r="H16">
            <v>8</v>
          </cell>
          <cell r="I16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2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2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2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4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3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1">
          <cell r="F71">
            <v>2</v>
          </cell>
          <cell r="G71">
            <v>1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1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2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1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2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8">
          <cell r="I128">
            <v>1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0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0</v>
          </cell>
          <cell r="J136">
            <v>0</v>
          </cell>
        </row>
        <row r="137">
          <cell r="I137">
            <v>0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40">
          <cell r="I140">
            <v>0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0</v>
          </cell>
          <cell r="J149">
            <v>0</v>
          </cell>
        </row>
        <row r="150">
          <cell r="I150">
            <v>0</v>
          </cell>
          <cell r="J150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0</v>
          </cell>
          <cell r="J159">
            <v>0</v>
          </cell>
        </row>
        <row r="160">
          <cell r="I160">
            <v>0</v>
          </cell>
          <cell r="J160">
            <v>0</v>
          </cell>
        </row>
        <row r="162"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1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6</v>
          </cell>
          <cell r="J190">
            <v>0</v>
          </cell>
        </row>
        <row r="191">
          <cell r="I191">
            <v>5</v>
          </cell>
          <cell r="J191">
            <v>0</v>
          </cell>
        </row>
        <row r="192">
          <cell r="I192">
            <v>1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3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6</v>
          </cell>
          <cell r="J218">
            <v>0</v>
          </cell>
        </row>
        <row r="219">
          <cell r="I219">
            <v>1</v>
          </cell>
          <cell r="J219">
            <v>0</v>
          </cell>
        </row>
        <row r="221">
          <cell r="I221">
            <v>7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0</v>
          </cell>
          <cell r="J223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4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3">
          <cell r="I233">
            <v>3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9</v>
          </cell>
          <cell r="J235">
            <v>0</v>
          </cell>
        </row>
        <row r="237">
          <cell r="I237">
            <v>14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20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2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3</v>
          </cell>
          <cell r="J244">
            <v>0</v>
          </cell>
        </row>
        <row r="245">
          <cell r="I245">
            <v>6</v>
          </cell>
          <cell r="J245">
            <v>0</v>
          </cell>
        </row>
        <row r="247">
          <cell r="I247">
            <v>3</v>
          </cell>
          <cell r="J247">
            <v>0</v>
          </cell>
        </row>
        <row r="248">
          <cell r="I248">
            <v>1</v>
          </cell>
          <cell r="J248">
            <v>0</v>
          </cell>
        </row>
        <row r="249">
          <cell r="I249">
            <v>1</v>
          </cell>
          <cell r="J249">
            <v>0</v>
          </cell>
        </row>
        <row r="250">
          <cell r="I250">
            <v>0</v>
          </cell>
          <cell r="J250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10">
        <row r="16">
          <cell r="H16">
            <v>8</v>
          </cell>
          <cell r="I16">
            <v>1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1</v>
          </cell>
          <cell r="G30">
            <v>1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1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4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2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1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1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1">
          <cell r="F71">
            <v>0</v>
          </cell>
          <cell r="G71">
            <v>2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2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0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2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1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8">
          <cell r="I128">
            <v>0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0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0</v>
          </cell>
          <cell r="J136">
            <v>0</v>
          </cell>
        </row>
        <row r="137">
          <cell r="I137">
            <v>0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40">
          <cell r="I140">
            <v>0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0</v>
          </cell>
          <cell r="J149">
            <v>0</v>
          </cell>
        </row>
        <row r="150">
          <cell r="I150">
            <v>0</v>
          </cell>
          <cell r="J150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0</v>
          </cell>
          <cell r="J159">
            <v>0</v>
          </cell>
        </row>
        <row r="160">
          <cell r="I160">
            <v>0</v>
          </cell>
          <cell r="J160">
            <v>0</v>
          </cell>
        </row>
        <row r="162"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0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0</v>
          </cell>
          <cell r="J218">
            <v>0</v>
          </cell>
        </row>
        <row r="219">
          <cell r="I219">
            <v>0</v>
          </cell>
          <cell r="J219">
            <v>0</v>
          </cell>
        </row>
        <row r="221">
          <cell r="I221">
            <v>0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0</v>
          </cell>
          <cell r="J223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0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3">
          <cell r="I233">
            <v>7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5</v>
          </cell>
          <cell r="J235">
            <v>0</v>
          </cell>
        </row>
        <row r="237">
          <cell r="I237">
            <v>4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15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1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3</v>
          </cell>
          <cell r="J244">
            <v>0</v>
          </cell>
        </row>
        <row r="245">
          <cell r="I245">
            <v>0</v>
          </cell>
          <cell r="J245">
            <v>0</v>
          </cell>
        </row>
        <row r="247">
          <cell r="I247">
            <v>2</v>
          </cell>
          <cell r="J247">
            <v>0</v>
          </cell>
        </row>
        <row r="248">
          <cell r="I248">
            <v>1</v>
          </cell>
          <cell r="J248">
            <v>0</v>
          </cell>
        </row>
        <row r="249">
          <cell r="I249">
            <v>2</v>
          </cell>
          <cell r="J249">
            <v>0</v>
          </cell>
        </row>
        <row r="250">
          <cell r="I250">
            <v>0</v>
          </cell>
          <cell r="J250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11">
        <row r="16">
          <cell r="H16">
            <v>7</v>
          </cell>
          <cell r="I16">
            <v>3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2</v>
          </cell>
          <cell r="G30">
            <v>0</v>
          </cell>
          <cell r="H30">
            <v>0</v>
          </cell>
          <cell r="I30">
            <v>1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2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3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1</v>
          </cell>
          <cell r="H44">
            <v>1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1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1">
          <cell r="F71">
            <v>2</v>
          </cell>
          <cell r="G71">
            <v>1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1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3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1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1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1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3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0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2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8">
          <cell r="I128">
            <v>0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1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1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3</v>
          </cell>
          <cell r="J136">
            <v>0</v>
          </cell>
        </row>
        <row r="137">
          <cell r="I137">
            <v>0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40">
          <cell r="I140">
            <v>4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0</v>
          </cell>
          <cell r="J149">
            <v>0</v>
          </cell>
        </row>
        <row r="150">
          <cell r="I150">
            <v>0</v>
          </cell>
          <cell r="J150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0</v>
          </cell>
          <cell r="J159">
            <v>0</v>
          </cell>
        </row>
        <row r="160">
          <cell r="I160">
            <v>0</v>
          </cell>
          <cell r="J160">
            <v>0</v>
          </cell>
        </row>
        <row r="162"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2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0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6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1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1</v>
          </cell>
          <cell r="J218">
            <v>0</v>
          </cell>
        </row>
        <row r="219">
          <cell r="I219">
            <v>11</v>
          </cell>
          <cell r="J219">
            <v>0</v>
          </cell>
        </row>
        <row r="221">
          <cell r="I221">
            <v>9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3</v>
          </cell>
          <cell r="J223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0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3">
          <cell r="I233">
            <v>3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11</v>
          </cell>
          <cell r="J235">
            <v>0</v>
          </cell>
        </row>
        <row r="237">
          <cell r="I237">
            <v>6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0</v>
          </cell>
          <cell r="J239">
            <v>0</v>
          </cell>
        </row>
        <row r="240">
          <cell r="I240">
            <v>12</v>
          </cell>
          <cell r="J240">
            <v>0</v>
          </cell>
        </row>
        <row r="242">
          <cell r="I242">
            <v>1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3</v>
          </cell>
          <cell r="J244">
            <v>0</v>
          </cell>
        </row>
        <row r="245">
          <cell r="I245">
            <v>0</v>
          </cell>
          <cell r="J245">
            <v>0</v>
          </cell>
        </row>
        <row r="247">
          <cell r="I247">
            <v>7</v>
          </cell>
          <cell r="J247">
            <v>0</v>
          </cell>
        </row>
        <row r="248">
          <cell r="I248">
            <v>1</v>
          </cell>
          <cell r="J248">
            <v>0</v>
          </cell>
        </row>
        <row r="249">
          <cell r="I249">
            <v>3</v>
          </cell>
          <cell r="J249">
            <v>0</v>
          </cell>
        </row>
        <row r="250">
          <cell r="I250">
            <v>0</v>
          </cell>
          <cell r="J250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12">
        <row r="16">
          <cell r="H16">
            <v>6</v>
          </cell>
          <cell r="I16">
            <v>1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1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1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6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1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1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2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1</v>
          </cell>
          <cell r="H51">
            <v>1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1">
          <cell r="F71">
            <v>0</v>
          </cell>
          <cell r="G71">
            <v>1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1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2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1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1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1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1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1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1</v>
          </cell>
          <cell r="J110">
            <v>0</v>
          </cell>
        </row>
        <row r="111">
          <cell r="I111">
            <v>2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8">
          <cell r="I128">
            <v>0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7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0</v>
          </cell>
          <cell r="J136">
            <v>0</v>
          </cell>
        </row>
        <row r="137">
          <cell r="I137">
            <v>1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40">
          <cell r="I140">
            <v>2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0</v>
          </cell>
          <cell r="J149">
            <v>0</v>
          </cell>
        </row>
        <row r="150">
          <cell r="I150">
            <v>0</v>
          </cell>
          <cell r="J150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0</v>
          </cell>
          <cell r="J159">
            <v>0</v>
          </cell>
        </row>
        <row r="160">
          <cell r="I160">
            <v>0</v>
          </cell>
          <cell r="J160">
            <v>0</v>
          </cell>
        </row>
        <row r="162"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1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6</v>
          </cell>
          <cell r="J190">
            <v>0</v>
          </cell>
        </row>
        <row r="191">
          <cell r="I191">
            <v>1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2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7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7</v>
          </cell>
          <cell r="J218">
            <v>0</v>
          </cell>
        </row>
        <row r="219">
          <cell r="I219">
            <v>0</v>
          </cell>
          <cell r="J219">
            <v>0</v>
          </cell>
        </row>
        <row r="221">
          <cell r="I221">
            <v>5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4</v>
          </cell>
          <cell r="J223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0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3">
          <cell r="I233">
            <v>7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7</v>
          </cell>
          <cell r="J235">
            <v>0</v>
          </cell>
        </row>
        <row r="237">
          <cell r="I237">
            <v>9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10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3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2</v>
          </cell>
          <cell r="J244">
            <v>0</v>
          </cell>
        </row>
        <row r="245">
          <cell r="I245">
            <v>0</v>
          </cell>
          <cell r="J245">
            <v>0</v>
          </cell>
        </row>
        <row r="247">
          <cell r="I247">
            <v>2</v>
          </cell>
          <cell r="J247">
            <v>0</v>
          </cell>
        </row>
        <row r="248">
          <cell r="I248">
            <v>1</v>
          </cell>
          <cell r="J248">
            <v>0</v>
          </cell>
        </row>
        <row r="249">
          <cell r="I249">
            <v>1</v>
          </cell>
          <cell r="J249">
            <v>0</v>
          </cell>
        </row>
        <row r="250">
          <cell r="I250">
            <v>1</v>
          </cell>
          <cell r="J250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13">
        <row r="16">
          <cell r="H16">
            <v>8</v>
          </cell>
          <cell r="I16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1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1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5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2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2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1</v>
          </cell>
          <cell r="I48">
            <v>1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3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1">
          <cell r="F71">
            <v>0</v>
          </cell>
          <cell r="G71">
            <v>1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1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2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1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1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3</v>
          </cell>
        </row>
        <row r="93">
          <cell r="G93">
            <v>1</v>
          </cell>
        </row>
        <row r="94">
          <cell r="G94">
            <v>0</v>
          </cell>
        </row>
        <row r="95">
          <cell r="G95">
            <v>1</v>
          </cell>
        </row>
        <row r="96">
          <cell r="G96">
            <v>0</v>
          </cell>
        </row>
        <row r="102">
          <cell r="I102">
            <v>1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1</v>
          </cell>
          <cell r="J104">
            <v>0</v>
          </cell>
        </row>
        <row r="105">
          <cell r="I105">
            <v>1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2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1</v>
          </cell>
          <cell r="J110">
            <v>0</v>
          </cell>
        </row>
        <row r="111">
          <cell r="I111">
            <v>1</v>
          </cell>
          <cell r="J111">
            <v>0</v>
          </cell>
        </row>
        <row r="112">
          <cell r="I112">
            <v>2</v>
          </cell>
          <cell r="J112">
            <v>0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1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8">
          <cell r="I128">
            <v>0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2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2</v>
          </cell>
          <cell r="J136">
            <v>0</v>
          </cell>
        </row>
        <row r="137">
          <cell r="I137">
            <v>0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40">
          <cell r="I140">
            <v>0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7">
          <cell r="I147">
            <v>1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0</v>
          </cell>
          <cell r="J149">
            <v>0</v>
          </cell>
        </row>
        <row r="150">
          <cell r="I150">
            <v>0</v>
          </cell>
          <cell r="J150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0</v>
          </cell>
          <cell r="J159">
            <v>0</v>
          </cell>
        </row>
        <row r="160">
          <cell r="I160">
            <v>0</v>
          </cell>
          <cell r="J160">
            <v>0</v>
          </cell>
        </row>
        <row r="162"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0</v>
          </cell>
          <cell r="J190">
            <v>0</v>
          </cell>
        </row>
        <row r="191">
          <cell r="I191">
            <v>2</v>
          </cell>
          <cell r="J191">
            <v>0</v>
          </cell>
        </row>
        <row r="192">
          <cell r="I192">
            <v>3</v>
          </cell>
          <cell r="J192">
            <v>0</v>
          </cell>
        </row>
        <row r="193">
          <cell r="I193">
            <v>1</v>
          </cell>
          <cell r="J193">
            <v>0</v>
          </cell>
        </row>
        <row r="194">
          <cell r="I194">
            <v>2</v>
          </cell>
          <cell r="J194">
            <v>0</v>
          </cell>
        </row>
        <row r="195">
          <cell r="I195">
            <v>1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3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0</v>
          </cell>
          <cell r="J218">
            <v>0</v>
          </cell>
        </row>
        <row r="219">
          <cell r="I219">
            <v>2</v>
          </cell>
          <cell r="J219">
            <v>0</v>
          </cell>
        </row>
        <row r="221">
          <cell r="I221">
            <v>5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1</v>
          </cell>
          <cell r="J223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0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3">
          <cell r="I233">
            <v>7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10</v>
          </cell>
          <cell r="J235">
            <v>0</v>
          </cell>
        </row>
        <row r="237">
          <cell r="I237">
            <v>5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15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0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5</v>
          </cell>
          <cell r="J244">
            <v>0</v>
          </cell>
        </row>
        <row r="245">
          <cell r="I245">
            <v>1</v>
          </cell>
          <cell r="J245">
            <v>0</v>
          </cell>
        </row>
        <row r="247">
          <cell r="I247">
            <v>4</v>
          </cell>
          <cell r="J247">
            <v>0</v>
          </cell>
        </row>
        <row r="248">
          <cell r="I248">
            <v>1</v>
          </cell>
          <cell r="J248">
            <v>0</v>
          </cell>
        </row>
        <row r="249">
          <cell r="I249">
            <v>2</v>
          </cell>
          <cell r="J249">
            <v>0</v>
          </cell>
        </row>
        <row r="250">
          <cell r="I250">
            <v>0</v>
          </cell>
          <cell r="J250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14">
        <row r="16">
          <cell r="H16">
            <v>86</v>
          </cell>
          <cell r="I16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3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2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3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0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0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8">
          <cell r="I128">
            <v>0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0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0</v>
          </cell>
          <cell r="J136">
            <v>0</v>
          </cell>
        </row>
        <row r="137">
          <cell r="I137">
            <v>0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40">
          <cell r="I140">
            <v>0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0</v>
          </cell>
          <cell r="J149">
            <v>0</v>
          </cell>
        </row>
        <row r="150">
          <cell r="I150">
            <v>0</v>
          </cell>
          <cell r="J150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0</v>
          </cell>
          <cell r="J159">
            <v>0</v>
          </cell>
        </row>
        <row r="160">
          <cell r="I160">
            <v>0</v>
          </cell>
          <cell r="J160">
            <v>0</v>
          </cell>
        </row>
        <row r="162"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3</v>
          </cell>
          <cell r="J190">
            <v>0</v>
          </cell>
        </row>
        <row r="191">
          <cell r="I191">
            <v>1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1</v>
          </cell>
          <cell r="J218">
            <v>0</v>
          </cell>
        </row>
        <row r="219">
          <cell r="I219">
            <v>1</v>
          </cell>
          <cell r="J219">
            <v>0</v>
          </cell>
        </row>
        <row r="221">
          <cell r="I221">
            <v>14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10</v>
          </cell>
          <cell r="J223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0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3">
          <cell r="I233">
            <v>1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6</v>
          </cell>
          <cell r="J235">
            <v>0</v>
          </cell>
        </row>
        <row r="237">
          <cell r="I237">
            <v>0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1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2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0</v>
          </cell>
          <cell r="J244">
            <v>0</v>
          </cell>
        </row>
        <row r="245">
          <cell r="I245">
            <v>2</v>
          </cell>
          <cell r="J245">
            <v>0</v>
          </cell>
        </row>
        <row r="247">
          <cell r="I247">
            <v>0</v>
          </cell>
          <cell r="J247">
            <v>0</v>
          </cell>
        </row>
        <row r="248">
          <cell r="I248">
            <v>1</v>
          </cell>
          <cell r="J248">
            <v>0</v>
          </cell>
        </row>
        <row r="249">
          <cell r="I249">
            <v>8</v>
          </cell>
          <cell r="J249">
            <v>0</v>
          </cell>
        </row>
        <row r="250">
          <cell r="I250">
            <v>0</v>
          </cell>
          <cell r="J250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15">
        <row r="16">
          <cell r="H16">
            <v>14</v>
          </cell>
          <cell r="I16">
            <v>1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7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2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1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2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1">
          <cell r="F71">
            <v>3</v>
          </cell>
          <cell r="G71">
            <v>4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3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1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2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1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0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0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8">
          <cell r="I128">
            <v>0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0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0</v>
          </cell>
          <cell r="J136">
            <v>0</v>
          </cell>
        </row>
        <row r="137">
          <cell r="I137">
            <v>0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40">
          <cell r="I140">
            <v>0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0</v>
          </cell>
          <cell r="J149">
            <v>0</v>
          </cell>
        </row>
        <row r="150">
          <cell r="I150">
            <v>0</v>
          </cell>
          <cell r="J150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0</v>
          </cell>
          <cell r="J159">
            <v>0</v>
          </cell>
        </row>
        <row r="160">
          <cell r="I160">
            <v>0</v>
          </cell>
          <cell r="J160">
            <v>0</v>
          </cell>
        </row>
        <row r="162"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0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1</v>
          </cell>
          <cell r="J218">
            <v>0</v>
          </cell>
        </row>
        <row r="219">
          <cell r="I219">
            <v>0</v>
          </cell>
          <cell r="J219">
            <v>0</v>
          </cell>
        </row>
        <row r="221">
          <cell r="I221">
            <v>8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3</v>
          </cell>
          <cell r="J223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0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3">
          <cell r="I233">
            <v>0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3</v>
          </cell>
          <cell r="J235">
            <v>0</v>
          </cell>
        </row>
        <row r="237">
          <cell r="I237">
            <v>0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3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0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3</v>
          </cell>
          <cell r="J244">
            <v>0</v>
          </cell>
        </row>
        <row r="245">
          <cell r="I245">
            <v>34</v>
          </cell>
          <cell r="J245">
            <v>0</v>
          </cell>
        </row>
        <row r="247">
          <cell r="I247">
            <v>1</v>
          </cell>
          <cell r="J247">
            <v>0</v>
          </cell>
        </row>
        <row r="248">
          <cell r="I248">
            <v>0</v>
          </cell>
          <cell r="J248">
            <v>0</v>
          </cell>
        </row>
        <row r="249">
          <cell r="I249">
            <v>2</v>
          </cell>
          <cell r="J249">
            <v>0</v>
          </cell>
        </row>
        <row r="250">
          <cell r="I250">
            <v>0</v>
          </cell>
          <cell r="J250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16">
        <row r="16">
          <cell r="H16">
            <v>49</v>
          </cell>
          <cell r="I16">
            <v>9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0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1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8">
          <cell r="I128">
            <v>0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0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0</v>
          </cell>
          <cell r="J136">
            <v>0</v>
          </cell>
        </row>
        <row r="137">
          <cell r="I137">
            <v>0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40">
          <cell r="I140">
            <v>0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0</v>
          </cell>
          <cell r="J149">
            <v>0</v>
          </cell>
        </row>
        <row r="150">
          <cell r="I150">
            <v>0</v>
          </cell>
          <cell r="J150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0</v>
          </cell>
          <cell r="J159">
            <v>0</v>
          </cell>
        </row>
        <row r="160">
          <cell r="I160">
            <v>0</v>
          </cell>
          <cell r="J160">
            <v>0</v>
          </cell>
        </row>
        <row r="162"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0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0</v>
          </cell>
          <cell r="J218">
            <v>0</v>
          </cell>
        </row>
        <row r="219">
          <cell r="I219">
            <v>0</v>
          </cell>
          <cell r="J219">
            <v>0</v>
          </cell>
        </row>
        <row r="221">
          <cell r="I221">
            <v>0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1</v>
          </cell>
          <cell r="J223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0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3">
          <cell r="I233">
            <v>1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2</v>
          </cell>
          <cell r="J235">
            <v>0</v>
          </cell>
        </row>
        <row r="237">
          <cell r="I237">
            <v>2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3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3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4</v>
          </cell>
          <cell r="J244">
            <v>0</v>
          </cell>
        </row>
        <row r="245">
          <cell r="I245">
            <v>0</v>
          </cell>
          <cell r="J245">
            <v>0</v>
          </cell>
        </row>
        <row r="247">
          <cell r="I247">
            <v>2</v>
          </cell>
          <cell r="J247">
            <v>0</v>
          </cell>
        </row>
        <row r="248">
          <cell r="I248">
            <v>0</v>
          </cell>
          <cell r="J248">
            <v>0</v>
          </cell>
        </row>
        <row r="249">
          <cell r="I249">
            <v>0</v>
          </cell>
          <cell r="J249">
            <v>0</v>
          </cell>
        </row>
        <row r="250">
          <cell r="I250">
            <v>0</v>
          </cell>
          <cell r="J250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17">
        <row r="16">
          <cell r="H16">
            <v>0</v>
          </cell>
          <cell r="I16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4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3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1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2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1">
          <cell r="F71">
            <v>0</v>
          </cell>
          <cell r="G71">
            <v>1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2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1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0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0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8">
          <cell r="I128">
            <v>0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3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2</v>
          </cell>
          <cell r="J136">
            <v>0</v>
          </cell>
        </row>
        <row r="137">
          <cell r="I137">
            <v>1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40">
          <cell r="I140">
            <v>1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0</v>
          </cell>
          <cell r="J149">
            <v>0</v>
          </cell>
        </row>
        <row r="150">
          <cell r="I150">
            <v>0</v>
          </cell>
          <cell r="J150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0</v>
          </cell>
          <cell r="J159">
            <v>0</v>
          </cell>
        </row>
        <row r="160">
          <cell r="I160">
            <v>0</v>
          </cell>
          <cell r="J160">
            <v>0</v>
          </cell>
        </row>
        <row r="162"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0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4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0</v>
          </cell>
          <cell r="J218">
            <v>0</v>
          </cell>
        </row>
        <row r="219">
          <cell r="I219">
            <v>0</v>
          </cell>
          <cell r="J219">
            <v>0</v>
          </cell>
        </row>
        <row r="221">
          <cell r="I221">
            <v>4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1</v>
          </cell>
          <cell r="J223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1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3">
          <cell r="I233">
            <v>2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9</v>
          </cell>
          <cell r="J235">
            <v>0</v>
          </cell>
        </row>
        <row r="237">
          <cell r="I237">
            <v>2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7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1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1</v>
          </cell>
          <cell r="J244">
            <v>0</v>
          </cell>
        </row>
        <row r="245">
          <cell r="I245">
            <v>11</v>
          </cell>
          <cell r="J245">
            <v>0</v>
          </cell>
        </row>
        <row r="247">
          <cell r="I247">
            <v>1</v>
          </cell>
          <cell r="J247">
            <v>0</v>
          </cell>
        </row>
        <row r="248">
          <cell r="I248">
            <v>1</v>
          </cell>
          <cell r="J248">
            <v>0</v>
          </cell>
        </row>
        <row r="249">
          <cell r="I249">
            <v>3</v>
          </cell>
          <cell r="J249">
            <v>0</v>
          </cell>
        </row>
        <row r="250">
          <cell r="I250">
            <v>0</v>
          </cell>
          <cell r="J250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18">
        <row r="16">
          <cell r="H16">
            <v>8</v>
          </cell>
          <cell r="I16">
            <v>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1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4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3</v>
          </cell>
          <cell r="H44">
            <v>1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2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1">
          <cell r="F71">
            <v>1</v>
          </cell>
          <cell r="G71">
            <v>1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1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4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2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1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0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2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1</v>
          </cell>
          <cell r="J110">
            <v>0</v>
          </cell>
        </row>
        <row r="111">
          <cell r="I111">
            <v>4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8">
          <cell r="I128">
            <v>0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2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1</v>
          </cell>
          <cell r="J136">
            <v>0</v>
          </cell>
        </row>
        <row r="137">
          <cell r="I137">
            <v>4</v>
          </cell>
          <cell r="J137">
            <v>0</v>
          </cell>
        </row>
        <row r="138">
          <cell r="I138">
            <v>1</v>
          </cell>
          <cell r="J138">
            <v>0</v>
          </cell>
        </row>
        <row r="140">
          <cell r="I140">
            <v>1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0</v>
          </cell>
          <cell r="J149">
            <v>0</v>
          </cell>
        </row>
        <row r="150">
          <cell r="I150">
            <v>0</v>
          </cell>
          <cell r="J150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0</v>
          </cell>
          <cell r="J159">
            <v>0</v>
          </cell>
        </row>
        <row r="160">
          <cell r="I160">
            <v>0</v>
          </cell>
          <cell r="J160">
            <v>0</v>
          </cell>
        </row>
        <row r="162"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1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0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1</v>
          </cell>
          <cell r="J192">
            <v>0</v>
          </cell>
        </row>
        <row r="193">
          <cell r="I193">
            <v>3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2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5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0</v>
          </cell>
          <cell r="J218">
            <v>0</v>
          </cell>
        </row>
        <row r="219">
          <cell r="I219">
            <v>0</v>
          </cell>
          <cell r="J219">
            <v>0</v>
          </cell>
        </row>
        <row r="221">
          <cell r="I221">
            <v>11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4</v>
          </cell>
          <cell r="J223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1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3">
          <cell r="I233">
            <v>4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6</v>
          </cell>
          <cell r="J235">
            <v>0</v>
          </cell>
        </row>
        <row r="237">
          <cell r="I237">
            <v>9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13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2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2</v>
          </cell>
          <cell r="J244">
            <v>0</v>
          </cell>
        </row>
        <row r="245">
          <cell r="I245">
            <v>3</v>
          </cell>
          <cell r="J245">
            <v>0</v>
          </cell>
        </row>
        <row r="247">
          <cell r="I247">
            <v>1</v>
          </cell>
          <cell r="J247">
            <v>0</v>
          </cell>
        </row>
        <row r="248">
          <cell r="I248">
            <v>1</v>
          </cell>
          <cell r="J248">
            <v>0</v>
          </cell>
        </row>
        <row r="249">
          <cell r="I249">
            <v>3</v>
          </cell>
          <cell r="J249">
            <v>0</v>
          </cell>
        </row>
        <row r="250">
          <cell r="I250">
            <v>0</v>
          </cell>
          <cell r="J250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19">
        <row r="16">
          <cell r="H16">
            <v>0</v>
          </cell>
          <cell r="I16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1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1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0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0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8">
          <cell r="I128">
            <v>0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0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0</v>
          </cell>
          <cell r="J136">
            <v>0</v>
          </cell>
        </row>
        <row r="137">
          <cell r="I137">
            <v>0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40">
          <cell r="I140">
            <v>0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0</v>
          </cell>
          <cell r="J149">
            <v>0</v>
          </cell>
        </row>
        <row r="150">
          <cell r="I150">
            <v>0</v>
          </cell>
          <cell r="J150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0</v>
          </cell>
          <cell r="J159">
            <v>0</v>
          </cell>
        </row>
        <row r="160">
          <cell r="I160">
            <v>0</v>
          </cell>
          <cell r="J160">
            <v>0</v>
          </cell>
        </row>
        <row r="162"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0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0</v>
          </cell>
          <cell r="J218">
            <v>0</v>
          </cell>
        </row>
        <row r="219">
          <cell r="I219">
            <v>0</v>
          </cell>
          <cell r="J219">
            <v>0</v>
          </cell>
        </row>
        <row r="221">
          <cell r="I221">
            <v>1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0</v>
          </cell>
          <cell r="J223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0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3">
          <cell r="I233">
            <v>0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0</v>
          </cell>
          <cell r="J235">
            <v>0</v>
          </cell>
        </row>
        <row r="237">
          <cell r="I237">
            <v>0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0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1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1</v>
          </cell>
          <cell r="J244">
            <v>0</v>
          </cell>
        </row>
        <row r="245">
          <cell r="I245">
            <v>0</v>
          </cell>
          <cell r="J245">
            <v>0</v>
          </cell>
        </row>
        <row r="247">
          <cell r="I247">
            <v>0</v>
          </cell>
          <cell r="J247">
            <v>0</v>
          </cell>
        </row>
        <row r="248">
          <cell r="I248">
            <v>0</v>
          </cell>
          <cell r="J248">
            <v>0</v>
          </cell>
        </row>
        <row r="249">
          <cell r="I249">
            <v>0</v>
          </cell>
          <cell r="J249">
            <v>0</v>
          </cell>
        </row>
        <row r="250">
          <cell r="I250">
            <v>0</v>
          </cell>
          <cell r="J250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20">
        <row r="16">
          <cell r="H16">
            <v>120</v>
          </cell>
          <cell r="I16">
            <v>8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1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2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5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2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1</v>
          </cell>
        </row>
        <row r="96">
          <cell r="G96">
            <v>0</v>
          </cell>
        </row>
        <row r="102">
          <cell r="I102">
            <v>0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0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0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8">
          <cell r="I128">
            <v>0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0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0</v>
          </cell>
          <cell r="J136">
            <v>0</v>
          </cell>
        </row>
        <row r="137">
          <cell r="I137">
            <v>0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40">
          <cell r="I140">
            <v>0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0</v>
          </cell>
          <cell r="J149">
            <v>0</v>
          </cell>
        </row>
        <row r="150">
          <cell r="I150">
            <v>0</v>
          </cell>
          <cell r="J150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0</v>
          </cell>
          <cell r="J159">
            <v>0</v>
          </cell>
        </row>
        <row r="160">
          <cell r="I160">
            <v>0</v>
          </cell>
          <cell r="J160">
            <v>0</v>
          </cell>
        </row>
        <row r="162"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3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1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3</v>
          </cell>
          <cell r="J218">
            <v>0</v>
          </cell>
        </row>
        <row r="219">
          <cell r="I219">
            <v>0</v>
          </cell>
          <cell r="J219">
            <v>0</v>
          </cell>
        </row>
        <row r="221">
          <cell r="I221">
            <v>8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3</v>
          </cell>
          <cell r="J223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1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3">
          <cell r="I233">
            <v>0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3</v>
          </cell>
          <cell r="J235">
            <v>0</v>
          </cell>
        </row>
        <row r="237">
          <cell r="I237">
            <v>4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15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0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1</v>
          </cell>
          <cell r="J244">
            <v>0</v>
          </cell>
        </row>
        <row r="245">
          <cell r="I245">
            <v>0</v>
          </cell>
          <cell r="J245">
            <v>0</v>
          </cell>
        </row>
        <row r="247">
          <cell r="I247">
            <v>5</v>
          </cell>
          <cell r="J247">
            <v>0</v>
          </cell>
        </row>
        <row r="248">
          <cell r="I248">
            <v>2</v>
          </cell>
          <cell r="J248">
            <v>0</v>
          </cell>
        </row>
        <row r="249">
          <cell r="I249">
            <v>7</v>
          </cell>
          <cell r="J249">
            <v>0</v>
          </cell>
        </row>
        <row r="250">
          <cell r="I250">
            <v>0</v>
          </cell>
          <cell r="J250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21">
        <row r="16">
          <cell r="H16">
            <v>2</v>
          </cell>
          <cell r="I16">
            <v>1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1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6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2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2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1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1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3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2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1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381</v>
          </cell>
        </row>
        <row r="102">
          <cell r="I102">
            <v>1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0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2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8">
          <cell r="I128">
            <v>0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1</v>
          </cell>
          <cell r="J132">
            <v>0</v>
          </cell>
        </row>
        <row r="134">
          <cell r="I134">
            <v>0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1</v>
          </cell>
          <cell r="J136">
            <v>0</v>
          </cell>
        </row>
        <row r="137">
          <cell r="I137">
            <v>2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40">
          <cell r="I140">
            <v>1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1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0</v>
          </cell>
          <cell r="J149">
            <v>0</v>
          </cell>
        </row>
        <row r="150">
          <cell r="I150">
            <v>0</v>
          </cell>
          <cell r="J150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0</v>
          </cell>
          <cell r="J159">
            <v>0</v>
          </cell>
        </row>
        <row r="160">
          <cell r="I160">
            <v>0</v>
          </cell>
          <cell r="J160">
            <v>0</v>
          </cell>
        </row>
        <row r="162"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0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1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0</v>
          </cell>
          <cell r="J218">
            <v>0</v>
          </cell>
        </row>
        <row r="219">
          <cell r="I219">
            <v>0</v>
          </cell>
          <cell r="J219">
            <v>0</v>
          </cell>
        </row>
        <row r="221">
          <cell r="I221">
            <v>13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7</v>
          </cell>
          <cell r="J223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0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3">
          <cell r="I233">
            <v>6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13</v>
          </cell>
          <cell r="J235">
            <v>0</v>
          </cell>
        </row>
        <row r="237">
          <cell r="I237">
            <v>7</v>
          </cell>
          <cell r="J237">
            <v>0</v>
          </cell>
        </row>
        <row r="238">
          <cell r="I238">
            <v>1</v>
          </cell>
          <cell r="J238">
            <v>0</v>
          </cell>
        </row>
        <row r="239">
          <cell r="I239">
            <v>8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0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0</v>
          </cell>
          <cell r="J244">
            <v>0</v>
          </cell>
        </row>
        <row r="245">
          <cell r="I245">
            <v>1</v>
          </cell>
          <cell r="J245">
            <v>0</v>
          </cell>
        </row>
        <row r="247">
          <cell r="I247">
            <v>0</v>
          </cell>
          <cell r="J247">
            <v>0</v>
          </cell>
        </row>
        <row r="248">
          <cell r="I248">
            <v>0</v>
          </cell>
          <cell r="J248">
            <v>0</v>
          </cell>
        </row>
        <row r="249">
          <cell r="I249">
            <v>2</v>
          </cell>
          <cell r="J249">
            <v>0</v>
          </cell>
        </row>
        <row r="250">
          <cell r="I250">
            <v>0</v>
          </cell>
          <cell r="J250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2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RISDICCION ORDINARIA (4)"/>
      <sheetName val="JURISDICCION ORDINARIA (3)"/>
      <sheetName val="JURISDICCION ORDINARIA (2)"/>
      <sheetName val="JURISDICCION ORDINARIA"/>
      <sheetName val="Consolidado"/>
    </sheetNames>
    <sheetDataSet>
      <sheetData sheetId="0">
        <row r="16">
          <cell r="I16">
            <v>2</v>
          </cell>
        </row>
        <row r="17">
          <cell r="I17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2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1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1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9">
          <cell r="F79">
            <v>2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5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1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13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1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0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0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20">
          <cell r="I120">
            <v>1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8">
          <cell r="I128">
            <v>0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3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0</v>
          </cell>
          <cell r="J136">
            <v>0</v>
          </cell>
        </row>
        <row r="137">
          <cell r="I137">
            <v>0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40">
          <cell r="I140">
            <v>3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2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0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12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1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3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13</v>
          </cell>
          <cell r="J218">
            <v>0</v>
          </cell>
        </row>
        <row r="219">
          <cell r="I219">
            <v>4</v>
          </cell>
          <cell r="J219">
            <v>0</v>
          </cell>
        </row>
        <row r="221">
          <cell r="I221">
            <v>37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10</v>
          </cell>
          <cell r="J223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0</v>
          </cell>
          <cell r="J230">
            <v>0</v>
          </cell>
        </row>
        <row r="233">
          <cell r="I233">
            <v>19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109</v>
          </cell>
          <cell r="J235">
            <v>0</v>
          </cell>
        </row>
        <row r="237">
          <cell r="I237">
            <v>2</v>
          </cell>
          <cell r="J237">
            <v>0</v>
          </cell>
        </row>
        <row r="238">
          <cell r="I238">
            <v>1</v>
          </cell>
          <cell r="J238">
            <v>0</v>
          </cell>
        </row>
        <row r="239">
          <cell r="I239">
            <v>27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15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118</v>
          </cell>
          <cell r="J244">
            <v>0</v>
          </cell>
        </row>
        <row r="245">
          <cell r="I245">
            <v>11</v>
          </cell>
          <cell r="J245">
            <v>0</v>
          </cell>
        </row>
        <row r="247">
          <cell r="I247">
            <v>1</v>
          </cell>
          <cell r="J247">
            <v>0</v>
          </cell>
        </row>
        <row r="248">
          <cell r="I248">
            <v>2</v>
          </cell>
          <cell r="J248">
            <v>0</v>
          </cell>
        </row>
        <row r="249">
          <cell r="I249">
            <v>17</v>
          </cell>
          <cell r="J249">
            <v>0</v>
          </cell>
        </row>
        <row r="250">
          <cell r="I250">
            <v>0</v>
          </cell>
          <cell r="J250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1">
        <row r="16">
          <cell r="I16">
            <v>1</v>
          </cell>
        </row>
        <row r="17">
          <cell r="I17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3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6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3</v>
          </cell>
          <cell r="G37">
            <v>0</v>
          </cell>
          <cell r="H37">
            <v>0</v>
          </cell>
          <cell r="I37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6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2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9">
          <cell r="F79">
            <v>4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3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10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1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12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6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0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2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8">
          <cell r="I128">
            <v>0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4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0</v>
          </cell>
          <cell r="J136">
            <v>0</v>
          </cell>
        </row>
        <row r="137">
          <cell r="I137">
            <v>0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40">
          <cell r="I140">
            <v>8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1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1</v>
          </cell>
          <cell r="J190">
            <v>0</v>
          </cell>
        </row>
        <row r="191">
          <cell r="I191">
            <v>3</v>
          </cell>
          <cell r="J191">
            <v>0</v>
          </cell>
        </row>
        <row r="192">
          <cell r="I192">
            <v>2</v>
          </cell>
          <cell r="J192">
            <v>0</v>
          </cell>
        </row>
        <row r="193">
          <cell r="I193">
            <v>9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1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1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6</v>
          </cell>
          <cell r="J218">
            <v>0</v>
          </cell>
        </row>
        <row r="219">
          <cell r="I219">
            <v>21</v>
          </cell>
          <cell r="J219">
            <v>0</v>
          </cell>
        </row>
        <row r="221">
          <cell r="I221">
            <v>51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3</v>
          </cell>
          <cell r="J223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0</v>
          </cell>
          <cell r="J230">
            <v>0</v>
          </cell>
        </row>
        <row r="233">
          <cell r="I233">
            <v>15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88</v>
          </cell>
          <cell r="J235">
            <v>0</v>
          </cell>
        </row>
        <row r="237">
          <cell r="I237">
            <v>4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12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0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0</v>
          </cell>
          <cell r="J244">
            <v>0</v>
          </cell>
        </row>
        <row r="245">
          <cell r="I245">
            <v>6</v>
          </cell>
          <cell r="J245">
            <v>0</v>
          </cell>
        </row>
        <row r="247">
          <cell r="I247">
            <v>1</v>
          </cell>
          <cell r="J247">
            <v>0</v>
          </cell>
        </row>
        <row r="248">
          <cell r="I248">
            <v>0</v>
          </cell>
          <cell r="J248">
            <v>0</v>
          </cell>
        </row>
        <row r="249">
          <cell r="I249">
            <v>14</v>
          </cell>
          <cell r="J249">
            <v>0</v>
          </cell>
        </row>
        <row r="250">
          <cell r="I250">
            <v>0</v>
          </cell>
          <cell r="J250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2">
        <row r="16">
          <cell r="I16">
            <v>0</v>
          </cell>
        </row>
        <row r="17">
          <cell r="I17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2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1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4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7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7</v>
          </cell>
          <cell r="G37">
            <v>0</v>
          </cell>
          <cell r="H37">
            <v>0</v>
          </cell>
          <cell r="I37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2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10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0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0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8">
          <cell r="I128">
            <v>0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0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0</v>
          </cell>
          <cell r="J136">
            <v>0</v>
          </cell>
        </row>
        <row r="137">
          <cell r="I137">
            <v>0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40">
          <cell r="I140">
            <v>0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3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0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0</v>
          </cell>
          <cell r="J218">
            <v>0</v>
          </cell>
        </row>
        <row r="219">
          <cell r="I219">
            <v>0</v>
          </cell>
          <cell r="J219">
            <v>0</v>
          </cell>
        </row>
        <row r="221">
          <cell r="I221">
            <v>0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0</v>
          </cell>
          <cell r="J223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0</v>
          </cell>
          <cell r="J230">
            <v>0</v>
          </cell>
        </row>
        <row r="233">
          <cell r="I233">
            <v>0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0</v>
          </cell>
          <cell r="J235">
            <v>0</v>
          </cell>
        </row>
        <row r="237">
          <cell r="I237">
            <v>0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0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0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0</v>
          </cell>
          <cell r="J244">
            <v>0</v>
          </cell>
        </row>
        <row r="245">
          <cell r="I245">
            <v>164</v>
          </cell>
          <cell r="J245">
            <v>0</v>
          </cell>
        </row>
        <row r="247">
          <cell r="I247">
            <v>0</v>
          </cell>
          <cell r="J247">
            <v>0</v>
          </cell>
        </row>
        <row r="248">
          <cell r="I248">
            <v>0</v>
          </cell>
          <cell r="J248">
            <v>0</v>
          </cell>
        </row>
        <row r="249">
          <cell r="I249">
            <v>0</v>
          </cell>
          <cell r="J249">
            <v>0</v>
          </cell>
        </row>
        <row r="250">
          <cell r="I250">
            <v>0</v>
          </cell>
          <cell r="J250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3">
        <row r="16">
          <cell r="I16">
            <v>0</v>
          </cell>
        </row>
        <row r="17">
          <cell r="I17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3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4</v>
          </cell>
          <cell r="G71">
            <v>1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1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4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0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1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8">
          <cell r="I128">
            <v>0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0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0</v>
          </cell>
          <cell r="J136">
            <v>0</v>
          </cell>
        </row>
        <row r="137">
          <cell r="I137">
            <v>0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40">
          <cell r="I140">
            <v>0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1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0</v>
          </cell>
          <cell r="J218">
            <v>0</v>
          </cell>
        </row>
        <row r="219">
          <cell r="I219">
            <v>0</v>
          </cell>
          <cell r="J219">
            <v>0</v>
          </cell>
        </row>
        <row r="221">
          <cell r="I221">
            <v>1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0</v>
          </cell>
          <cell r="J223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0</v>
          </cell>
          <cell r="J230">
            <v>0</v>
          </cell>
        </row>
        <row r="233">
          <cell r="I233">
            <v>0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9</v>
          </cell>
          <cell r="J235">
            <v>0</v>
          </cell>
        </row>
        <row r="237">
          <cell r="I237">
            <v>1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3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0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0</v>
          </cell>
          <cell r="J244">
            <v>0</v>
          </cell>
        </row>
        <row r="245">
          <cell r="I245">
            <v>48</v>
          </cell>
          <cell r="J245">
            <v>0</v>
          </cell>
        </row>
        <row r="247">
          <cell r="I247">
            <v>0</v>
          </cell>
          <cell r="J247">
            <v>0</v>
          </cell>
        </row>
        <row r="248">
          <cell r="I248">
            <v>0</v>
          </cell>
          <cell r="J248">
            <v>0</v>
          </cell>
        </row>
        <row r="249">
          <cell r="I249">
            <v>0</v>
          </cell>
          <cell r="J249">
            <v>0</v>
          </cell>
        </row>
        <row r="250">
          <cell r="I250">
            <v>13</v>
          </cell>
          <cell r="J250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1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. Agosto 2018"/>
      <sheetName val="ADALQUIRIS "/>
      <sheetName val="ALBERT"/>
      <sheetName val="ANGELA"/>
      <sheetName val="CESAR"/>
      <sheetName val="DARIO"/>
      <sheetName val="DIEGA"/>
      <sheetName val="ENGELS"/>
      <sheetName val="ERIC"/>
      <sheetName val="EUSEBIA"/>
      <sheetName val="HILARIA"/>
      <sheetName val="HILDA"/>
      <sheetName val="JOHANNA"/>
      <sheetName val="JOSE"/>
      <sheetName val="LOIDA"/>
      <sheetName val="MANOLO"/>
      <sheetName val="MARELINE"/>
      <sheetName val="MARIA"/>
      <sheetName val="MARINA"/>
      <sheetName val="MARTHA"/>
      <sheetName val="NELSA"/>
      <sheetName val="NILKA"/>
      <sheetName val="NORMAURYS"/>
      <sheetName val="ROSA"/>
      <sheetName val="ROSEMARY"/>
      <sheetName val="RUTH"/>
      <sheetName val="SANDRA"/>
      <sheetName val="SANDY"/>
      <sheetName val="SARISKY"/>
      <sheetName val="TEODORA"/>
      <sheetName val="WENDY"/>
      <sheetName val="WINIE"/>
      <sheetName val="YASMIN"/>
      <sheetName val="YENY"/>
      <sheetName val="YOGEISY"/>
      <sheetName val="YULIS"/>
    </sheetNames>
    <sheetDataSet>
      <sheetData sheetId="0"/>
      <sheetData sheetId="1">
        <row r="10">
          <cell r="F10">
            <v>327</v>
          </cell>
          <cell r="G10">
            <v>0</v>
          </cell>
        </row>
        <row r="11">
          <cell r="F11">
            <v>0</v>
          </cell>
          <cell r="G11">
            <v>0</v>
          </cell>
        </row>
        <row r="16">
          <cell r="H16">
            <v>12</v>
          </cell>
          <cell r="I16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2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5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1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1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1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1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3</v>
          </cell>
          <cell r="G71">
            <v>2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1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1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2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1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1</v>
          </cell>
        </row>
        <row r="96">
          <cell r="G96">
            <v>0</v>
          </cell>
        </row>
        <row r="102">
          <cell r="I102">
            <v>0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0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0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8">
          <cell r="I128">
            <v>0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0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0</v>
          </cell>
          <cell r="J136">
            <v>0</v>
          </cell>
        </row>
        <row r="137">
          <cell r="I137">
            <v>1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40">
          <cell r="I140">
            <v>0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0</v>
          </cell>
          <cell r="J149">
            <v>0</v>
          </cell>
        </row>
        <row r="150">
          <cell r="I150">
            <v>1</v>
          </cell>
          <cell r="J150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0</v>
          </cell>
          <cell r="J159">
            <v>0</v>
          </cell>
        </row>
        <row r="160">
          <cell r="I160">
            <v>0</v>
          </cell>
          <cell r="J160">
            <v>0</v>
          </cell>
        </row>
        <row r="162"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0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0</v>
          </cell>
          <cell r="J218">
            <v>0</v>
          </cell>
        </row>
        <row r="219">
          <cell r="I219">
            <v>0</v>
          </cell>
          <cell r="J219">
            <v>0</v>
          </cell>
        </row>
        <row r="221">
          <cell r="I221">
            <v>5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0</v>
          </cell>
          <cell r="J223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0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3">
          <cell r="I233">
            <v>3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2</v>
          </cell>
          <cell r="J235">
            <v>0</v>
          </cell>
        </row>
        <row r="237">
          <cell r="I237">
            <v>3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1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2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0</v>
          </cell>
          <cell r="J244">
            <v>0</v>
          </cell>
        </row>
        <row r="245">
          <cell r="I245">
            <v>26</v>
          </cell>
          <cell r="J245">
            <v>0</v>
          </cell>
        </row>
        <row r="247">
          <cell r="I247">
            <v>0</v>
          </cell>
          <cell r="J247">
            <v>0</v>
          </cell>
        </row>
        <row r="248">
          <cell r="I248">
            <v>0</v>
          </cell>
          <cell r="J248">
            <v>0</v>
          </cell>
        </row>
        <row r="249">
          <cell r="I249">
            <v>2</v>
          </cell>
          <cell r="J249">
            <v>0</v>
          </cell>
        </row>
        <row r="250">
          <cell r="I250">
            <v>0</v>
          </cell>
          <cell r="J250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2">
        <row r="10">
          <cell r="F10">
            <v>299</v>
          </cell>
        </row>
        <row r="16">
          <cell r="H16">
            <v>18</v>
          </cell>
          <cell r="I16">
            <v>1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2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8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G39">
            <v>2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3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1</v>
          </cell>
          <cell r="G71">
            <v>1</v>
          </cell>
          <cell r="H71">
            <v>2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1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4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1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8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3</v>
          </cell>
        </row>
        <row r="96">
          <cell r="G96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3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4">
          <cell r="I134">
            <v>3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0</v>
          </cell>
        </row>
        <row r="138">
          <cell r="I138">
            <v>0</v>
          </cell>
        </row>
        <row r="140">
          <cell r="I140">
            <v>7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2">
          <cell r="I182">
            <v>0</v>
          </cell>
        </row>
        <row r="183">
          <cell r="I183">
            <v>2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9</v>
          </cell>
        </row>
        <row r="191">
          <cell r="I191">
            <v>0</v>
          </cell>
        </row>
        <row r="192">
          <cell r="I192">
            <v>1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2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3</v>
          </cell>
        </row>
        <row r="219">
          <cell r="I219">
            <v>3</v>
          </cell>
        </row>
        <row r="221">
          <cell r="I221">
            <v>11</v>
          </cell>
        </row>
        <row r="222">
          <cell r="I222">
            <v>0</v>
          </cell>
        </row>
        <row r="223">
          <cell r="I223">
            <v>5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11</v>
          </cell>
        </row>
        <row r="234">
          <cell r="I234">
            <v>0</v>
          </cell>
        </row>
        <row r="235">
          <cell r="I235">
            <v>23</v>
          </cell>
        </row>
        <row r="237">
          <cell r="I237">
            <v>7</v>
          </cell>
        </row>
        <row r="238">
          <cell r="I238">
            <v>4</v>
          </cell>
        </row>
        <row r="239">
          <cell r="I239">
            <v>11</v>
          </cell>
        </row>
        <row r="240">
          <cell r="I240">
            <v>0</v>
          </cell>
        </row>
        <row r="242">
          <cell r="I242">
            <v>4</v>
          </cell>
        </row>
        <row r="243">
          <cell r="I243">
            <v>0</v>
          </cell>
        </row>
        <row r="244">
          <cell r="I244">
            <v>6</v>
          </cell>
        </row>
        <row r="245">
          <cell r="I245">
            <v>9</v>
          </cell>
        </row>
        <row r="247">
          <cell r="I247">
            <v>4</v>
          </cell>
        </row>
        <row r="248">
          <cell r="I248">
            <v>9</v>
          </cell>
        </row>
        <row r="249">
          <cell r="I249">
            <v>3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3">
        <row r="10">
          <cell r="F10">
            <v>440</v>
          </cell>
        </row>
        <row r="16">
          <cell r="H16">
            <v>6</v>
          </cell>
          <cell r="I16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3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G39">
            <v>1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1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4</v>
          </cell>
          <cell r="G71">
            <v>5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3</v>
          </cell>
          <cell r="G84">
            <v>0</v>
          </cell>
          <cell r="H84">
            <v>2</v>
          </cell>
          <cell r="I84">
            <v>0</v>
          </cell>
        </row>
        <row r="85">
          <cell r="F85">
            <v>1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1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1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1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1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2</v>
          </cell>
        </row>
        <row r="131">
          <cell r="I131">
            <v>1</v>
          </cell>
        </row>
        <row r="132">
          <cell r="I132">
            <v>0</v>
          </cell>
        </row>
        <row r="134">
          <cell r="I134">
            <v>1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2</v>
          </cell>
        </row>
        <row r="138">
          <cell r="I138">
            <v>0</v>
          </cell>
        </row>
        <row r="140">
          <cell r="I140">
            <v>2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7">
          <cell r="I147">
            <v>1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2</v>
          </cell>
        </row>
        <row r="191">
          <cell r="I191">
            <v>1</v>
          </cell>
        </row>
        <row r="192">
          <cell r="I192">
            <v>1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10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8</v>
          </cell>
        </row>
        <row r="219">
          <cell r="I219">
            <v>12</v>
          </cell>
        </row>
        <row r="221">
          <cell r="I221">
            <v>6</v>
          </cell>
        </row>
        <row r="222">
          <cell r="I222">
            <v>0</v>
          </cell>
        </row>
        <row r="223">
          <cell r="I223">
            <v>0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18</v>
          </cell>
        </row>
        <row r="234">
          <cell r="I234">
            <v>0</v>
          </cell>
        </row>
        <row r="235">
          <cell r="I235">
            <v>22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1</v>
          </cell>
        </row>
        <row r="240">
          <cell r="I240">
            <v>0</v>
          </cell>
        </row>
        <row r="242">
          <cell r="I242">
            <v>22</v>
          </cell>
        </row>
        <row r="243">
          <cell r="I243">
            <v>0</v>
          </cell>
        </row>
        <row r="244">
          <cell r="I244">
            <v>21</v>
          </cell>
        </row>
        <row r="245">
          <cell r="I245">
            <v>47</v>
          </cell>
        </row>
        <row r="247">
          <cell r="I247">
            <v>2</v>
          </cell>
        </row>
        <row r="248">
          <cell r="I248">
            <v>4</v>
          </cell>
        </row>
        <row r="249">
          <cell r="I249">
            <v>4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4">
        <row r="10">
          <cell r="F10">
            <v>420</v>
          </cell>
        </row>
        <row r="16">
          <cell r="H16">
            <v>19</v>
          </cell>
          <cell r="I16">
            <v>1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2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3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G39">
            <v>3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1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4</v>
          </cell>
          <cell r="G71">
            <v>2</v>
          </cell>
          <cell r="H71">
            <v>1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1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1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3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4</v>
          </cell>
        </row>
        <row r="93">
          <cell r="G93">
            <v>1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5</v>
          </cell>
        </row>
        <row r="109">
          <cell r="I109">
            <v>0</v>
          </cell>
        </row>
        <row r="110">
          <cell r="I110">
            <v>1</v>
          </cell>
        </row>
        <row r="111">
          <cell r="I111">
            <v>0</v>
          </cell>
        </row>
        <row r="112">
          <cell r="I112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7</v>
          </cell>
        </row>
        <row r="129">
          <cell r="I129">
            <v>0</v>
          </cell>
        </row>
        <row r="130">
          <cell r="I130">
            <v>1</v>
          </cell>
        </row>
        <row r="131">
          <cell r="I131">
            <v>3</v>
          </cell>
        </row>
        <row r="132">
          <cell r="I132">
            <v>0</v>
          </cell>
        </row>
        <row r="134">
          <cell r="I134">
            <v>2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0</v>
          </cell>
        </row>
        <row r="138">
          <cell r="I138">
            <v>0</v>
          </cell>
        </row>
        <row r="140">
          <cell r="I140">
            <v>1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4</v>
          </cell>
        </row>
        <row r="191">
          <cell r="I191">
            <v>0</v>
          </cell>
        </row>
        <row r="192">
          <cell r="I192">
            <v>1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3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1</v>
          </cell>
        </row>
        <row r="221">
          <cell r="I221">
            <v>14</v>
          </cell>
        </row>
        <row r="222">
          <cell r="I222">
            <v>0</v>
          </cell>
        </row>
        <row r="223">
          <cell r="I223">
            <v>12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6</v>
          </cell>
        </row>
        <row r="234">
          <cell r="I234">
            <v>0</v>
          </cell>
        </row>
        <row r="235">
          <cell r="I235">
            <v>35</v>
          </cell>
        </row>
        <row r="237">
          <cell r="I237">
            <v>5</v>
          </cell>
        </row>
        <row r="238">
          <cell r="I238">
            <v>1</v>
          </cell>
        </row>
        <row r="239">
          <cell r="I239">
            <v>12</v>
          </cell>
        </row>
        <row r="240">
          <cell r="I240">
            <v>0</v>
          </cell>
        </row>
        <row r="242">
          <cell r="I242">
            <v>6</v>
          </cell>
        </row>
        <row r="243">
          <cell r="I243">
            <v>0</v>
          </cell>
        </row>
        <row r="244">
          <cell r="I244">
            <v>19</v>
          </cell>
        </row>
        <row r="245">
          <cell r="I245">
            <v>9</v>
          </cell>
        </row>
        <row r="247">
          <cell r="I247">
            <v>1</v>
          </cell>
        </row>
        <row r="248">
          <cell r="I248">
            <v>2</v>
          </cell>
        </row>
        <row r="249">
          <cell r="I249">
            <v>3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5">
        <row r="10">
          <cell r="F10">
            <v>259</v>
          </cell>
        </row>
        <row r="16">
          <cell r="H16">
            <v>16</v>
          </cell>
          <cell r="I16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1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5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2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G39">
            <v>3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1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5</v>
          </cell>
          <cell r="G71">
            <v>2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2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1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8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1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0</v>
          </cell>
        </row>
        <row r="138">
          <cell r="I138">
            <v>0</v>
          </cell>
        </row>
        <row r="140">
          <cell r="I140">
            <v>1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1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1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1</v>
          </cell>
        </row>
        <row r="221">
          <cell r="I221">
            <v>6</v>
          </cell>
        </row>
        <row r="222">
          <cell r="I222">
            <v>0</v>
          </cell>
        </row>
        <row r="223">
          <cell r="I223">
            <v>2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9</v>
          </cell>
        </row>
        <row r="234">
          <cell r="I234">
            <v>0</v>
          </cell>
        </row>
        <row r="235">
          <cell r="I235">
            <v>26</v>
          </cell>
        </row>
        <row r="237">
          <cell r="I237">
            <v>5</v>
          </cell>
        </row>
        <row r="238">
          <cell r="I238">
            <v>3</v>
          </cell>
        </row>
        <row r="239">
          <cell r="I239">
            <v>12</v>
          </cell>
        </row>
        <row r="240">
          <cell r="I240">
            <v>0</v>
          </cell>
        </row>
        <row r="242">
          <cell r="I242">
            <v>2</v>
          </cell>
        </row>
        <row r="243">
          <cell r="I243">
            <v>1</v>
          </cell>
        </row>
        <row r="244">
          <cell r="I244">
            <v>3</v>
          </cell>
        </row>
        <row r="245">
          <cell r="I245">
            <v>4</v>
          </cell>
        </row>
        <row r="247">
          <cell r="I247">
            <v>2</v>
          </cell>
        </row>
        <row r="248">
          <cell r="I248">
            <v>4</v>
          </cell>
        </row>
        <row r="249">
          <cell r="I249">
            <v>2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6">
        <row r="10">
          <cell r="F10">
            <v>1031</v>
          </cell>
        </row>
        <row r="16">
          <cell r="H16">
            <v>14</v>
          </cell>
          <cell r="I16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2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7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1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3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1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1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1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3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2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0</v>
          </cell>
        </row>
        <row r="138">
          <cell r="I138">
            <v>0</v>
          </cell>
        </row>
        <row r="140">
          <cell r="I140">
            <v>1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2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1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0</v>
          </cell>
        </row>
        <row r="221">
          <cell r="I221">
            <v>10</v>
          </cell>
        </row>
        <row r="222">
          <cell r="I222">
            <v>0</v>
          </cell>
        </row>
        <row r="223">
          <cell r="I223">
            <v>14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8</v>
          </cell>
        </row>
        <row r="234">
          <cell r="I234">
            <v>0</v>
          </cell>
        </row>
        <row r="235">
          <cell r="I235">
            <v>17</v>
          </cell>
        </row>
        <row r="237">
          <cell r="I237">
            <v>11</v>
          </cell>
        </row>
        <row r="238">
          <cell r="I238">
            <v>0</v>
          </cell>
        </row>
        <row r="239">
          <cell r="I239">
            <v>18</v>
          </cell>
        </row>
        <row r="240">
          <cell r="I240">
            <v>0</v>
          </cell>
        </row>
        <row r="242">
          <cell r="I242">
            <v>8</v>
          </cell>
        </row>
        <row r="243">
          <cell r="I243">
            <v>0</v>
          </cell>
        </row>
        <row r="244">
          <cell r="I244">
            <v>19</v>
          </cell>
        </row>
        <row r="245">
          <cell r="I245">
            <v>0</v>
          </cell>
        </row>
        <row r="247">
          <cell r="I247">
            <v>1</v>
          </cell>
        </row>
        <row r="248">
          <cell r="I248">
            <v>2</v>
          </cell>
        </row>
        <row r="249">
          <cell r="I249">
            <v>2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7">
        <row r="10">
          <cell r="F10">
            <v>307</v>
          </cell>
        </row>
        <row r="16">
          <cell r="H16">
            <v>15</v>
          </cell>
          <cell r="I16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3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7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G39">
            <v>3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1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1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8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2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1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2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6</v>
          </cell>
        </row>
        <row r="93">
          <cell r="G93">
            <v>2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1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2</v>
          </cell>
        </row>
        <row r="109">
          <cell r="I109">
            <v>0</v>
          </cell>
        </row>
        <row r="110">
          <cell r="I110">
            <v>1</v>
          </cell>
        </row>
        <row r="111">
          <cell r="I111">
            <v>0</v>
          </cell>
        </row>
        <row r="112">
          <cell r="I112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1</v>
          </cell>
        </row>
        <row r="131">
          <cell r="I131">
            <v>1</v>
          </cell>
        </row>
        <row r="132">
          <cell r="I132">
            <v>0</v>
          </cell>
        </row>
        <row r="134">
          <cell r="I134">
            <v>3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1</v>
          </cell>
        </row>
        <row r="138">
          <cell r="I138">
            <v>0</v>
          </cell>
        </row>
        <row r="140">
          <cell r="I140">
            <v>2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5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2</v>
          </cell>
        </row>
        <row r="219">
          <cell r="I219">
            <v>6</v>
          </cell>
        </row>
        <row r="221">
          <cell r="I221">
            <v>12</v>
          </cell>
        </row>
        <row r="222">
          <cell r="I222">
            <v>0</v>
          </cell>
        </row>
        <row r="223">
          <cell r="I223">
            <v>3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12</v>
          </cell>
        </row>
        <row r="234">
          <cell r="I234">
            <v>0</v>
          </cell>
        </row>
        <row r="235">
          <cell r="I235">
            <v>24</v>
          </cell>
        </row>
        <row r="237">
          <cell r="I237">
            <v>10</v>
          </cell>
        </row>
        <row r="238">
          <cell r="I238">
            <v>1</v>
          </cell>
        </row>
        <row r="239">
          <cell r="I239">
            <v>14</v>
          </cell>
        </row>
        <row r="240">
          <cell r="I240">
            <v>0</v>
          </cell>
        </row>
        <row r="242">
          <cell r="I242">
            <v>10</v>
          </cell>
        </row>
        <row r="243">
          <cell r="I243">
            <v>0</v>
          </cell>
        </row>
        <row r="244">
          <cell r="I244">
            <v>12</v>
          </cell>
        </row>
        <row r="245">
          <cell r="I245">
            <v>11</v>
          </cell>
        </row>
        <row r="247">
          <cell r="I247">
            <v>3</v>
          </cell>
        </row>
        <row r="248">
          <cell r="I248">
            <v>2</v>
          </cell>
        </row>
        <row r="249">
          <cell r="I249">
            <v>2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8">
        <row r="10">
          <cell r="F10">
            <v>117</v>
          </cell>
        </row>
        <row r="16">
          <cell r="H16">
            <v>19</v>
          </cell>
          <cell r="I16">
            <v>1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1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5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5</v>
          </cell>
          <cell r="G71">
            <v>1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1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2</v>
          </cell>
          <cell r="G84">
            <v>0</v>
          </cell>
          <cell r="H84">
            <v>1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3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6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1</v>
          </cell>
        </row>
        <row r="131">
          <cell r="I131">
            <v>4</v>
          </cell>
        </row>
        <row r="132">
          <cell r="I132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1</v>
          </cell>
        </row>
        <row r="138">
          <cell r="I138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4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1</v>
          </cell>
        </row>
        <row r="221">
          <cell r="I221">
            <v>14</v>
          </cell>
        </row>
        <row r="222">
          <cell r="I222">
            <v>0</v>
          </cell>
        </row>
        <row r="223">
          <cell r="I223">
            <v>20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12</v>
          </cell>
        </row>
        <row r="234">
          <cell r="I234">
            <v>0</v>
          </cell>
        </row>
        <row r="235">
          <cell r="I235">
            <v>42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4</v>
          </cell>
        </row>
        <row r="240">
          <cell r="I240">
            <v>0</v>
          </cell>
        </row>
        <row r="242">
          <cell r="I242">
            <v>14</v>
          </cell>
        </row>
        <row r="243">
          <cell r="I243">
            <v>0</v>
          </cell>
        </row>
        <row r="244">
          <cell r="I244">
            <v>40</v>
          </cell>
        </row>
        <row r="245">
          <cell r="I245">
            <v>12</v>
          </cell>
        </row>
        <row r="247">
          <cell r="I247">
            <v>2</v>
          </cell>
        </row>
        <row r="248">
          <cell r="I248">
            <v>1</v>
          </cell>
        </row>
        <row r="249">
          <cell r="I249">
            <v>2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9">
        <row r="10">
          <cell r="F10">
            <v>1029</v>
          </cell>
        </row>
        <row r="16">
          <cell r="H16">
            <v>14</v>
          </cell>
          <cell r="I16">
            <v>1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4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2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G39">
            <v>2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2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1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2</v>
          </cell>
          <cell r="G71">
            <v>2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5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3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2</v>
          </cell>
        </row>
        <row r="96">
          <cell r="G96">
            <v>0</v>
          </cell>
        </row>
        <row r="102">
          <cell r="I102">
            <v>1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2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1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2</v>
          </cell>
        </row>
        <row r="138">
          <cell r="I138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2</v>
          </cell>
        </row>
        <row r="191">
          <cell r="I191">
            <v>0</v>
          </cell>
        </row>
        <row r="192">
          <cell r="I192">
            <v>2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0</v>
          </cell>
        </row>
        <row r="221">
          <cell r="I221">
            <v>9</v>
          </cell>
        </row>
        <row r="222">
          <cell r="I222">
            <v>0</v>
          </cell>
        </row>
        <row r="223">
          <cell r="I223">
            <v>3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2</v>
          </cell>
        </row>
        <row r="234">
          <cell r="I234">
            <v>0</v>
          </cell>
        </row>
        <row r="235">
          <cell r="I235">
            <v>14</v>
          </cell>
        </row>
        <row r="237">
          <cell r="I237">
            <v>8</v>
          </cell>
        </row>
        <row r="238">
          <cell r="I238">
            <v>3</v>
          </cell>
        </row>
        <row r="239">
          <cell r="I239">
            <v>9</v>
          </cell>
        </row>
        <row r="240">
          <cell r="I240">
            <v>0</v>
          </cell>
        </row>
        <row r="242">
          <cell r="I242">
            <v>3</v>
          </cell>
        </row>
        <row r="243">
          <cell r="I243">
            <v>1</v>
          </cell>
        </row>
        <row r="244">
          <cell r="I244">
            <v>7</v>
          </cell>
        </row>
        <row r="245">
          <cell r="I245">
            <v>23</v>
          </cell>
        </row>
        <row r="247">
          <cell r="I247">
            <v>2</v>
          </cell>
        </row>
        <row r="248">
          <cell r="I248">
            <v>1</v>
          </cell>
        </row>
        <row r="249">
          <cell r="I249">
            <v>2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1</v>
          </cell>
        </row>
        <row r="254">
          <cell r="I254">
            <v>0</v>
          </cell>
        </row>
      </sheetData>
      <sheetData sheetId="10">
        <row r="10">
          <cell r="F10">
            <v>819</v>
          </cell>
        </row>
        <row r="16">
          <cell r="H16">
            <v>14</v>
          </cell>
          <cell r="I16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3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0</v>
          </cell>
        </row>
        <row r="138">
          <cell r="I138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5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3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1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0</v>
          </cell>
        </row>
        <row r="234">
          <cell r="I234">
            <v>0</v>
          </cell>
        </row>
        <row r="235">
          <cell r="I235">
            <v>2</v>
          </cell>
        </row>
        <row r="237">
          <cell r="I237">
            <v>9</v>
          </cell>
        </row>
        <row r="238">
          <cell r="I238">
            <v>0</v>
          </cell>
        </row>
        <row r="239">
          <cell r="I239">
            <v>28</v>
          </cell>
        </row>
        <row r="240">
          <cell r="I240">
            <v>0</v>
          </cell>
        </row>
        <row r="242">
          <cell r="I242">
            <v>4</v>
          </cell>
        </row>
        <row r="243">
          <cell r="I243">
            <v>0</v>
          </cell>
        </row>
        <row r="244">
          <cell r="I244">
            <v>1</v>
          </cell>
        </row>
        <row r="245">
          <cell r="I245">
            <v>2</v>
          </cell>
        </row>
        <row r="247">
          <cell r="I247">
            <v>1</v>
          </cell>
        </row>
        <row r="248">
          <cell r="I248">
            <v>2</v>
          </cell>
        </row>
        <row r="249">
          <cell r="I249">
            <v>0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11">
        <row r="10">
          <cell r="F10">
            <v>313</v>
          </cell>
        </row>
        <row r="16">
          <cell r="H16">
            <v>5</v>
          </cell>
          <cell r="I16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1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1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1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1</v>
          </cell>
        </row>
        <row r="96">
          <cell r="G96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0</v>
          </cell>
        </row>
        <row r="138">
          <cell r="I138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5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3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1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5</v>
          </cell>
        </row>
        <row r="219">
          <cell r="I219">
            <v>0</v>
          </cell>
        </row>
        <row r="221">
          <cell r="I221">
            <v>2</v>
          </cell>
        </row>
        <row r="222">
          <cell r="I222">
            <v>0</v>
          </cell>
        </row>
        <row r="223">
          <cell r="I223">
            <v>0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1</v>
          </cell>
        </row>
        <row r="234">
          <cell r="I234">
            <v>0</v>
          </cell>
        </row>
        <row r="235">
          <cell r="I235">
            <v>6</v>
          </cell>
        </row>
        <row r="237">
          <cell r="I237">
            <v>2</v>
          </cell>
        </row>
        <row r="238">
          <cell r="I238">
            <v>0</v>
          </cell>
        </row>
        <row r="239">
          <cell r="I239">
            <v>4</v>
          </cell>
        </row>
        <row r="240">
          <cell r="I240">
            <v>0</v>
          </cell>
        </row>
        <row r="242">
          <cell r="I242">
            <v>2</v>
          </cell>
        </row>
        <row r="243">
          <cell r="I243">
            <v>0</v>
          </cell>
        </row>
        <row r="244">
          <cell r="I244">
            <v>6</v>
          </cell>
        </row>
        <row r="245">
          <cell r="I245">
            <v>2</v>
          </cell>
        </row>
        <row r="247">
          <cell r="I247">
            <v>4</v>
          </cell>
        </row>
        <row r="248">
          <cell r="I248">
            <v>9</v>
          </cell>
        </row>
        <row r="249">
          <cell r="I249">
            <v>1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12">
        <row r="10">
          <cell r="F10">
            <v>760</v>
          </cell>
        </row>
        <row r="16">
          <cell r="H16">
            <v>16</v>
          </cell>
          <cell r="I16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2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2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2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4</v>
          </cell>
          <cell r="G71">
            <v>2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1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1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1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1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1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1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0</v>
          </cell>
        </row>
        <row r="138">
          <cell r="I138">
            <v>0</v>
          </cell>
        </row>
        <row r="140">
          <cell r="I140">
            <v>1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3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1</v>
          </cell>
        </row>
        <row r="221">
          <cell r="I221">
            <v>2</v>
          </cell>
        </row>
        <row r="222">
          <cell r="I222">
            <v>0</v>
          </cell>
        </row>
        <row r="223">
          <cell r="I223">
            <v>0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4</v>
          </cell>
        </row>
        <row r="234">
          <cell r="I234">
            <v>0</v>
          </cell>
        </row>
        <row r="235">
          <cell r="I235">
            <v>16</v>
          </cell>
        </row>
        <row r="237">
          <cell r="I237">
            <v>2</v>
          </cell>
        </row>
        <row r="238">
          <cell r="I238">
            <v>0</v>
          </cell>
        </row>
        <row r="239">
          <cell r="I239">
            <v>3</v>
          </cell>
        </row>
        <row r="240">
          <cell r="I240">
            <v>0</v>
          </cell>
        </row>
        <row r="242">
          <cell r="I242">
            <v>1</v>
          </cell>
        </row>
        <row r="243">
          <cell r="I243">
            <v>0</v>
          </cell>
        </row>
        <row r="244">
          <cell r="I244">
            <v>3</v>
          </cell>
        </row>
        <row r="245">
          <cell r="I245">
            <v>13</v>
          </cell>
        </row>
        <row r="247">
          <cell r="I247">
            <v>5</v>
          </cell>
        </row>
        <row r="248">
          <cell r="I248">
            <v>4</v>
          </cell>
        </row>
        <row r="249">
          <cell r="I249">
            <v>2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13">
        <row r="10">
          <cell r="F10">
            <v>815</v>
          </cell>
        </row>
        <row r="16">
          <cell r="H16">
            <v>11</v>
          </cell>
          <cell r="I16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3</v>
          </cell>
          <cell r="H52">
            <v>1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5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2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1</v>
          </cell>
        </row>
        <row r="111">
          <cell r="I111">
            <v>1</v>
          </cell>
        </row>
        <row r="112">
          <cell r="I112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0</v>
          </cell>
        </row>
        <row r="138">
          <cell r="I138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9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2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2</v>
          </cell>
        </row>
        <row r="219">
          <cell r="I219">
            <v>0</v>
          </cell>
        </row>
        <row r="221">
          <cell r="I221">
            <v>15</v>
          </cell>
        </row>
        <row r="222">
          <cell r="I222">
            <v>0</v>
          </cell>
        </row>
        <row r="223">
          <cell r="I223">
            <v>16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0</v>
          </cell>
        </row>
        <row r="234">
          <cell r="I234">
            <v>0</v>
          </cell>
        </row>
        <row r="235">
          <cell r="I235">
            <v>2</v>
          </cell>
        </row>
        <row r="237">
          <cell r="I237">
            <v>17</v>
          </cell>
        </row>
        <row r="238">
          <cell r="I238">
            <v>0</v>
          </cell>
        </row>
        <row r="239">
          <cell r="I239">
            <v>36</v>
          </cell>
        </row>
        <row r="240">
          <cell r="I240">
            <v>0</v>
          </cell>
        </row>
        <row r="242">
          <cell r="I242">
            <v>20</v>
          </cell>
        </row>
        <row r="243">
          <cell r="I243">
            <v>0</v>
          </cell>
        </row>
        <row r="244">
          <cell r="I244">
            <v>39</v>
          </cell>
        </row>
        <row r="245">
          <cell r="I245">
            <v>2</v>
          </cell>
        </row>
        <row r="247">
          <cell r="I247">
            <v>7</v>
          </cell>
        </row>
        <row r="248">
          <cell r="I248">
            <v>6</v>
          </cell>
        </row>
        <row r="249">
          <cell r="I249">
            <v>3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14">
        <row r="10">
          <cell r="F10">
            <v>638</v>
          </cell>
        </row>
        <row r="16">
          <cell r="H16">
            <v>11</v>
          </cell>
          <cell r="I16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3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G39">
            <v>2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1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2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1</v>
          </cell>
          <cell r="I48">
            <v>1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5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1</v>
          </cell>
        </row>
        <row r="93">
          <cell r="G93">
            <v>0</v>
          </cell>
        </row>
        <row r="94">
          <cell r="G94">
            <v>646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1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1</v>
          </cell>
        </row>
        <row r="106">
          <cell r="I106">
            <v>0</v>
          </cell>
        </row>
        <row r="108">
          <cell r="I108">
            <v>2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1</v>
          </cell>
        </row>
        <row r="112">
          <cell r="I112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5</v>
          </cell>
        </row>
        <row r="129">
          <cell r="I129">
            <v>0</v>
          </cell>
        </row>
        <row r="130">
          <cell r="I130">
            <v>2</v>
          </cell>
        </row>
        <row r="131">
          <cell r="I131">
            <v>0</v>
          </cell>
        </row>
        <row r="132">
          <cell r="I132">
            <v>0</v>
          </cell>
        </row>
        <row r="134">
          <cell r="I134">
            <v>1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0</v>
          </cell>
        </row>
        <row r="138">
          <cell r="I138">
            <v>0</v>
          </cell>
        </row>
        <row r="140">
          <cell r="I140">
            <v>4</v>
          </cell>
        </row>
        <row r="141">
          <cell r="I141">
            <v>2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7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3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2</v>
          </cell>
        </row>
        <row r="219">
          <cell r="I219">
            <v>2</v>
          </cell>
        </row>
        <row r="221">
          <cell r="I221">
            <v>8</v>
          </cell>
        </row>
        <row r="222">
          <cell r="I222">
            <v>0</v>
          </cell>
        </row>
        <row r="223">
          <cell r="I223">
            <v>2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5</v>
          </cell>
        </row>
        <row r="234">
          <cell r="I234">
            <v>0</v>
          </cell>
        </row>
        <row r="235">
          <cell r="I235">
            <v>16</v>
          </cell>
        </row>
        <row r="237">
          <cell r="I237">
            <v>5</v>
          </cell>
        </row>
        <row r="238">
          <cell r="I238">
            <v>0</v>
          </cell>
        </row>
        <row r="239">
          <cell r="I239">
            <v>5</v>
          </cell>
        </row>
        <row r="240">
          <cell r="I240">
            <v>0</v>
          </cell>
        </row>
        <row r="242">
          <cell r="I242">
            <v>7</v>
          </cell>
        </row>
        <row r="243">
          <cell r="I243">
            <v>0</v>
          </cell>
        </row>
        <row r="244">
          <cell r="I244">
            <v>10</v>
          </cell>
        </row>
        <row r="245">
          <cell r="I245">
            <v>26</v>
          </cell>
        </row>
        <row r="247">
          <cell r="I247">
            <v>1</v>
          </cell>
        </row>
        <row r="248">
          <cell r="I248">
            <v>0</v>
          </cell>
        </row>
        <row r="249">
          <cell r="I249">
            <v>2</v>
          </cell>
        </row>
        <row r="250">
          <cell r="I250">
            <v>2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15">
        <row r="10">
          <cell r="F10">
            <v>340</v>
          </cell>
        </row>
        <row r="16">
          <cell r="H16">
            <v>21</v>
          </cell>
          <cell r="I16">
            <v>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2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6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1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5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4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1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4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4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1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1</v>
          </cell>
        </row>
        <row r="132">
          <cell r="I132">
            <v>0</v>
          </cell>
        </row>
        <row r="134">
          <cell r="I134">
            <v>1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0</v>
          </cell>
        </row>
        <row r="138">
          <cell r="I138">
            <v>0</v>
          </cell>
        </row>
        <row r="140">
          <cell r="I140">
            <v>2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8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0</v>
          </cell>
        </row>
        <row r="221">
          <cell r="I221">
            <v>11</v>
          </cell>
        </row>
        <row r="222">
          <cell r="I222">
            <v>0</v>
          </cell>
        </row>
        <row r="223">
          <cell r="I223">
            <v>9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7</v>
          </cell>
        </row>
        <row r="234">
          <cell r="I234">
            <v>0</v>
          </cell>
        </row>
        <row r="235">
          <cell r="I235">
            <v>47</v>
          </cell>
        </row>
        <row r="237">
          <cell r="I237">
            <v>7</v>
          </cell>
        </row>
        <row r="238">
          <cell r="I238">
            <v>0</v>
          </cell>
        </row>
        <row r="239">
          <cell r="I239">
            <v>9</v>
          </cell>
        </row>
        <row r="240">
          <cell r="I240">
            <v>0</v>
          </cell>
        </row>
        <row r="242">
          <cell r="I242">
            <v>4</v>
          </cell>
        </row>
        <row r="243">
          <cell r="I243">
            <v>0</v>
          </cell>
        </row>
        <row r="244">
          <cell r="I244">
            <v>15</v>
          </cell>
        </row>
        <row r="245">
          <cell r="I245">
            <v>2</v>
          </cell>
        </row>
        <row r="247">
          <cell r="I247">
            <v>5</v>
          </cell>
        </row>
        <row r="248">
          <cell r="I248">
            <v>6</v>
          </cell>
        </row>
        <row r="249">
          <cell r="I249">
            <v>2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16">
        <row r="10">
          <cell r="F10">
            <v>10</v>
          </cell>
        </row>
        <row r="16">
          <cell r="H16">
            <v>0</v>
          </cell>
          <cell r="I16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0</v>
          </cell>
        </row>
        <row r="138">
          <cell r="I138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1</v>
          </cell>
        </row>
        <row r="234">
          <cell r="I234">
            <v>0</v>
          </cell>
        </row>
        <row r="235">
          <cell r="I235">
            <v>2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2">
          <cell r="I242">
            <v>3</v>
          </cell>
        </row>
        <row r="243">
          <cell r="I243">
            <v>0</v>
          </cell>
        </row>
        <row r="244">
          <cell r="I244">
            <v>2</v>
          </cell>
        </row>
        <row r="245">
          <cell r="I245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17">
        <row r="10">
          <cell r="F10">
            <v>33</v>
          </cell>
        </row>
        <row r="16">
          <cell r="H16">
            <v>0</v>
          </cell>
          <cell r="I16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33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0</v>
          </cell>
        </row>
        <row r="138">
          <cell r="I138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0</v>
          </cell>
        </row>
        <row r="234">
          <cell r="I234">
            <v>0</v>
          </cell>
        </row>
        <row r="235">
          <cell r="I235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2">
          <cell r="I242">
            <v>0</v>
          </cell>
        </row>
        <row r="243"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18">
        <row r="10">
          <cell r="F10">
            <v>335</v>
          </cell>
        </row>
        <row r="16">
          <cell r="H16">
            <v>12</v>
          </cell>
          <cell r="I16">
            <v>1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5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G39">
            <v>1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2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2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1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1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2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1</v>
          </cell>
        </row>
        <row r="96">
          <cell r="G96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0</v>
          </cell>
        </row>
        <row r="138">
          <cell r="I138">
            <v>0</v>
          </cell>
        </row>
        <row r="140">
          <cell r="I140">
            <v>1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0</v>
          </cell>
        </row>
        <row r="221">
          <cell r="I221">
            <v>2</v>
          </cell>
        </row>
        <row r="222">
          <cell r="I222">
            <v>0</v>
          </cell>
        </row>
        <row r="223">
          <cell r="I223">
            <v>0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2</v>
          </cell>
        </row>
        <row r="234">
          <cell r="I234">
            <v>0</v>
          </cell>
        </row>
        <row r="235">
          <cell r="I235">
            <v>11</v>
          </cell>
        </row>
        <row r="237">
          <cell r="I237">
            <v>2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2">
          <cell r="I242">
            <v>0</v>
          </cell>
        </row>
        <row r="243">
          <cell r="I243">
            <v>0</v>
          </cell>
        </row>
        <row r="244">
          <cell r="I244">
            <v>0</v>
          </cell>
        </row>
        <row r="245">
          <cell r="I245">
            <v>18</v>
          </cell>
        </row>
        <row r="247">
          <cell r="I247">
            <v>2</v>
          </cell>
        </row>
        <row r="248">
          <cell r="I248">
            <v>0</v>
          </cell>
        </row>
        <row r="249">
          <cell r="I249">
            <v>2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19">
        <row r="10">
          <cell r="F10">
            <v>365</v>
          </cell>
        </row>
        <row r="16">
          <cell r="H16">
            <v>2</v>
          </cell>
          <cell r="I16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2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G39">
            <v>1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3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1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2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1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2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1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2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1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0</v>
          </cell>
        </row>
        <row r="138">
          <cell r="I138">
            <v>0</v>
          </cell>
        </row>
        <row r="140">
          <cell r="I140">
            <v>1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2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1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4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1</v>
          </cell>
        </row>
        <row r="219">
          <cell r="I219">
            <v>1</v>
          </cell>
        </row>
        <row r="221">
          <cell r="I221">
            <v>3</v>
          </cell>
        </row>
        <row r="222">
          <cell r="I222">
            <v>0</v>
          </cell>
        </row>
        <row r="223">
          <cell r="I223">
            <v>1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1</v>
          </cell>
        </row>
        <row r="234">
          <cell r="I234">
            <v>0</v>
          </cell>
        </row>
        <row r="235">
          <cell r="I235">
            <v>14</v>
          </cell>
        </row>
        <row r="237">
          <cell r="I237">
            <v>2</v>
          </cell>
        </row>
        <row r="238">
          <cell r="I238">
            <v>0</v>
          </cell>
        </row>
        <row r="239">
          <cell r="I239">
            <v>3</v>
          </cell>
        </row>
        <row r="240">
          <cell r="I240">
            <v>0</v>
          </cell>
        </row>
        <row r="242">
          <cell r="I242">
            <v>1</v>
          </cell>
        </row>
        <row r="243">
          <cell r="I243">
            <v>0</v>
          </cell>
        </row>
        <row r="244">
          <cell r="I244">
            <v>9</v>
          </cell>
        </row>
        <row r="245">
          <cell r="I245">
            <v>29</v>
          </cell>
        </row>
        <row r="247">
          <cell r="I247">
            <v>1</v>
          </cell>
        </row>
        <row r="248">
          <cell r="I248">
            <v>2</v>
          </cell>
        </row>
        <row r="249">
          <cell r="I249">
            <v>2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20">
        <row r="10">
          <cell r="F10">
            <v>648</v>
          </cell>
        </row>
        <row r="16">
          <cell r="H16">
            <v>16</v>
          </cell>
          <cell r="I16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1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6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1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3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1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3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1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1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6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1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1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6</v>
          </cell>
        </row>
        <row r="132">
          <cell r="I132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2</v>
          </cell>
        </row>
        <row r="137">
          <cell r="I137">
            <v>1</v>
          </cell>
        </row>
        <row r="138">
          <cell r="I138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2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1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0</v>
          </cell>
        </row>
        <row r="221">
          <cell r="I221">
            <v>8</v>
          </cell>
        </row>
        <row r="222">
          <cell r="I222">
            <v>0</v>
          </cell>
        </row>
        <row r="223">
          <cell r="I223">
            <v>1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6</v>
          </cell>
        </row>
        <row r="234">
          <cell r="I234">
            <v>0</v>
          </cell>
        </row>
        <row r="235">
          <cell r="I235">
            <v>10</v>
          </cell>
        </row>
        <row r="237">
          <cell r="I237">
            <v>6</v>
          </cell>
        </row>
        <row r="238">
          <cell r="I238">
            <v>1</v>
          </cell>
        </row>
        <row r="239">
          <cell r="I239">
            <v>9</v>
          </cell>
        </row>
        <row r="240">
          <cell r="I240">
            <v>0</v>
          </cell>
        </row>
        <row r="242">
          <cell r="I242">
            <v>4</v>
          </cell>
        </row>
        <row r="243">
          <cell r="I243">
            <v>1</v>
          </cell>
        </row>
        <row r="244">
          <cell r="I244">
            <v>11</v>
          </cell>
        </row>
        <row r="245">
          <cell r="I245">
            <v>21</v>
          </cell>
        </row>
        <row r="247">
          <cell r="I247">
            <v>6</v>
          </cell>
        </row>
        <row r="248">
          <cell r="I248">
            <v>2</v>
          </cell>
        </row>
        <row r="249">
          <cell r="I249">
            <v>2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21">
        <row r="10">
          <cell r="F10">
            <v>844</v>
          </cell>
        </row>
        <row r="16">
          <cell r="H16">
            <v>9</v>
          </cell>
          <cell r="I16">
            <v>1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1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3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3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1</v>
          </cell>
          <cell r="G37">
            <v>0</v>
          </cell>
          <cell r="H37">
            <v>0</v>
          </cell>
          <cell r="I37">
            <v>0</v>
          </cell>
        </row>
        <row r="39">
          <cell r="G39">
            <v>1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1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2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3</v>
          </cell>
          <cell r="G71">
            <v>2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1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2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1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2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1</v>
          </cell>
        </row>
        <row r="102">
          <cell r="I102">
            <v>2</v>
          </cell>
        </row>
        <row r="103">
          <cell r="I103">
            <v>0</v>
          </cell>
        </row>
        <row r="104">
          <cell r="I104">
            <v>2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4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0</v>
          </cell>
        </row>
        <row r="138">
          <cell r="I138">
            <v>0</v>
          </cell>
        </row>
        <row r="140">
          <cell r="I140">
            <v>1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7">
          <cell r="I147">
            <v>1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1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3</v>
          </cell>
        </row>
        <row r="191">
          <cell r="I191">
            <v>0</v>
          </cell>
        </row>
        <row r="192">
          <cell r="I192">
            <v>1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1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2</v>
          </cell>
        </row>
        <row r="221">
          <cell r="I221">
            <v>10</v>
          </cell>
        </row>
        <row r="222">
          <cell r="I222">
            <v>0</v>
          </cell>
        </row>
        <row r="223">
          <cell r="I223">
            <v>2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7</v>
          </cell>
        </row>
        <row r="234">
          <cell r="I234">
            <v>0</v>
          </cell>
        </row>
        <row r="235">
          <cell r="I235">
            <v>25</v>
          </cell>
        </row>
        <row r="237">
          <cell r="I237">
            <v>12</v>
          </cell>
        </row>
        <row r="238">
          <cell r="I238">
            <v>1</v>
          </cell>
        </row>
        <row r="239">
          <cell r="I239">
            <v>17</v>
          </cell>
        </row>
        <row r="240">
          <cell r="I240">
            <v>0</v>
          </cell>
        </row>
        <row r="242">
          <cell r="I242">
            <v>13</v>
          </cell>
        </row>
        <row r="243">
          <cell r="I243">
            <v>0</v>
          </cell>
        </row>
        <row r="244">
          <cell r="I244">
            <v>16</v>
          </cell>
        </row>
        <row r="245">
          <cell r="I245">
            <v>14</v>
          </cell>
        </row>
        <row r="247">
          <cell r="I247">
            <v>1</v>
          </cell>
        </row>
        <row r="248">
          <cell r="I248">
            <v>4</v>
          </cell>
        </row>
        <row r="249">
          <cell r="I249">
            <v>3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22">
        <row r="10">
          <cell r="F10">
            <v>487</v>
          </cell>
        </row>
        <row r="16">
          <cell r="H16">
            <v>0</v>
          </cell>
          <cell r="I16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2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3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G39">
            <v>2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1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2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1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1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6</v>
          </cell>
        </row>
        <row r="93">
          <cell r="G93">
            <v>1</v>
          </cell>
        </row>
        <row r="94">
          <cell r="G94">
            <v>1</v>
          </cell>
        </row>
        <row r="95">
          <cell r="G95">
            <v>0</v>
          </cell>
        </row>
        <row r="96">
          <cell r="G96">
            <v>1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2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0</v>
          </cell>
        </row>
        <row r="138">
          <cell r="I138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2">
          <cell r="I182">
            <v>0</v>
          </cell>
        </row>
        <row r="183">
          <cell r="I183">
            <v>1</v>
          </cell>
        </row>
        <row r="184">
          <cell r="I184">
            <v>9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2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3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3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13</v>
          </cell>
        </row>
        <row r="219">
          <cell r="I219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4</v>
          </cell>
        </row>
        <row r="234">
          <cell r="I234">
            <v>0</v>
          </cell>
        </row>
        <row r="235">
          <cell r="I235">
            <v>2</v>
          </cell>
        </row>
        <row r="237">
          <cell r="I237">
            <v>5</v>
          </cell>
        </row>
        <row r="238">
          <cell r="I238">
            <v>1</v>
          </cell>
        </row>
        <row r="239">
          <cell r="I239">
            <v>6</v>
          </cell>
        </row>
        <row r="240">
          <cell r="I240">
            <v>0</v>
          </cell>
        </row>
        <row r="242">
          <cell r="I242">
            <v>1</v>
          </cell>
        </row>
        <row r="243">
          <cell r="I243">
            <v>0</v>
          </cell>
        </row>
        <row r="244">
          <cell r="I244">
            <v>0</v>
          </cell>
        </row>
        <row r="245">
          <cell r="I245">
            <v>11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23">
        <row r="10">
          <cell r="F10">
            <v>692</v>
          </cell>
        </row>
        <row r="16">
          <cell r="H16">
            <v>8</v>
          </cell>
          <cell r="I16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3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G39">
            <v>1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2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1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4</v>
          </cell>
          <cell r="G71">
            <v>2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2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2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7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1</v>
          </cell>
        </row>
        <row r="96">
          <cell r="G96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1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0</v>
          </cell>
        </row>
        <row r="138">
          <cell r="I138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1</v>
          </cell>
        </row>
        <row r="143">
          <cell r="I143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11</v>
          </cell>
        </row>
        <row r="219">
          <cell r="I219">
            <v>1</v>
          </cell>
        </row>
        <row r="221">
          <cell r="I221">
            <v>2</v>
          </cell>
        </row>
        <row r="222">
          <cell r="I222">
            <v>0</v>
          </cell>
        </row>
        <row r="223">
          <cell r="I223">
            <v>0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4</v>
          </cell>
        </row>
        <row r="234">
          <cell r="I234">
            <v>0</v>
          </cell>
        </row>
        <row r="235">
          <cell r="I235">
            <v>15</v>
          </cell>
        </row>
        <row r="237">
          <cell r="I237">
            <v>9</v>
          </cell>
        </row>
        <row r="238">
          <cell r="I238">
            <v>1</v>
          </cell>
        </row>
        <row r="239">
          <cell r="I239">
            <v>22</v>
          </cell>
        </row>
        <row r="240">
          <cell r="I240">
            <v>0</v>
          </cell>
        </row>
        <row r="242">
          <cell r="I242">
            <v>7</v>
          </cell>
        </row>
        <row r="243">
          <cell r="I243">
            <v>0</v>
          </cell>
        </row>
        <row r="244">
          <cell r="I244">
            <v>19</v>
          </cell>
        </row>
        <row r="245">
          <cell r="I245">
            <v>6</v>
          </cell>
        </row>
        <row r="247">
          <cell r="I247">
            <v>1</v>
          </cell>
        </row>
        <row r="248">
          <cell r="I248">
            <v>2</v>
          </cell>
        </row>
        <row r="249">
          <cell r="I249">
            <v>2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24">
        <row r="10">
          <cell r="F10">
            <v>577</v>
          </cell>
        </row>
        <row r="16">
          <cell r="H16">
            <v>4</v>
          </cell>
          <cell r="I16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1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3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3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2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2</v>
          </cell>
          <cell r="I48">
            <v>3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1</v>
          </cell>
          <cell r="G71">
            <v>1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2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2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1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3</v>
          </cell>
        </row>
        <row r="106">
          <cell r="I106">
            <v>0</v>
          </cell>
        </row>
        <row r="108">
          <cell r="I108">
            <v>5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2</v>
          </cell>
        </row>
        <row r="112">
          <cell r="I112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1</v>
          </cell>
        </row>
        <row r="134">
          <cell r="I134">
            <v>4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1</v>
          </cell>
        </row>
        <row r="138">
          <cell r="I138">
            <v>0</v>
          </cell>
        </row>
        <row r="140">
          <cell r="I140">
            <v>3</v>
          </cell>
        </row>
        <row r="141">
          <cell r="I141">
            <v>1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1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4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4</v>
          </cell>
        </row>
        <row r="219">
          <cell r="I219">
            <v>7</v>
          </cell>
        </row>
        <row r="221">
          <cell r="I221">
            <v>3</v>
          </cell>
        </row>
        <row r="222">
          <cell r="I222">
            <v>0</v>
          </cell>
        </row>
        <row r="223">
          <cell r="I223">
            <v>0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3</v>
          </cell>
        </row>
        <row r="234">
          <cell r="I234">
            <v>0</v>
          </cell>
        </row>
        <row r="235">
          <cell r="I235">
            <v>40</v>
          </cell>
        </row>
        <row r="237">
          <cell r="I237">
            <v>2</v>
          </cell>
        </row>
        <row r="238">
          <cell r="I238">
            <v>1</v>
          </cell>
        </row>
        <row r="239">
          <cell r="I239">
            <v>10</v>
          </cell>
        </row>
        <row r="240">
          <cell r="I240">
            <v>0</v>
          </cell>
        </row>
        <row r="242">
          <cell r="I242">
            <v>3</v>
          </cell>
        </row>
        <row r="243">
          <cell r="I243">
            <v>0</v>
          </cell>
        </row>
        <row r="244">
          <cell r="I244">
            <v>34</v>
          </cell>
        </row>
        <row r="245">
          <cell r="I245">
            <v>44</v>
          </cell>
        </row>
        <row r="247">
          <cell r="I247">
            <v>1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1</v>
          </cell>
        </row>
        <row r="252">
          <cell r="I252">
            <v>0</v>
          </cell>
        </row>
        <row r="253">
          <cell r="I253">
            <v>1</v>
          </cell>
        </row>
        <row r="254">
          <cell r="I254">
            <v>0</v>
          </cell>
        </row>
      </sheetData>
      <sheetData sheetId="25">
        <row r="10">
          <cell r="F10">
            <v>291</v>
          </cell>
        </row>
        <row r="16">
          <cell r="H16">
            <v>16</v>
          </cell>
          <cell r="I16">
            <v>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6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1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1</v>
          </cell>
          <cell r="G71">
            <v>1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1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1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1</v>
          </cell>
        </row>
        <row r="138">
          <cell r="I138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3</v>
          </cell>
        </row>
        <row r="219">
          <cell r="I219">
            <v>1</v>
          </cell>
        </row>
        <row r="221">
          <cell r="I221">
            <v>4</v>
          </cell>
        </row>
        <row r="222">
          <cell r="I222">
            <v>0</v>
          </cell>
        </row>
        <row r="223">
          <cell r="I223">
            <v>8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5</v>
          </cell>
        </row>
        <row r="234">
          <cell r="I234">
            <v>0</v>
          </cell>
        </row>
        <row r="235">
          <cell r="I235">
            <v>11</v>
          </cell>
        </row>
        <row r="237">
          <cell r="I237">
            <v>1</v>
          </cell>
        </row>
        <row r="238">
          <cell r="I238">
            <v>1</v>
          </cell>
        </row>
        <row r="239">
          <cell r="I239">
            <v>5</v>
          </cell>
        </row>
        <row r="240">
          <cell r="I240">
            <v>0</v>
          </cell>
        </row>
        <row r="242">
          <cell r="I242">
            <v>4</v>
          </cell>
        </row>
        <row r="243">
          <cell r="I243">
            <v>0</v>
          </cell>
        </row>
        <row r="244">
          <cell r="I244">
            <v>12</v>
          </cell>
        </row>
        <row r="245">
          <cell r="I245">
            <v>20</v>
          </cell>
        </row>
        <row r="247">
          <cell r="I247">
            <v>0</v>
          </cell>
        </row>
        <row r="248">
          <cell r="I248">
            <v>2</v>
          </cell>
        </row>
        <row r="249">
          <cell r="I249">
            <v>1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26">
        <row r="10">
          <cell r="F10">
            <v>300</v>
          </cell>
        </row>
        <row r="16">
          <cell r="H16">
            <v>20</v>
          </cell>
          <cell r="I16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2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2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G39">
            <v>1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2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2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1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1</v>
          </cell>
          <cell r="I84">
            <v>0</v>
          </cell>
        </row>
        <row r="85">
          <cell r="F85">
            <v>1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1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8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2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1</v>
          </cell>
        </row>
        <row r="129">
          <cell r="I129">
            <v>0</v>
          </cell>
        </row>
        <row r="130">
          <cell r="I130">
            <v>1</v>
          </cell>
        </row>
        <row r="131">
          <cell r="I131">
            <v>2</v>
          </cell>
        </row>
        <row r="132">
          <cell r="I132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2</v>
          </cell>
        </row>
        <row r="138">
          <cell r="I138">
            <v>0</v>
          </cell>
        </row>
        <row r="140">
          <cell r="I140">
            <v>7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5</v>
          </cell>
        </row>
        <row r="191">
          <cell r="I191">
            <v>0</v>
          </cell>
        </row>
        <row r="192">
          <cell r="I192">
            <v>2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1</v>
          </cell>
        </row>
        <row r="221">
          <cell r="I221">
            <v>9</v>
          </cell>
        </row>
        <row r="222">
          <cell r="I222">
            <v>0</v>
          </cell>
        </row>
        <row r="223">
          <cell r="I223">
            <v>13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5</v>
          </cell>
        </row>
        <row r="234">
          <cell r="I234">
            <v>0</v>
          </cell>
        </row>
        <row r="235">
          <cell r="I235">
            <v>27</v>
          </cell>
        </row>
        <row r="237">
          <cell r="I237">
            <v>7</v>
          </cell>
        </row>
        <row r="238">
          <cell r="I238">
            <v>2</v>
          </cell>
        </row>
        <row r="239">
          <cell r="I239">
            <v>9</v>
          </cell>
        </row>
        <row r="240">
          <cell r="I240">
            <v>0</v>
          </cell>
        </row>
        <row r="242">
          <cell r="I242">
            <v>6</v>
          </cell>
        </row>
        <row r="243">
          <cell r="I243">
            <v>1</v>
          </cell>
        </row>
        <row r="244">
          <cell r="I244">
            <v>19</v>
          </cell>
        </row>
        <row r="245">
          <cell r="I245">
            <v>15</v>
          </cell>
        </row>
        <row r="247">
          <cell r="I247">
            <v>1</v>
          </cell>
        </row>
        <row r="248">
          <cell r="I248">
            <v>2</v>
          </cell>
        </row>
        <row r="249">
          <cell r="I249">
            <v>2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27">
        <row r="10">
          <cell r="F10">
            <v>858</v>
          </cell>
        </row>
        <row r="16">
          <cell r="H16">
            <v>6</v>
          </cell>
          <cell r="I16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2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3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4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3</v>
          </cell>
          <cell r="H46">
            <v>0</v>
          </cell>
          <cell r="I46">
            <v>1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2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2</v>
          </cell>
          <cell r="G71">
            <v>1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3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1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4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3</v>
          </cell>
        </row>
        <row r="93">
          <cell r="G93">
            <v>2</v>
          </cell>
        </row>
        <row r="94">
          <cell r="G94">
            <v>1</v>
          </cell>
        </row>
        <row r="95">
          <cell r="G95">
            <v>2</v>
          </cell>
        </row>
        <row r="96">
          <cell r="G96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1</v>
          </cell>
        </row>
        <row r="105">
          <cell r="I105">
            <v>2</v>
          </cell>
        </row>
        <row r="106">
          <cell r="I106">
            <v>0</v>
          </cell>
        </row>
        <row r="108">
          <cell r="I108">
            <v>2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1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3</v>
          </cell>
        </row>
        <row r="129">
          <cell r="I129">
            <v>0</v>
          </cell>
        </row>
        <row r="130">
          <cell r="I130">
            <v>2</v>
          </cell>
        </row>
        <row r="131">
          <cell r="I131">
            <v>0</v>
          </cell>
        </row>
        <row r="132">
          <cell r="I132">
            <v>0</v>
          </cell>
        </row>
        <row r="134">
          <cell r="I134">
            <v>3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0</v>
          </cell>
        </row>
        <row r="138">
          <cell r="I138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1</v>
          </cell>
        </row>
        <row r="144">
          <cell r="I144">
            <v>0</v>
          </cell>
        </row>
        <row r="147">
          <cell r="I147">
            <v>1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2">
          <cell r="I182">
            <v>0</v>
          </cell>
        </row>
        <row r="183">
          <cell r="I183">
            <v>2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1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4</v>
          </cell>
        </row>
        <row r="191">
          <cell r="I191">
            <v>0</v>
          </cell>
        </row>
        <row r="192">
          <cell r="I192">
            <v>1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9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1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4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28</v>
          </cell>
        </row>
        <row r="219">
          <cell r="I219">
            <v>10</v>
          </cell>
        </row>
        <row r="221">
          <cell r="I221">
            <v>7</v>
          </cell>
        </row>
        <row r="222">
          <cell r="I222">
            <v>0</v>
          </cell>
        </row>
        <row r="223">
          <cell r="I223">
            <v>9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6</v>
          </cell>
        </row>
        <row r="234">
          <cell r="I234">
            <v>0</v>
          </cell>
        </row>
        <row r="235">
          <cell r="I235">
            <v>10</v>
          </cell>
        </row>
        <row r="237">
          <cell r="I237">
            <v>10</v>
          </cell>
        </row>
        <row r="238">
          <cell r="I238">
            <v>1</v>
          </cell>
        </row>
        <row r="239">
          <cell r="I239">
            <v>19</v>
          </cell>
        </row>
        <row r="240">
          <cell r="I240">
            <v>0</v>
          </cell>
        </row>
        <row r="242">
          <cell r="I242">
            <v>4</v>
          </cell>
        </row>
        <row r="243">
          <cell r="I243">
            <v>0</v>
          </cell>
        </row>
        <row r="244">
          <cell r="I244">
            <v>17</v>
          </cell>
        </row>
        <row r="245">
          <cell r="I245">
            <v>21</v>
          </cell>
        </row>
        <row r="247">
          <cell r="I247">
            <v>5</v>
          </cell>
        </row>
        <row r="248">
          <cell r="I248">
            <v>0</v>
          </cell>
        </row>
        <row r="249">
          <cell r="I249">
            <v>2</v>
          </cell>
        </row>
        <row r="250">
          <cell r="I250">
            <v>1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28">
        <row r="10">
          <cell r="F10">
            <v>118</v>
          </cell>
        </row>
        <row r="16">
          <cell r="H16">
            <v>15</v>
          </cell>
          <cell r="I16">
            <v>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1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1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1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2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2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0</v>
          </cell>
        </row>
        <row r="138">
          <cell r="I138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0</v>
          </cell>
        </row>
        <row r="221">
          <cell r="I221">
            <v>5</v>
          </cell>
        </row>
        <row r="222">
          <cell r="I222">
            <v>0</v>
          </cell>
        </row>
        <row r="223">
          <cell r="I223">
            <v>6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1</v>
          </cell>
        </row>
        <row r="234">
          <cell r="I234">
            <v>0</v>
          </cell>
        </row>
        <row r="235">
          <cell r="I235">
            <v>12</v>
          </cell>
        </row>
        <row r="237">
          <cell r="I237">
            <v>3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2">
          <cell r="I242">
            <v>4</v>
          </cell>
        </row>
        <row r="243">
          <cell r="I243">
            <v>0</v>
          </cell>
        </row>
        <row r="244">
          <cell r="I244">
            <v>13</v>
          </cell>
        </row>
        <row r="245">
          <cell r="I245">
            <v>1</v>
          </cell>
        </row>
        <row r="247">
          <cell r="I247">
            <v>1</v>
          </cell>
        </row>
        <row r="248">
          <cell r="I248">
            <v>1</v>
          </cell>
        </row>
        <row r="249">
          <cell r="I249">
            <v>1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29">
        <row r="10">
          <cell r="F10">
            <v>760</v>
          </cell>
        </row>
        <row r="16">
          <cell r="H16">
            <v>19</v>
          </cell>
          <cell r="I16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1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1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G39">
            <v>1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2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2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2</v>
          </cell>
          <cell r="G71">
            <v>2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1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2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3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6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4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0</v>
          </cell>
        </row>
        <row r="138">
          <cell r="I138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1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1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3</v>
          </cell>
        </row>
        <row r="219">
          <cell r="I219">
            <v>0</v>
          </cell>
        </row>
        <row r="221">
          <cell r="I221">
            <v>9</v>
          </cell>
        </row>
        <row r="222">
          <cell r="I222">
            <v>0</v>
          </cell>
        </row>
        <row r="223">
          <cell r="I223">
            <v>3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1</v>
          </cell>
        </row>
        <row r="234">
          <cell r="I234">
            <v>0</v>
          </cell>
        </row>
        <row r="235">
          <cell r="I235">
            <v>16</v>
          </cell>
        </row>
        <row r="237">
          <cell r="I237">
            <v>12</v>
          </cell>
        </row>
        <row r="238">
          <cell r="I238">
            <v>3</v>
          </cell>
        </row>
        <row r="239">
          <cell r="I239">
            <v>23</v>
          </cell>
        </row>
        <row r="240">
          <cell r="I240">
            <v>0</v>
          </cell>
        </row>
        <row r="242">
          <cell r="I242">
            <v>8</v>
          </cell>
        </row>
        <row r="243">
          <cell r="I243">
            <v>0</v>
          </cell>
        </row>
        <row r="244">
          <cell r="I244">
            <v>18</v>
          </cell>
        </row>
        <row r="245">
          <cell r="I245">
            <v>10</v>
          </cell>
        </row>
        <row r="247">
          <cell r="I247">
            <v>2</v>
          </cell>
        </row>
        <row r="248">
          <cell r="I248">
            <v>2</v>
          </cell>
        </row>
        <row r="249">
          <cell r="I249">
            <v>2</v>
          </cell>
        </row>
        <row r="250">
          <cell r="I250">
            <v>1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30">
        <row r="10">
          <cell r="F10">
            <v>711</v>
          </cell>
        </row>
        <row r="16">
          <cell r="H16">
            <v>11</v>
          </cell>
          <cell r="I16">
            <v>1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1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2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G39">
            <v>1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2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2</v>
          </cell>
          <cell r="G71">
            <v>0</v>
          </cell>
          <cell r="H71">
            <v>1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1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1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3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1</v>
          </cell>
        </row>
        <row r="102">
          <cell r="I102">
            <v>1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2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3</v>
          </cell>
        </row>
        <row r="112">
          <cell r="I112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1</v>
          </cell>
        </row>
        <row r="138">
          <cell r="I138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1</v>
          </cell>
        </row>
        <row r="143">
          <cell r="I143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2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2</v>
          </cell>
        </row>
        <row r="234">
          <cell r="I234">
            <v>0</v>
          </cell>
        </row>
        <row r="235">
          <cell r="I235">
            <v>4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1</v>
          </cell>
        </row>
        <row r="240">
          <cell r="I240">
            <v>0</v>
          </cell>
        </row>
        <row r="242">
          <cell r="I242">
            <v>0</v>
          </cell>
        </row>
        <row r="243">
          <cell r="I243">
            <v>0</v>
          </cell>
        </row>
        <row r="244">
          <cell r="I244">
            <v>2</v>
          </cell>
        </row>
        <row r="245">
          <cell r="I245">
            <v>33</v>
          </cell>
        </row>
        <row r="247">
          <cell r="I247">
            <v>2</v>
          </cell>
        </row>
        <row r="248">
          <cell r="I248">
            <v>1</v>
          </cell>
        </row>
        <row r="249">
          <cell r="I249">
            <v>1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31">
        <row r="10">
          <cell r="F10">
            <v>116</v>
          </cell>
        </row>
        <row r="16">
          <cell r="H16">
            <v>22</v>
          </cell>
          <cell r="I16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2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1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1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3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G39">
            <v>2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4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1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2</v>
          </cell>
          <cell r="G71">
            <v>0</v>
          </cell>
          <cell r="H71">
            <v>2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1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1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1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3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4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0</v>
          </cell>
        </row>
        <row r="138">
          <cell r="I138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30</v>
          </cell>
        </row>
        <row r="219">
          <cell r="I219">
            <v>10</v>
          </cell>
        </row>
        <row r="221">
          <cell r="I221">
            <v>9</v>
          </cell>
        </row>
        <row r="222">
          <cell r="I222">
            <v>0</v>
          </cell>
        </row>
        <row r="223">
          <cell r="I223">
            <v>9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7</v>
          </cell>
        </row>
        <row r="234">
          <cell r="I234">
            <v>0</v>
          </cell>
        </row>
        <row r="235">
          <cell r="I235">
            <v>27</v>
          </cell>
        </row>
        <row r="237">
          <cell r="I237">
            <v>9</v>
          </cell>
        </row>
        <row r="238">
          <cell r="I238">
            <v>0</v>
          </cell>
        </row>
        <row r="239">
          <cell r="I239">
            <v>7</v>
          </cell>
        </row>
        <row r="240">
          <cell r="I240">
            <v>0</v>
          </cell>
        </row>
        <row r="242">
          <cell r="I242">
            <v>7</v>
          </cell>
        </row>
        <row r="243">
          <cell r="I243">
            <v>0</v>
          </cell>
        </row>
        <row r="244">
          <cell r="I244">
            <v>16</v>
          </cell>
        </row>
        <row r="245">
          <cell r="I245">
            <v>8</v>
          </cell>
        </row>
        <row r="247">
          <cell r="I247">
            <v>3</v>
          </cell>
        </row>
        <row r="248">
          <cell r="I248">
            <v>4</v>
          </cell>
        </row>
        <row r="249">
          <cell r="I249">
            <v>1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32">
        <row r="10">
          <cell r="F10">
            <v>7</v>
          </cell>
        </row>
        <row r="16">
          <cell r="H16">
            <v>2</v>
          </cell>
          <cell r="I16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1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2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0</v>
          </cell>
        </row>
        <row r="138">
          <cell r="I138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0</v>
          </cell>
        </row>
        <row r="234">
          <cell r="I234">
            <v>0</v>
          </cell>
        </row>
        <row r="235">
          <cell r="I235">
            <v>12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2">
          <cell r="I242">
            <v>2</v>
          </cell>
        </row>
        <row r="243">
          <cell r="I243">
            <v>0</v>
          </cell>
        </row>
        <row r="244">
          <cell r="I244">
            <v>7</v>
          </cell>
        </row>
        <row r="245">
          <cell r="I245">
            <v>0</v>
          </cell>
        </row>
        <row r="247">
          <cell r="I247">
            <v>1</v>
          </cell>
        </row>
        <row r="248">
          <cell r="I248">
            <v>0</v>
          </cell>
        </row>
        <row r="249">
          <cell r="I249">
            <v>1</v>
          </cell>
        </row>
        <row r="250">
          <cell r="I250">
            <v>1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33">
        <row r="10">
          <cell r="F10">
            <v>757</v>
          </cell>
        </row>
        <row r="16">
          <cell r="H16">
            <v>0</v>
          </cell>
          <cell r="I16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2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1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1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1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2</v>
          </cell>
        </row>
        <row r="93">
          <cell r="G93">
            <v>7</v>
          </cell>
        </row>
        <row r="94">
          <cell r="G94">
            <v>0</v>
          </cell>
        </row>
        <row r="95">
          <cell r="G95">
            <v>1</v>
          </cell>
        </row>
        <row r="96">
          <cell r="G96">
            <v>0</v>
          </cell>
        </row>
        <row r="102">
          <cell r="I102">
            <v>3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1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20">
          <cell r="I120">
            <v>1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0</v>
          </cell>
        </row>
        <row r="138">
          <cell r="I138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1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0</v>
          </cell>
        </row>
        <row r="234">
          <cell r="I234">
            <v>0</v>
          </cell>
        </row>
        <row r="235">
          <cell r="I235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2">
          <cell r="I242">
            <v>0</v>
          </cell>
        </row>
        <row r="243">
          <cell r="I243">
            <v>0</v>
          </cell>
        </row>
        <row r="244">
          <cell r="I244">
            <v>0</v>
          </cell>
        </row>
        <row r="245">
          <cell r="I245">
            <v>41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34">
        <row r="10">
          <cell r="F10">
            <v>443</v>
          </cell>
        </row>
        <row r="16">
          <cell r="H16">
            <v>14</v>
          </cell>
          <cell r="I16">
            <v>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2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6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1</v>
          </cell>
          <cell r="G37">
            <v>0</v>
          </cell>
          <cell r="H37">
            <v>0</v>
          </cell>
          <cell r="I37">
            <v>0</v>
          </cell>
        </row>
        <row r="39">
          <cell r="G39">
            <v>1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1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1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1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1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2</v>
          </cell>
          <cell r="G84">
            <v>0</v>
          </cell>
          <cell r="H84">
            <v>1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2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7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1</v>
          </cell>
        </row>
        <row r="96">
          <cell r="G96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2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2</v>
          </cell>
        </row>
        <row r="129">
          <cell r="I129">
            <v>0</v>
          </cell>
        </row>
        <row r="130">
          <cell r="I130">
            <v>1</v>
          </cell>
        </row>
        <row r="131">
          <cell r="I131">
            <v>0</v>
          </cell>
        </row>
        <row r="132">
          <cell r="I132">
            <v>0</v>
          </cell>
        </row>
        <row r="134">
          <cell r="I134">
            <v>1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0</v>
          </cell>
        </row>
        <row r="138">
          <cell r="I138">
            <v>0</v>
          </cell>
        </row>
        <row r="140">
          <cell r="I140">
            <v>5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22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1</v>
          </cell>
        </row>
        <row r="197">
          <cell r="I197">
            <v>0</v>
          </cell>
        </row>
        <row r="198">
          <cell r="I198">
            <v>1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2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1</v>
          </cell>
        </row>
        <row r="216">
          <cell r="I216">
            <v>1</v>
          </cell>
        </row>
        <row r="217">
          <cell r="I217">
            <v>0</v>
          </cell>
        </row>
        <row r="218">
          <cell r="I218">
            <v>19</v>
          </cell>
        </row>
        <row r="219">
          <cell r="I219">
            <v>6</v>
          </cell>
        </row>
        <row r="221">
          <cell r="I221">
            <v>5</v>
          </cell>
        </row>
        <row r="222">
          <cell r="I222">
            <v>0</v>
          </cell>
        </row>
        <row r="223">
          <cell r="I223">
            <v>0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17</v>
          </cell>
        </row>
        <row r="234">
          <cell r="I234">
            <v>0</v>
          </cell>
        </row>
        <row r="235">
          <cell r="I235">
            <v>25</v>
          </cell>
        </row>
        <row r="237">
          <cell r="I237">
            <v>1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2">
          <cell r="I242">
            <v>13</v>
          </cell>
        </row>
        <row r="243">
          <cell r="I243">
            <v>0</v>
          </cell>
        </row>
        <row r="244">
          <cell r="I244">
            <v>21</v>
          </cell>
        </row>
        <row r="245">
          <cell r="I245">
            <v>19</v>
          </cell>
        </row>
        <row r="247">
          <cell r="I247">
            <v>3</v>
          </cell>
        </row>
        <row r="248">
          <cell r="I248">
            <v>0</v>
          </cell>
        </row>
        <row r="249">
          <cell r="I249">
            <v>2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35">
        <row r="10">
          <cell r="F10">
            <v>311</v>
          </cell>
        </row>
        <row r="16">
          <cell r="H16">
            <v>20</v>
          </cell>
          <cell r="I16">
            <v>1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8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1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2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2</v>
          </cell>
          <cell r="G71">
            <v>1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2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5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9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3</v>
          </cell>
        </row>
        <row r="138">
          <cell r="I138">
            <v>1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7">
          <cell r="I147">
            <v>2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5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1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2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1</v>
          </cell>
        </row>
        <row r="219">
          <cell r="I219">
            <v>1</v>
          </cell>
        </row>
        <row r="221">
          <cell r="I221">
            <v>14</v>
          </cell>
        </row>
        <row r="222">
          <cell r="I222">
            <v>0</v>
          </cell>
        </row>
        <row r="223">
          <cell r="I223">
            <v>17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8</v>
          </cell>
        </row>
        <row r="234">
          <cell r="I234">
            <v>0</v>
          </cell>
        </row>
        <row r="235">
          <cell r="I235">
            <v>20</v>
          </cell>
        </row>
        <row r="237">
          <cell r="I237">
            <v>6</v>
          </cell>
        </row>
        <row r="238">
          <cell r="I238">
            <v>2</v>
          </cell>
        </row>
        <row r="239">
          <cell r="I239">
            <v>16</v>
          </cell>
        </row>
        <row r="240">
          <cell r="I240">
            <v>0</v>
          </cell>
        </row>
        <row r="242">
          <cell r="I242">
            <v>8</v>
          </cell>
        </row>
        <row r="243">
          <cell r="I243">
            <v>0</v>
          </cell>
        </row>
        <row r="244">
          <cell r="I244">
            <v>29</v>
          </cell>
        </row>
        <row r="245">
          <cell r="I245">
            <v>15</v>
          </cell>
        </row>
        <row r="247">
          <cell r="I247">
            <v>4</v>
          </cell>
        </row>
        <row r="248">
          <cell r="I248">
            <v>2</v>
          </cell>
        </row>
        <row r="249">
          <cell r="I249">
            <v>2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JULIO 2015"/>
      <sheetName val="ALBERT"/>
      <sheetName val="ANNERIS"/>
      <sheetName val="DELIO"/>
      <sheetName val="DIEGA"/>
      <sheetName val="ENGELS"/>
      <sheetName val="EUSEBIA"/>
      <sheetName val="FIS"/>
      <sheetName val="JOHANNA"/>
      <sheetName val="JUNIOR"/>
      <sheetName val="LINA"/>
      <sheetName val="LOIDA"/>
      <sheetName val="MARELINE"/>
      <sheetName val="MARTHA"/>
      <sheetName val="NELSA"/>
      <sheetName val="NILKA"/>
      <sheetName val="ROCIO"/>
      <sheetName val="ROSA"/>
      <sheetName val="ROSEMARY"/>
      <sheetName val="RUTH"/>
      <sheetName val="SANDRA"/>
      <sheetName val="SANDY"/>
      <sheetName val="SUGEY"/>
      <sheetName val="TEODORA"/>
      <sheetName val="WENDY"/>
      <sheetName val="YENY"/>
      <sheetName val="YUBERKY"/>
      <sheetName val="YUDERKYS"/>
      <sheetName val="ZAYRA"/>
      <sheetName val="Hoja1"/>
    </sheetNames>
    <sheetDataSet>
      <sheetData sheetId="0" refreshError="1"/>
      <sheetData sheetId="1">
        <row r="10">
          <cell r="F10">
            <v>217</v>
          </cell>
        </row>
      </sheetData>
      <sheetData sheetId="2">
        <row r="10">
          <cell r="F10">
            <v>422</v>
          </cell>
        </row>
      </sheetData>
      <sheetData sheetId="3">
        <row r="10">
          <cell r="F10">
            <v>230</v>
          </cell>
        </row>
      </sheetData>
      <sheetData sheetId="4">
        <row r="10">
          <cell r="F10">
            <v>705</v>
          </cell>
        </row>
      </sheetData>
      <sheetData sheetId="5">
        <row r="10">
          <cell r="F10">
            <v>728</v>
          </cell>
        </row>
      </sheetData>
      <sheetData sheetId="6">
        <row r="10">
          <cell r="F10">
            <v>691</v>
          </cell>
        </row>
      </sheetData>
      <sheetData sheetId="7">
        <row r="10">
          <cell r="F10">
            <v>475</v>
          </cell>
        </row>
      </sheetData>
      <sheetData sheetId="8">
        <row r="10">
          <cell r="F10">
            <v>388</v>
          </cell>
        </row>
      </sheetData>
      <sheetData sheetId="9">
        <row r="10">
          <cell r="F10">
            <v>232</v>
          </cell>
        </row>
      </sheetData>
      <sheetData sheetId="10">
        <row r="10">
          <cell r="F10">
            <v>288</v>
          </cell>
        </row>
      </sheetData>
      <sheetData sheetId="11">
        <row r="10">
          <cell r="F10">
            <v>269</v>
          </cell>
        </row>
      </sheetData>
      <sheetData sheetId="12">
        <row r="10">
          <cell r="F10">
            <v>5</v>
          </cell>
        </row>
      </sheetData>
      <sheetData sheetId="13">
        <row r="10">
          <cell r="F10">
            <v>526</v>
          </cell>
        </row>
      </sheetData>
      <sheetData sheetId="14">
        <row r="10">
          <cell r="F10">
            <v>500</v>
          </cell>
        </row>
      </sheetData>
      <sheetData sheetId="15">
        <row r="10">
          <cell r="F10">
            <v>524</v>
          </cell>
        </row>
      </sheetData>
      <sheetData sheetId="16">
        <row r="10">
          <cell r="F10">
            <v>194</v>
          </cell>
        </row>
      </sheetData>
      <sheetData sheetId="17">
        <row r="10">
          <cell r="F10">
            <v>217</v>
          </cell>
        </row>
      </sheetData>
      <sheetData sheetId="18">
        <row r="10">
          <cell r="F10">
            <v>271</v>
          </cell>
        </row>
      </sheetData>
      <sheetData sheetId="19">
        <row r="10">
          <cell r="F10">
            <v>238</v>
          </cell>
        </row>
      </sheetData>
      <sheetData sheetId="20">
        <row r="10">
          <cell r="F10">
            <v>236</v>
          </cell>
        </row>
      </sheetData>
      <sheetData sheetId="21">
        <row r="10">
          <cell r="F10">
            <v>619</v>
          </cell>
        </row>
      </sheetData>
      <sheetData sheetId="22">
        <row r="10">
          <cell r="F10">
            <v>428</v>
          </cell>
        </row>
      </sheetData>
      <sheetData sheetId="23">
        <row r="10">
          <cell r="F10">
            <v>443</v>
          </cell>
        </row>
      </sheetData>
      <sheetData sheetId="24">
        <row r="10">
          <cell r="F10">
            <v>364</v>
          </cell>
        </row>
      </sheetData>
      <sheetData sheetId="25">
        <row r="10">
          <cell r="F10">
            <v>431</v>
          </cell>
        </row>
      </sheetData>
      <sheetData sheetId="26">
        <row r="10">
          <cell r="F10">
            <v>356</v>
          </cell>
        </row>
      </sheetData>
      <sheetData sheetId="27">
        <row r="10">
          <cell r="F10">
            <v>1003</v>
          </cell>
        </row>
      </sheetData>
      <sheetData sheetId="28">
        <row r="10">
          <cell r="F10">
            <v>440</v>
          </cell>
        </row>
      </sheetData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ELACRUZ"/>
      <sheetName val="PENC."/>
      <sheetName val="NLUNA"/>
      <sheetName val="MSOTO"/>
      <sheetName val="MROA"/>
      <sheetName val="LPEREZ"/>
      <sheetName val="JGONZALEZ"/>
      <sheetName val="JDOTEL"/>
      <sheetName val="JCORPORAN"/>
      <sheetName val="DPOZO"/>
      <sheetName val="DGUERRERO"/>
      <sheetName val="DARIAS"/>
      <sheetName val="CGERALDO"/>
      <sheetName val="CCABRERA"/>
      <sheetName val="BPAYANO"/>
      <sheetName val="APEREZ"/>
      <sheetName val="RREYES"/>
      <sheetName val="Consolidado"/>
    </sheetNames>
    <sheetDataSet>
      <sheetData sheetId="0"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1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1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9">
          <cell r="F79">
            <v>6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8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4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4">
          <cell r="I134">
            <v>0</v>
          </cell>
        </row>
        <row r="135">
          <cell r="I135">
            <v>0</v>
          </cell>
        </row>
        <row r="138">
          <cell r="I138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2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1</v>
          </cell>
        </row>
        <row r="219">
          <cell r="I219">
            <v>1</v>
          </cell>
        </row>
        <row r="221">
          <cell r="I221">
            <v>14</v>
          </cell>
        </row>
        <row r="222">
          <cell r="I222">
            <v>0</v>
          </cell>
        </row>
        <row r="223">
          <cell r="I223">
            <v>2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1</v>
          </cell>
        </row>
        <row r="234">
          <cell r="I234">
            <v>0</v>
          </cell>
        </row>
        <row r="235">
          <cell r="I235">
            <v>3</v>
          </cell>
        </row>
        <row r="237">
          <cell r="I237">
            <v>2</v>
          </cell>
        </row>
        <row r="238">
          <cell r="I238">
            <v>0</v>
          </cell>
        </row>
        <row r="239">
          <cell r="I239">
            <v>21</v>
          </cell>
        </row>
        <row r="240">
          <cell r="I240">
            <v>0</v>
          </cell>
        </row>
        <row r="242">
          <cell r="I242">
            <v>3</v>
          </cell>
        </row>
        <row r="243">
          <cell r="I243">
            <v>0</v>
          </cell>
        </row>
        <row r="244">
          <cell r="I244">
            <v>0</v>
          </cell>
        </row>
        <row r="245">
          <cell r="I245">
            <v>8</v>
          </cell>
        </row>
        <row r="247">
          <cell r="I247">
            <v>2</v>
          </cell>
        </row>
        <row r="248">
          <cell r="I248">
            <v>3</v>
          </cell>
        </row>
        <row r="249">
          <cell r="I249">
            <v>4</v>
          </cell>
        </row>
        <row r="250">
          <cell r="I250">
            <v>1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1"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1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1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4">
          <cell r="I134">
            <v>0</v>
          </cell>
        </row>
        <row r="135">
          <cell r="I135">
            <v>0</v>
          </cell>
        </row>
        <row r="138">
          <cell r="I138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1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0</v>
          </cell>
        </row>
        <row r="221">
          <cell r="I221">
            <v>3</v>
          </cell>
        </row>
        <row r="222">
          <cell r="I222">
            <v>0</v>
          </cell>
        </row>
        <row r="223">
          <cell r="I223">
            <v>0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0</v>
          </cell>
        </row>
        <row r="234">
          <cell r="I234">
            <v>0</v>
          </cell>
        </row>
        <row r="235">
          <cell r="I235">
            <v>10</v>
          </cell>
        </row>
        <row r="237">
          <cell r="I237">
            <v>2</v>
          </cell>
        </row>
        <row r="238">
          <cell r="I238">
            <v>0</v>
          </cell>
        </row>
        <row r="239">
          <cell r="I239">
            <v>16</v>
          </cell>
        </row>
        <row r="240">
          <cell r="I240">
            <v>0</v>
          </cell>
        </row>
        <row r="242">
          <cell r="I242">
            <v>0</v>
          </cell>
        </row>
        <row r="243">
          <cell r="I243">
            <v>0</v>
          </cell>
        </row>
        <row r="244">
          <cell r="I244">
            <v>0</v>
          </cell>
        </row>
        <row r="245">
          <cell r="I245">
            <v>12</v>
          </cell>
        </row>
        <row r="247">
          <cell r="I247">
            <v>1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2"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2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6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4">
          <cell r="I134">
            <v>1</v>
          </cell>
        </row>
        <row r="135">
          <cell r="I135">
            <v>0</v>
          </cell>
        </row>
        <row r="138">
          <cell r="I138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1</v>
          </cell>
        </row>
        <row r="219">
          <cell r="I219">
            <v>1</v>
          </cell>
        </row>
        <row r="221">
          <cell r="I221">
            <v>2</v>
          </cell>
        </row>
        <row r="222">
          <cell r="I222">
            <v>0</v>
          </cell>
        </row>
        <row r="223">
          <cell r="I223">
            <v>1</v>
          </cell>
        </row>
        <row r="225">
          <cell r="I225">
            <v>1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0</v>
          </cell>
        </row>
        <row r="234">
          <cell r="I234">
            <v>0</v>
          </cell>
        </row>
        <row r="235">
          <cell r="I235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2">
          <cell r="I242">
            <v>0</v>
          </cell>
        </row>
        <row r="243"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7">
          <cell r="I247">
            <v>1</v>
          </cell>
        </row>
        <row r="248">
          <cell r="I248">
            <v>1</v>
          </cell>
        </row>
        <row r="249">
          <cell r="I249">
            <v>2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3"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4">
          <cell r="I134">
            <v>0</v>
          </cell>
        </row>
        <row r="135">
          <cell r="I135">
            <v>0</v>
          </cell>
        </row>
        <row r="138">
          <cell r="I138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0</v>
          </cell>
        </row>
        <row r="234">
          <cell r="I234">
            <v>0</v>
          </cell>
        </row>
        <row r="235">
          <cell r="I235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2">
          <cell r="I242">
            <v>0</v>
          </cell>
        </row>
        <row r="243"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1</v>
          </cell>
        </row>
        <row r="252">
          <cell r="I252">
            <v>0</v>
          </cell>
        </row>
        <row r="253">
          <cell r="I253">
            <v>1</v>
          </cell>
        </row>
        <row r="254">
          <cell r="I254">
            <v>0</v>
          </cell>
        </row>
      </sheetData>
      <sheetData sheetId="4">
        <row r="35">
          <cell r="F35">
            <v>1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3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2</v>
          </cell>
          <cell r="H44">
            <v>0</v>
          </cell>
          <cell r="I44">
            <v>0</v>
          </cell>
        </row>
        <row r="45"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1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2</v>
          </cell>
          <cell r="G75">
            <v>0</v>
          </cell>
          <cell r="H75">
            <v>0</v>
          </cell>
          <cell r="I75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1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1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1</v>
          </cell>
        </row>
        <row r="106">
          <cell r="I106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1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4">
          <cell r="I134">
            <v>0</v>
          </cell>
        </row>
        <row r="135">
          <cell r="I135">
            <v>0</v>
          </cell>
        </row>
        <row r="138">
          <cell r="I138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3</v>
          </cell>
        </row>
        <row r="191">
          <cell r="I191">
            <v>0</v>
          </cell>
        </row>
        <row r="192">
          <cell r="I192">
            <v>1</v>
          </cell>
        </row>
        <row r="193">
          <cell r="I193">
            <v>2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3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2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1</v>
          </cell>
        </row>
        <row r="219">
          <cell r="I219">
            <v>0</v>
          </cell>
        </row>
        <row r="221">
          <cell r="I221">
            <v>2</v>
          </cell>
        </row>
        <row r="222">
          <cell r="I222">
            <v>0</v>
          </cell>
        </row>
        <row r="223">
          <cell r="I223">
            <v>3</v>
          </cell>
        </row>
        <row r="225">
          <cell r="I225">
            <v>10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1</v>
          </cell>
        </row>
        <row r="233">
          <cell r="I233">
            <v>2</v>
          </cell>
        </row>
        <row r="234">
          <cell r="I234">
            <v>0</v>
          </cell>
        </row>
        <row r="235">
          <cell r="I235">
            <v>14</v>
          </cell>
        </row>
        <row r="237">
          <cell r="I237">
            <v>5</v>
          </cell>
        </row>
        <row r="238">
          <cell r="I238">
            <v>0</v>
          </cell>
        </row>
        <row r="239">
          <cell r="I239">
            <v>10</v>
          </cell>
        </row>
        <row r="240">
          <cell r="I240">
            <v>0</v>
          </cell>
        </row>
        <row r="242">
          <cell r="I242">
            <v>1</v>
          </cell>
        </row>
        <row r="243">
          <cell r="I243">
            <v>2</v>
          </cell>
        </row>
        <row r="244">
          <cell r="I244">
            <v>8</v>
          </cell>
        </row>
        <row r="245">
          <cell r="I245">
            <v>7</v>
          </cell>
        </row>
        <row r="247">
          <cell r="I247">
            <v>5</v>
          </cell>
        </row>
        <row r="248">
          <cell r="I248">
            <v>7</v>
          </cell>
        </row>
        <row r="249">
          <cell r="I249">
            <v>3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5"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1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1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3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7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2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4">
          <cell r="I134">
            <v>0</v>
          </cell>
        </row>
        <row r="135">
          <cell r="I135">
            <v>0</v>
          </cell>
        </row>
        <row r="138">
          <cell r="I138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1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0</v>
          </cell>
        </row>
        <row r="221">
          <cell r="I221">
            <v>11</v>
          </cell>
        </row>
        <row r="222">
          <cell r="I222">
            <v>0</v>
          </cell>
        </row>
        <row r="223">
          <cell r="I223">
            <v>2</v>
          </cell>
        </row>
        <row r="225">
          <cell r="I225">
            <v>2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0</v>
          </cell>
        </row>
        <row r="234">
          <cell r="I234">
            <v>0</v>
          </cell>
        </row>
        <row r="235">
          <cell r="I235">
            <v>3</v>
          </cell>
        </row>
        <row r="237">
          <cell r="I237">
            <v>1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2">
          <cell r="I242">
            <v>1</v>
          </cell>
        </row>
        <row r="243">
          <cell r="I243">
            <v>0</v>
          </cell>
        </row>
        <row r="244">
          <cell r="I244">
            <v>2</v>
          </cell>
        </row>
        <row r="245">
          <cell r="I245">
            <v>4</v>
          </cell>
        </row>
        <row r="247">
          <cell r="I247">
            <v>0</v>
          </cell>
        </row>
        <row r="248">
          <cell r="I248">
            <v>4</v>
          </cell>
        </row>
        <row r="249">
          <cell r="I249">
            <v>4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6"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1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1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9">
          <cell r="F79">
            <v>1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1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1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1</v>
          </cell>
        </row>
        <row r="93">
          <cell r="G93">
            <v>0</v>
          </cell>
        </row>
        <row r="94">
          <cell r="G94">
            <v>1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4">
          <cell r="I134">
            <v>0</v>
          </cell>
        </row>
        <row r="135">
          <cell r="I135">
            <v>0</v>
          </cell>
        </row>
        <row r="138">
          <cell r="I138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1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5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3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9</v>
          </cell>
        </row>
        <row r="219">
          <cell r="I219">
            <v>21</v>
          </cell>
        </row>
        <row r="221">
          <cell r="I221">
            <v>3</v>
          </cell>
        </row>
        <row r="222">
          <cell r="I222">
            <v>0</v>
          </cell>
        </row>
        <row r="223">
          <cell r="I223">
            <v>2</v>
          </cell>
        </row>
        <row r="225">
          <cell r="I225">
            <v>8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0</v>
          </cell>
        </row>
        <row r="234">
          <cell r="I234">
            <v>0</v>
          </cell>
        </row>
        <row r="235">
          <cell r="I235">
            <v>0</v>
          </cell>
        </row>
        <row r="237">
          <cell r="I237">
            <v>5</v>
          </cell>
        </row>
        <row r="238">
          <cell r="I238">
            <v>0</v>
          </cell>
        </row>
        <row r="239">
          <cell r="I239">
            <v>8</v>
          </cell>
        </row>
        <row r="240">
          <cell r="I240">
            <v>0</v>
          </cell>
        </row>
        <row r="242">
          <cell r="I242">
            <v>21</v>
          </cell>
        </row>
        <row r="243">
          <cell r="I243">
            <v>0</v>
          </cell>
        </row>
        <row r="244">
          <cell r="I244">
            <v>49</v>
          </cell>
        </row>
        <row r="245">
          <cell r="I245">
            <v>0</v>
          </cell>
        </row>
        <row r="247">
          <cell r="I247">
            <v>5</v>
          </cell>
        </row>
        <row r="248">
          <cell r="I248">
            <v>3</v>
          </cell>
        </row>
        <row r="249">
          <cell r="I249">
            <v>2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7"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3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1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1</v>
          </cell>
          <cell r="H39">
            <v>0</v>
          </cell>
          <cell r="I39">
            <v>0</v>
          </cell>
        </row>
        <row r="40">
          <cell r="F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2</v>
          </cell>
          <cell r="H44">
            <v>0</v>
          </cell>
          <cell r="I44">
            <v>0</v>
          </cell>
        </row>
        <row r="45"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1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9">
          <cell r="F79">
            <v>2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3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1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4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3</v>
          </cell>
        </row>
        <row r="132">
          <cell r="I132">
            <v>0</v>
          </cell>
        </row>
        <row r="134">
          <cell r="I134">
            <v>1</v>
          </cell>
        </row>
        <row r="135">
          <cell r="I135">
            <v>0</v>
          </cell>
        </row>
        <row r="138">
          <cell r="I138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4">
          <cell r="I144">
            <v>0</v>
          </cell>
        </row>
        <row r="147">
          <cell r="I147">
            <v>2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82">
          <cell r="I182">
            <v>0</v>
          </cell>
        </row>
        <row r="183">
          <cell r="I183">
            <v>1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1</v>
          </cell>
        </row>
        <row r="191">
          <cell r="I191">
            <v>0</v>
          </cell>
        </row>
        <row r="192">
          <cell r="I192">
            <v>1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2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0</v>
          </cell>
        </row>
        <row r="221">
          <cell r="I221">
            <v>9</v>
          </cell>
        </row>
        <row r="222">
          <cell r="I222">
            <v>0</v>
          </cell>
        </row>
        <row r="223">
          <cell r="I223">
            <v>2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3</v>
          </cell>
        </row>
        <row r="234">
          <cell r="I234">
            <v>0</v>
          </cell>
        </row>
        <row r="235">
          <cell r="I235">
            <v>11</v>
          </cell>
        </row>
        <row r="237">
          <cell r="I237">
            <v>6</v>
          </cell>
        </row>
        <row r="238">
          <cell r="I238">
            <v>0</v>
          </cell>
        </row>
        <row r="239">
          <cell r="I239">
            <v>12</v>
          </cell>
        </row>
        <row r="240">
          <cell r="I240">
            <v>0</v>
          </cell>
        </row>
        <row r="242">
          <cell r="I242">
            <v>3</v>
          </cell>
        </row>
        <row r="243">
          <cell r="I243">
            <v>0</v>
          </cell>
        </row>
        <row r="244">
          <cell r="I244">
            <v>0</v>
          </cell>
        </row>
        <row r="245">
          <cell r="I245">
            <v>4</v>
          </cell>
        </row>
        <row r="247">
          <cell r="I247">
            <v>3</v>
          </cell>
        </row>
        <row r="248">
          <cell r="I248">
            <v>1</v>
          </cell>
        </row>
        <row r="249">
          <cell r="I249">
            <v>1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8"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9">
          <cell r="F79">
            <v>4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1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1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8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1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3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1</v>
          </cell>
        </row>
        <row r="132">
          <cell r="I132">
            <v>0</v>
          </cell>
        </row>
        <row r="134">
          <cell r="I134">
            <v>0</v>
          </cell>
        </row>
        <row r="135">
          <cell r="I135">
            <v>0</v>
          </cell>
        </row>
        <row r="138">
          <cell r="I138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4">
          <cell r="I144">
            <v>0</v>
          </cell>
        </row>
        <row r="147">
          <cell r="I147">
            <v>3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3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1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1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1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2</v>
          </cell>
        </row>
        <row r="221">
          <cell r="I221">
            <v>15</v>
          </cell>
        </row>
        <row r="222">
          <cell r="I222">
            <v>0</v>
          </cell>
        </row>
        <row r="223">
          <cell r="I223">
            <v>3</v>
          </cell>
        </row>
        <row r="225">
          <cell r="I225">
            <v>10</v>
          </cell>
        </row>
        <row r="226">
          <cell r="I226">
            <v>2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1</v>
          </cell>
        </row>
        <row r="234">
          <cell r="I234">
            <v>0</v>
          </cell>
        </row>
        <row r="235">
          <cell r="I235">
            <v>1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2">
          <cell r="I242">
            <v>4</v>
          </cell>
        </row>
        <row r="243">
          <cell r="I243">
            <v>0</v>
          </cell>
        </row>
        <row r="244">
          <cell r="I244">
            <v>4</v>
          </cell>
        </row>
        <row r="245">
          <cell r="I245">
            <v>2</v>
          </cell>
        </row>
        <row r="247">
          <cell r="I247">
            <v>0</v>
          </cell>
        </row>
        <row r="248">
          <cell r="I248">
            <v>7</v>
          </cell>
        </row>
        <row r="249">
          <cell r="I249">
            <v>5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9"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3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2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2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1</v>
          </cell>
          <cell r="G71">
            <v>1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9">
          <cell r="F79">
            <v>0</v>
          </cell>
          <cell r="G79">
            <v>0</v>
          </cell>
          <cell r="H79">
            <v>1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1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1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2</v>
          </cell>
        </row>
        <row r="112">
          <cell r="I112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5</v>
          </cell>
        </row>
        <row r="129">
          <cell r="I129">
            <v>0</v>
          </cell>
        </row>
        <row r="130">
          <cell r="I130">
            <v>1</v>
          </cell>
        </row>
        <row r="131">
          <cell r="I131">
            <v>2</v>
          </cell>
        </row>
        <row r="132">
          <cell r="I132">
            <v>0</v>
          </cell>
        </row>
        <row r="134">
          <cell r="I134">
            <v>2</v>
          </cell>
        </row>
        <row r="135">
          <cell r="I135">
            <v>0</v>
          </cell>
        </row>
        <row r="138">
          <cell r="I138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4">
          <cell r="I144">
            <v>0</v>
          </cell>
        </row>
        <row r="147">
          <cell r="I147">
            <v>1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5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3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2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2</v>
          </cell>
        </row>
        <row r="206">
          <cell r="I206">
            <v>2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1</v>
          </cell>
        </row>
        <row r="221">
          <cell r="I221">
            <v>5</v>
          </cell>
        </row>
        <row r="222">
          <cell r="I222">
            <v>0</v>
          </cell>
        </row>
        <row r="223">
          <cell r="I223">
            <v>4</v>
          </cell>
        </row>
        <row r="225">
          <cell r="I225">
            <v>3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3</v>
          </cell>
        </row>
        <row r="234">
          <cell r="I234">
            <v>0</v>
          </cell>
        </row>
        <row r="235">
          <cell r="I235">
            <v>17</v>
          </cell>
        </row>
        <row r="237">
          <cell r="I237">
            <v>5</v>
          </cell>
        </row>
        <row r="238">
          <cell r="I238">
            <v>0</v>
          </cell>
        </row>
        <row r="239">
          <cell r="I239">
            <v>12</v>
          </cell>
        </row>
        <row r="240">
          <cell r="I240">
            <v>0</v>
          </cell>
        </row>
        <row r="242">
          <cell r="I242">
            <v>9</v>
          </cell>
        </row>
        <row r="243">
          <cell r="I243">
            <v>0</v>
          </cell>
        </row>
        <row r="244">
          <cell r="I244">
            <v>12</v>
          </cell>
        </row>
        <row r="245">
          <cell r="I245">
            <v>9</v>
          </cell>
        </row>
        <row r="247">
          <cell r="I247">
            <v>5</v>
          </cell>
        </row>
        <row r="248">
          <cell r="I248">
            <v>5</v>
          </cell>
        </row>
        <row r="249">
          <cell r="I249">
            <v>1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10"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3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9">
          <cell r="F79">
            <v>5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1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2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3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1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1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3</v>
          </cell>
        </row>
        <row r="132">
          <cell r="I132">
            <v>0</v>
          </cell>
        </row>
        <row r="134">
          <cell r="I134">
            <v>5</v>
          </cell>
        </row>
        <row r="135">
          <cell r="I135">
            <v>0</v>
          </cell>
        </row>
        <row r="138">
          <cell r="I138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82">
          <cell r="I182">
            <v>0</v>
          </cell>
        </row>
        <row r="183">
          <cell r="I183">
            <v>1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3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1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3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4</v>
          </cell>
        </row>
        <row r="221">
          <cell r="I221">
            <v>15</v>
          </cell>
        </row>
        <row r="222">
          <cell r="I222">
            <v>0</v>
          </cell>
        </row>
        <row r="223">
          <cell r="I223">
            <v>7</v>
          </cell>
        </row>
        <row r="225">
          <cell r="I225">
            <v>4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1</v>
          </cell>
        </row>
        <row r="233">
          <cell r="I233">
            <v>4</v>
          </cell>
        </row>
        <row r="234">
          <cell r="I234">
            <v>0</v>
          </cell>
        </row>
        <row r="235">
          <cell r="I235">
            <v>9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2</v>
          </cell>
        </row>
        <row r="240">
          <cell r="I240">
            <v>0</v>
          </cell>
        </row>
        <row r="242">
          <cell r="I242">
            <v>9</v>
          </cell>
        </row>
        <row r="243">
          <cell r="I243">
            <v>0</v>
          </cell>
        </row>
        <row r="244">
          <cell r="I244">
            <v>15</v>
          </cell>
        </row>
        <row r="245">
          <cell r="I245">
            <v>6</v>
          </cell>
        </row>
        <row r="247">
          <cell r="I247">
            <v>2</v>
          </cell>
        </row>
        <row r="248">
          <cell r="I248">
            <v>10</v>
          </cell>
        </row>
        <row r="249">
          <cell r="I249">
            <v>3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11">
        <row r="35">
          <cell r="F35">
            <v>2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3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1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1</v>
          </cell>
          <cell r="H39">
            <v>0</v>
          </cell>
          <cell r="I39">
            <v>0</v>
          </cell>
        </row>
        <row r="40">
          <cell r="F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1</v>
          </cell>
          <cell r="I44">
            <v>0</v>
          </cell>
        </row>
        <row r="45"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4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1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1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1</v>
          </cell>
          <cell r="G75">
            <v>0</v>
          </cell>
          <cell r="H75">
            <v>0</v>
          </cell>
          <cell r="I75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1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1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1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2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1</v>
          </cell>
        </row>
        <row r="109">
          <cell r="I109">
            <v>0</v>
          </cell>
        </row>
        <row r="110">
          <cell r="I110">
            <v>1</v>
          </cell>
        </row>
        <row r="111">
          <cell r="I111">
            <v>0</v>
          </cell>
        </row>
        <row r="112">
          <cell r="I112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2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4">
          <cell r="I134">
            <v>7</v>
          </cell>
        </row>
        <row r="135">
          <cell r="I135">
            <v>0</v>
          </cell>
        </row>
        <row r="138">
          <cell r="I138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1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1</v>
          </cell>
        </row>
        <row r="193">
          <cell r="I193">
            <v>5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2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1</v>
          </cell>
        </row>
        <row r="206">
          <cell r="I206">
            <v>1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1</v>
          </cell>
        </row>
        <row r="219">
          <cell r="I219">
            <v>0</v>
          </cell>
        </row>
        <row r="221">
          <cell r="I221">
            <v>5</v>
          </cell>
        </row>
        <row r="222">
          <cell r="I222">
            <v>0</v>
          </cell>
        </row>
        <row r="223">
          <cell r="I223">
            <v>10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5</v>
          </cell>
        </row>
        <row r="234">
          <cell r="I234">
            <v>0</v>
          </cell>
        </row>
        <row r="235">
          <cell r="I235">
            <v>18</v>
          </cell>
        </row>
        <row r="237">
          <cell r="I237">
            <v>7</v>
          </cell>
        </row>
        <row r="238">
          <cell r="I238">
            <v>0</v>
          </cell>
        </row>
        <row r="239">
          <cell r="I239">
            <v>16</v>
          </cell>
        </row>
        <row r="240">
          <cell r="I240">
            <v>0</v>
          </cell>
        </row>
        <row r="242">
          <cell r="I242">
            <v>5</v>
          </cell>
        </row>
        <row r="243">
          <cell r="I243">
            <v>0</v>
          </cell>
        </row>
        <row r="244">
          <cell r="I244">
            <v>8</v>
          </cell>
        </row>
        <row r="245">
          <cell r="I245">
            <v>12</v>
          </cell>
        </row>
        <row r="247">
          <cell r="I247">
            <v>4</v>
          </cell>
        </row>
        <row r="248">
          <cell r="I248">
            <v>0</v>
          </cell>
        </row>
        <row r="249">
          <cell r="I249">
            <v>2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12">
        <row r="35">
          <cell r="F35">
            <v>1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4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1</v>
          </cell>
          <cell r="H39">
            <v>0</v>
          </cell>
          <cell r="I39">
            <v>0</v>
          </cell>
        </row>
        <row r="40">
          <cell r="F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1</v>
          </cell>
          <cell r="G75">
            <v>0</v>
          </cell>
          <cell r="H75">
            <v>0</v>
          </cell>
          <cell r="I75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1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3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1</v>
          </cell>
        </row>
        <row r="132">
          <cell r="I132">
            <v>1</v>
          </cell>
        </row>
        <row r="134">
          <cell r="I134">
            <v>2</v>
          </cell>
        </row>
        <row r="135">
          <cell r="I135">
            <v>0</v>
          </cell>
        </row>
        <row r="138">
          <cell r="I138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2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1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1</v>
          </cell>
        </row>
        <row r="221">
          <cell r="I221">
            <v>2</v>
          </cell>
        </row>
        <row r="222">
          <cell r="I222">
            <v>0</v>
          </cell>
        </row>
        <row r="223">
          <cell r="I223">
            <v>3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5</v>
          </cell>
        </row>
        <row r="234">
          <cell r="I234">
            <v>0</v>
          </cell>
        </row>
        <row r="235">
          <cell r="I235">
            <v>15</v>
          </cell>
        </row>
        <row r="237">
          <cell r="I237">
            <v>1</v>
          </cell>
        </row>
        <row r="238">
          <cell r="I238">
            <v>0</v>
          </cell>
        </row>
        <row r="239">
          <cell r="I239">
            <v>5</v>
          </cell>
        </row>
        <row r="240">
          <cell r="I240">
            <v>0</v>
          </cell>
        </row>
        <row r="242">
          <cell r="I242">
            <v>0</v>
          </cell>
        </row>
        <row r="243">
          <cell r="I243">
            <v>0</v>
          </cell>
        </row>
        <row r="244">
          <cell r="I244">
            <v>2</v>
          </cell>
        </row>
        <row r="245">
          <cell r="I245">
            <v>18</v>
          </cell>
        </row>
        <row r="247">
          <cell r="I247">
            <v>2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13"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1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1</v>
          </cell>
        </row>
        <row r="96">
          <cell r="G96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1</v>
          </cell>
        </row>
        <row r="111">
          <cell r="I111">
            <v>0</v>
          </cell>
        </row>
        <row r="112">
          <cell r="I112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4">
          <cell r="I134">
            <v>0</v>
          </cell>
        </row>
        <row r="135">
          <cell r="I135">
            <v>0</v>
          </cell>
        </row>
        <row r="138">
          <cell r="I138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0</v>
          </cell>
        </row>
        <row r="234">
          <cell r="I234">
            <v>0</v>
          </cell>
        </row>
        <row r="235">
          <cell r="I235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4</v>
          </cell>
        </row>
        <row r="240">
          <cell r="I240">
            <v>0</v>
          </cell>
        </row>
        <row r="242">
          <cell r="I242">
            <v>0</v>
          </cell>
        </row>
        <row r="243">
          <cell r="I243">
            <v>0</v>
          </cell>
        </row>
        <row r="244">
          <cell r="I244">
            <v>0</v>
          </cell>
        </row>
        <row r="245">
          <cell r="I245">
            <v>3</v>
          </cell>
        </row>
        <row r="247">
          <cell r="I247">
            <v>1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11</v>
          </cell>
        </row>
        <row r="252">
          <cell r="I252">
            <v>2</v>
          </cell>
        </row>
        <row r="253">
          <cell r="I253">
            <v>1</v>
          </cell>
        </row>
        <row r="254">
          <cell r="I254">
            <v>0</v>
          </cell>
        </row>
      </sheetData>
      <sheetData sheetId="14"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1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1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115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4">
          <cell r="I134">
            <v>0</v>
          </cell>
        </row>
        <row r="135">
          <cell r="I135">
            <v>0</v>
          </cell>
        </row>
        <row r="138">
          <cell r="I138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1</v>
          </cell>
        </row>
        <row r="195">
          <cell r="I195">
            <v>0</v>
          </cell>
        </row>
        <row r="196">
          <cell r="I196">
            <v>1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2</v>
          </cell>
        </row>
        <row r="234">
          <cell r="I234">
            <v>0</v>
          </cell>
        </row>
        <row r="235">
          <cell r="I235">
            <v>8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3</v>
          </cell>
        </row>
        <row r="240">
          <cell r="I240">
            <v>0</v>
          </cell>
        </row>
        <row r="242">
          <cell r="I242">
            <v>0</v>
          </cell>
        </row>
        <row r="243">
          <cell r="I243">
            <v>0</v>
          </cell>
        </row>
        <row r="244">
          <cell r="I244">
            <v>0</v>
          </cell>
        </row>
        <row r="245">
          <cell r="I245">
            <v>11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15"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1</v>
          </cell>
          <cell r="H39">
            <v>0</v>
          </cell>
          <cell r="I39">
            <v>0</v>
          </cell>
        </row>
        <row r="40">
          <cell r="F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3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1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394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4">
          <cell r="I134">
            <v>3</v>
          </cell>
        </row>
        <row r="135">
          <cell r="I135">
            <v>0</v>
          </cell>
        </row>
        <row r="138">
          <cell r="I138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1</v>
          </cell>
        </row>
        <row r="234">
          <cell r="I234">
            <v>9</v>
          </cell>
        </row>
        <row r="235">
          <cell r="I235">
            <v>0</v>
          </cell>
        </row>
        <row r="237">
          <cell r="I237">
            <v>6</v>
          </cell>
        </row>
        <row r="238">
          <cell r="I238">
            <v>0</v>
          </cell>
        </row>
        <row r="239">
          <cell r="I239">
            <v>4</v>
          </cell>
        </row>
        <row r="240">
          <cell r="I240">
            <v>0</v>
          </cell>
        </row>
        <row r="242">
          <cell r="I242">
            <v>2</v>
          </cell>
        </row>
        <row r="243">
          <cell r="I243">
            <v>0</v>
          </cell>
        </row>
        <row r="244">
          <cell r="I244">
            <v>4</v>
          </cell>
        </row>
        <row r="245">
          <cell r="I245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16"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4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8</v>
          </cell>
          <cell r="G87">
            <v>0</v>
          </cell>
          <cell r="H87">
            <v>0</v>
          </cell>
          <cell r="I87">
            <v>0</v>
          </cell>
        </row>
        <row r="108">
          <cell r="I108">
            <v>8</v>
          </cell>
        </row>
        <row r="109">
          <cell r="I109">
            <v>0</v>
          </cell>
        </row>
        <row r="110">
          <cell r="I110">
            <v>2</v>
          </cell>
        </row>
        <row r="111">
          <cell r="I111">
            <v>0</v>
          </cell>
        </row>
        <row r="112">
          <cell r="I112">
            <v>0</v>
          </cell>
        </row>
        <row r="134">
          <cell r="I134">
            <v>1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1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4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1</v>
          </cell>
        </row>
        <row r="208">
          <cell r="I208">
            <v>1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0</v>
          </cell>
        </row>
        <row r="221">
          <cell r="I221">
            <v>13</v>
          </cell>
        </row>
        <row r="222">
          <cell r="I222">
            <v>0</v>
          </cell>
        </row>
        <row r="223">
          <cell r="I223">
            <v>7</v>
          </cell>
        </row>
        <row r="225">
          <cell r="I225">
            <v>26</v>
          </cell>
        </row>
        <row r="226">
          <cell r="I226">
            <v>9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0</v>
          </cell>
        </row>
        <row r="234">
          <cell r="I234">
            <v>0</v>
          </cell>
        </row>
        <row r="235">
          <cell r="I235">
            <v>6</v>
          </cell>
        </row>
        <row r="237">
          <cell r="I237">
            <v>1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2">
          <cell r="I242">
            <v>14</v>
          </cell>
        </row>
        <row r="243">
          <cell r="I243">
            <v>0</v>
          </cell>
        </row>
        <row r="244">
          <cell r="I244">
            <v>25</v>
          </cell>
        </row>
        <row r="245">
          <cell r="I245">
            <v>16</v>
          </cell>
        </row>
        <row r="247">
          <cell r="I247">
            <v>4</v>
          </cell>
        </row>
        <row r="248">
          <cell r="I248">
            <v>21</v>
          </cell>
        </row>
        <row r="249">
          <cell r="I249">
            <v>7</v>
          </cell>
        </row>
        <row r="250">
          <cell r="I250">
            <v>1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MES JULIO 17"/>
      <sheetName val="ORD DELIO JIMENEZ JULIO 17"/>
      <sheetName val="ORD JULIO MEDINA JULIO 17"/>
      <sheetName val="ORD LUIS DE LEON JULIO 17"/>
      <sheetName val="ORD ESMELING JULIO 17"/>
      <sheetName val="ORD WHUANDA MEDINA JULIO 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Casos Inactivos"/>
      <sheetName val="Luis Marte"/>
      <sheetName val="Adonis C."/>
      <sheetName val="Georgina C."/>
      <sheetName val="Rosa Elena"/>
    </sheetNames>
    <sheetDataSet>
      <sheetData sheetId="0"/>
      <sheetData sheetId="1">
        <row r="16">
          <cell r="H16">
            <v>0</v>
          </cell>
          <cell r="I16">
            <v>0</v>
          </cell>
        </row>
        <row r="17">
          <cell r="H17">
            <v>0</v>
          </cell>
          <cell r="I17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0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0</v>
          </cell>
          <cell r="J218">
            <v>0</v>
          </cell>
        </row>
        <row r="219">
          <cell r="I219">
            <v>0</v>
          </cell>
          <cell r="J219">
            <v>0</v>
          </cell>
        </row>
      </sheetData>
      <sheetData sheetId="2">
        <row r="16">
          <cell r="H16">
            <v>1</v>
          </cell>
          <cell r="I16">
            <v>0</v>
          </cell>
        </row>
        <row r="17">
          <cell r="H17">
            <v>0</v>
          </cell>
          <cell r="I17">
            <v>0</v>
          </cell>
        </row>
        <row r="39">
          <cell r="F39">
            <v>0</v>
          </cell>
          <cell r="G39">
            <v>1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3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2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108">
          <cell r="I108">
            <v>5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28">
          <cell r="I128">
            <v>0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0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0</v>
          </cell>
          <cell r="J218">
            <v>0</v>
          </cell>
        </row>
        <row r="219">
          <cell r="I219">
            <v>0</v>
          </cell>
          <cell r="J219">
            <v>0</v>
          </cell>
        </row>
        <row r="221">
          <cell r="I221">
            <v>3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7</v>
          </cell>
          <cell r="J223">
            <v>0</v>
          </cell>
        </row>
        <row r="233">
          <cell r="I233">
            <v>1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7</v>
          </cell>
          <cell r="J235">
            <v>0</v>
          </cell>
        </row>
        <row r="237">
          <cell r="I237">
            <v>6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26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7">
          <cell r="I247">
            <v>1</v>
          </cell>
          <cell r="J247">
            <v>0</v>
          </cell>
        </row>
        <row r="248">
          <cell r="I248">
            <v>0</v>
          </cell>
          <cell r="J248">
            <v>0</v>
          </cell>
        </row>
        <row r="249">
          <cell r="I249">
            <v>2</v>
          </cell>
          <cell r="J249">
            <v>0</v>
          </cell>
        </row>
        <row r="250">
          <cell r="I250">
            <v>0</v>
          </cell>
          <cell r="J250">
            <v>0</v>
          </cell>
        </row>
      </sheetData>
      <sheetData sheetId="3">
        <row r="16">
          <cell r="H16">
            <v>22</v>
          </cell>
          <cell r="I16">
            <v>0</v>
          </cell>
        </row>
        <row r="17">
          <cell r="H17">
            <v>0</v>
          </cell>
          <cell r="I17">
            <v>0</v>
          </cell>
        </row>
        <row r="79">
          <cell r="F79">
            <v>4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1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4</v>
          </cell>
          <cell r="G87">
            <v>0</v>
          </cell>
          <cell r="H87">
            <v>0</v>
          </cell>
          <cell r="I87">
            <v>0</v>
          </cell>
        </row>
        <row r="108">
          <cell r="I108">
            <v>1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34">
          <cell r="I134">
            <v>0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1</v>
          </cell>
          <cell r="J136">
            <v>0</v>
          </cell>
        </row>
        <row r="137">
          <cell r="I137">
            <v>2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0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0</v>
          </cell>
          <cell r="J218">
            <v>0</v>
          </cell>
        </row>
        <row r="219">
          <cell r="I219">
            <v>0</v>
          </cell>
          <cell r="J219">
            <v>0</v>
          </cell>
        </row>
        <row r="221">
          <cell r="I221">
            <v>12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2</v>
          </cell>
          <cell r="J223">
            <v>0</v>
          </cell>
        </row>
        <row r="233">
          <cell r="I233">
            <v>0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1</v>
          </cell>
          <cell r="J235">
            <v>0</v>
          </cell>
        </row>
        <row r="247">
          <cell r="I247">
            <v>2</v>
          </cell>
          <cell r="J247">
            <v>0</v>
          </cell>
        </row>
        <row r="248">
          <cell r="I248">
            <v>2</v>
          </cell>
          <cell r="J248">
            <v>0</v>
          </cell>
        </row>
        <row r="249">
          <cell r="I249">
            <v>5</v>
          </cell>
          <cell r="J249">
            <v>0</v>
          </cell>
        </row>
        <row r="250">
          <cell r="I250">
            <v>0</v>
          </cell>
          <cell r="J250">
            <v>0</v>
          </cell>
        </row>
      </sheetData>
      <sheetData sheetId="4">
        <row r="16">
          <cell r="H16">
            <v>10</v>
          </cell>
          <cell r="I16">
            <v>0</v>
          </cell>
        </row>
        <row r="17">
          <cell r="H17">
            <v>0</v>
          </cell>
          <cell r="I17">
            <v>0</v>
          </cell>
        </row>
        <row r="79">
          <cell r="F79">
            <v>1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3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1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4</v>
          </cell>
          <cell r="G87">
            <v>0</v>
          </cell>
          <cell r="H87">
            <v>0</v>
          </cell>
          <cell r="I87">
            <v>0</v>
          </cell>
        </row>
        <row r="108">
          <cell r="I108">
            <v>3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34">
          <cell r="I134">
            <v>1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3</v>
          </cell>
          <cell r="J136">
            <v>0</v>
          </cell>
        </row>
        <row r="137">
          <cell r="I137">
            <v>5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1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0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3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1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0</v>
          </cell>
          <cell r="J218">
            <v>0</v>
          </cell>
        </row>
        <row r="219">
          <cell r="I219">
            <v>0</v>
          </cell>
          <cell r="J219">
            <v>0</v>
          </cell>
        </row>
        <row r="221">
          <cell r="I221">
            <v>17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14</v>
          </cell>
          <cell r="J223">
            <v>0</v>
          </cell>
        </row>
        <row r="233">
          <cell r="I233">
            <v>5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8</v>
          </cell>
          <cell r="J235">
            <v>0</v>
          </cell>
        </row>
        <row r="237">
          <cell r="I237">
            <v>2</v>
          </cell>
          <cell r="J237">
            <v>0</v>
          </cell>
        </row>
        <row r="238">
          <cell r="I238">
            <v>1</v>
          </cell>
          <cell r="J238">
            <v>0</v>
          </cell>
        </row>
        <row r="239">
          <cell r="I239">
            <v>12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7">
          <cell r="I247">
            <v>1</v>
          </cell>
          <cell r="J247">
            <v>0</v>
          </cell>
        </row>
        <row r="248">
          <cell r="I248">
            <v>10</v>
          </cell>
          <cell r="J248">
            <v>0</v>
          </cell>
        </row>
        <row r="249">
          <cell r="I249">
            <v>9</v>
          </cell>
          <cell r="J249">
            <v>0</v>
          </cell>
        </row>
        <row r="250">
          <cell r="I250">
            <v>0</v>
          </cell>
          <cell r="J250">
            <v>0</v>
          </cell>
        </row>
      </sheetData>
      <sheetData sheetId="5">
        <row r="16">
          <cell r="H16">
            <v>4</v>
          </cell>
          <cell r="I16">
            <v>0</v>
          </cell>
        </row>
        <row r="17">
          <cell r="H17">
            <v>0</v>
          </cell>
          <cell r="I17">
            <v>0</v>
          </cell>
        </row>
        <row r="39">
          <cell r="F39">
            <v>0</v>
          </cell>
          <cell r="G39">
            <v>1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79">
          <cell r="F79">
            <v>2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3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1</v>
          </cell>
          <cell r="G87">
            <v>0</v>
          </cell>
          <cell r="H87">
            <v>0</v>
          </cell>
          <cell r="I87">
            <v>0</v>
          </cell>
        </row>
        <row r="108">
          <cell r="I108">
            <v>0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34">
          <cell r="I134">
            <v>0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0</v>
          </cell>
          <cell r="J136">
            <v>0</v>
          </cell>
        </row>
        <row r="137">
          <cell r="I137">
            <v>3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0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1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2</v>
          </cell>
          <cell r="J218">
            <v>0</v>
          </cell>
        </row>
        <row r="219">
          <cell r="I219">
            <v>1</v>
          </cell>
          <cell r="J219">
            <v>0</v>
          </cell>
        </row>
        <row r="221">
          <cell r="I221">
            <v>9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5</v>
          </cell>
          <cell r="J223">
            <v>0</v>
          </cell>
        </row>
        <row r="233">
          <cell r="I233">
            <v>0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1</v>
          </cell>
          <cell r="J235">
            <v>0</v>
          </cell>
        </row>
        <row r="237">
          <cell r="I237">
            <v>1</v>
          </cell>
          <cell r="J237">
            <v>0</v>
          </cell>
        </row>
        <row r="238">
          <cell r="I238">
            <v>1</v>
          </cell>
          <cell r="J238">
            <v>0</v>
          </cell>
        </row>
        <row r="239">
          <cell r="I239">
            <v>0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7">
          <cell r="I247">
            <v>0</v>
          </cell>
          <cell r="J247">
            <v>0</v>
          </cell>
        </row>
        <row r="248">
          <cell r="I248">
            <v>0</v>
          </cell>
          <cell r="J248">
            <v>0</v>
          </cell>
        </row>
        <row r="249">
          <cell r="I249">
            <v>4</v>
          </cell>
          <cell r="J249">
            <v>0</v>
          </cell>
        </row>
        <row r="250">
          <cell r="I250">
            <v>0</v>
          </cell>
          <cell r="J25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"/>
      <sheetName val="AMA"/>
      <sheetName val="BIEM"/>
      <sheetName val="CE"/>
      <sheetName val="FE"/>
      <sheetName val="HE"/>
      <sheetName val="JOH"/>
      <sheetName val="JOR"/>
      <sheetName val="JU"/>
      <sheetName val="LA"/>
      <sheetName val="MAR"/>
      <sheetName val="RA"/>
      <sheetName val="RAY"/>
      <sheetName val="SA"/>
      <sheetName val="YU"/>
      <sheetName val="LV SEMI"/>
      <sheetName val="LA VEGA"/>
      <sheetName val="CLA"/>
      <sheetName val="YA"/>
      <sheetName val="CONSTANZA"/>
      <sheetName val="DPTO. LA VEGA"/>
      <sheetName val="Gráfico7"/>
      <sheetName val="Gráfico6"/>
      <sheetName val="Gráfico5"/>
      <sheetName val="Gráfico4"/>
      <sheetName val="Gráfico3"/>
      <sheetName val="Gráfico2"/>
      <sheetName val="Gráfico1"/>
      <sheetName val="Hoja1"/>
      <sheetName val="Hoja2"/>
      <sheetName val="Hoja3"/>
      <sheetName val="Hoja4"/>
      <sheetName val="Hoja5"/>
      <sheetName val="Hoja6"/>
      <sheetName val="Hoja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F10">
            <v>6499</v>
          </cell>
          <cell r="G10">
            <v>0</v>
          </cell>
        </row>
        <row r="11">
          <cell r="F11">
            <v>0</v>
          </cell>
          <cell r="G11">
            <v>0</v>
          </cell>
        </row>
        <row r="16">
          <cell r="H16">
            <v>535</v>
          </cell>
          <cell r="I16">
            <v>23</v>
          </cell>
        </row>
        <row r="17">
          <cell r="H17">
            <v>115</v>
          </cell>
          <cell r="I17">
            <v>6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65</v>
          </cell>
          <cell r="G30">
            <v>1</v>
          </cell>
          <cell r="H30">
            <v>0</v>
          </cell>
          <cell r="I30">
            <v>0</v>
          </cell>
        </row>
        <row r="31">
          <cell r="F31">
            <v>5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6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25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11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1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3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3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5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4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6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2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3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11</v>
          </cell>
          <cell r="G71">
            <v>16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1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1</v>
          </cell>
          <cell r="H77">
            <v>0</v>
          </cell>
          <cell r="I77">
            <v>0</v>
          </cell>
        </row>
        <row r="79">
          <cell r="F79">
            <v>28</v>
          </cell>
          <cell r="G79">
            <v>0</v>
          </cell>
          <cell r="H79">
            <v>1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20</v>
          </cell>
          <cell r="G84">
            <v>1</v>
          </cell>
          <cell r="H84">
            <v>2</v>
          </cell>
          <cell r="I84">
            <v>0</v>
          </cell>
        </row>
        <row r="85">
          <cell r="F85">
            <v>7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30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14</v>
          </cell>
        </row>
        <row r="93">
          <cell r="G93">
            <v>4</v>
          </cell>
        </row>
        <row r="94">
          <cell r="G94">
            <v>1</v>
          </cell>
        </row>
        <row r="95">
          <cell r="G95">
            <v>3</v>
          </cell>
        </row>
        <row r="96">
          <cell r="G96">
            <v>669</v>
          </cell>
        </row>
        <row r="102">
          <cell r="I102">
            <v>3</v>
          </cell>
          <cell r="J102">
            <v>0</v>
          </cell>
        </row>
        <row r="103">
          <cell r="I103">
            <v>1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1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19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3</v>
          </cell>
          <cell r="J110">
            <v>0</v>
          </cell>
        </row>
        <row r="111">
          <cell r="I111">
            <v>5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8">
          <cell r="I128">
            <v>9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1</v>
          </cell>
          <cell r="J130">
            <v>0</v>
          </cell>
        </row>
        <row r="131">
          <cell r="I131">
            <v>4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40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13</v>
          </cell>
          <cell r="J136">
            <v>0</v>
          </cell>
        </row>
        <row r="137">
          <cell r="I137">
            <v>16</v>
          </cell>
          <cell r="J137">
            <v>0</v>
          </cell>
        </row>
        <row r="138">
          <cell r="I138">
            <v>1</v>
          </cell>
          <cell r="J138">
            <v>0</v>
          </cell>
        </row>
        <row r="140">
          <cell r="I140">
            <v>3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1</v>
          </cell>
          <cell r="J142">
            <v>0</v>
          </cell>
        </row>
        <row r="143">
          <cell r="I143">
            <v>5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2</v>
          </cell>
          <cell r="J149">
            <v>0</v>
          </cell>
        </row>
        <row r="150">
          <cell r="I150">
            <v>0</v>
          </cell>
          <cell r="J150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0</v>
          </cell>
          <cell r="J159">
            <v>0</v>
          </cell>
        </row>
        <row r="160">
          <cell r="I160">
            <v>0</v>
          </cell>
          <cell r="J160">
            <v>0</v>
          </cell>
        </row>
        <row r="162"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11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16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17</v>
          </cell>
          <cell r="J192">
            <v>0</v>
          </cell>
        </row>
        <row r="193">
          <cell r="I193">
            <v>7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1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7</v>
          </cell>
          <cell r="J201">
            <v>0</v>
          </cell>
        </row>
        <row r="202">
          <cell r="I202">
            <v>4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3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1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2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29</v>
          </cell>
          <cell r="J218">
            <v>0</v>
          </cell>
        </row>
        <row r="219">
          <cell r="I219">
            <v>52</v>
          </cell>
          <cell r="J219">
            <v>0</v>
          </cell>
        </row>
        <row r="221">
          <cell r="I221">
            <v>120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82</v>
          </cell>
          <cell r="J223">
            <v>0</v>
          </cell>
        </row>
        <row r="225">
          <cell r="I225">
            <v>29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0</v>
          </cell>
          <cell r="J230">
            <v>0</v>
          </cell>
        </row>
        <row r="231">
          <cell r="I231">
            <v>8</v>
          </cell>
          <cell r="J231">
            <v>0</v>
          </cell>
        </row>
        <row r="233">
          <cell r="I233">
            <v>34</v>
          </cell>
          <cell r="J233">
            <v>0</v>
          </cell>
        </row>
        <row r="234">
          <cell r="I234">
            <v>2</v>
          </cell>
          <cell r="J234">
            <v>0</v>
          </cell>
        </row>
        <row r="235">
          <cell r="I235">
            <v>111</v>
          </cell>
          <cell r="J235">
            <v>0</v>
          </cell>
        </row>
        <row r="237">
          <cell r="I237">
            <v>52</v>
          </cell>
          <cell r="J237">
            <v>0</v>
          </cell>
        </row>
        <row r="238">
          <cell r="I238">
            <v>36</v>
          </cell>
          <cell r="J238">
            <v>0</v>
          </cell>
        </row>
        <row r="239">
          <cell r="I239">
            <v>240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0</v>
          </cell>
          <cell r="J242">
            <v>0</v>
          </cell>
        </row>
        <row r="243">
          <cell r="I243">
            <v>4</v>
          </cell>
          <cell r="J243">
            <v>0</v>
          </cell>
        </row>
        <row r="244">
          <cell r="I244">
            <v>79</v>
          </cell>
          <cell r="J244">
            <v>0</v>
          </cell>
        </row>
        <row r="245">
          <cell r="I245">
            <v>101</v>
          </cell>
          <cell r="J245">
            <v>0</v>
          </cell>
        </row>
        <row r="247">
          <cell r="I247">
            <v>10</v>
          </cell>
          <cell r="J247">
            <v>0</v>
          </cell>
        </row>
        <row r="248">
          <cell r="I248">
            <v>30</v>
          </cell>
          <cell r="J248">
            <v>0</v>
          </cell>
        </row>
        <row r="249">
          <cell r="I249">
            <v>30</v>
          </cell>
          <cell r="J249">
            <v>0</v>
          </cell>
        </row>
        <row r="250">
          <cell r="I250">
            <v>6</v>
          </cell>
          <cell r="J250">
            <v>0</v>
          </cell>
        </row>
        <row r="252">
          <cell r="I252">
            <v>2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17"/>
      <sheetData sheetId="18"/>
      <sheetData sheetId="19">
        <row r="10">
          <cell r="F10">
            <v>266</v>
          </cell>
        </row>
        <row r="16">
          <cell r="H16">
            <v>8</v>
          </cell>
          <cell r="I16">
            <v>0</v>
          </cell>
        </row>
        <row r="17">
          <cell r="H17">
            <v>0</v>
          </cell>
          <cell r="I17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5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3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7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3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2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2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2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6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1</v>
          </cell>
        </row>
        <row r="93">
          <cell r="G93">
            <v>1</v>
          </cell>
        </row>
        <row r="94">
          <cell r="G94">
            <v>1</v>
          </cell>
        </row>
        <row r="95">
          <cell r="G95">
            <v>4</v>
          </cell>
        </row>
        <row r="96">
          <cell r="G96">
            <v>0</v>
          </cell>
        </row>
        <row r="102">
          <cell r="I102">
            <v>0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0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2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8">
          <cell r="I128">
            <v>5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2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1</v>
          </cell>
          <cell r="J136">
            <v>0</v>
          </cell>
        </row>
        <row r="137">
          <cell r="I137">
            <v>3</v>
          </cell>
          <cell r="J137">
            <v>0</v>
          </cell>
        </row>
        <row r="138">
          <cell r="I138">
            <v>1</v>
          </cell>
          <cell r="J138">
            <v>0</v>
          </cell>
        </row>
        <row r="140">
          <cell r="I140">
            <v>0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0</v>
          </cell>
          <cell r="J149">
            <v>0</v>
          </cell>
        </row>
        <row r="150">
          <cell r="I150">
            <v>0</v>
          </cell>
          <cell r="J150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0</v>
          </cell>
          <cell r="J159">
            <v>0</v>
          </cell>
        </row>
        <row r="160">
          <cell r="I160">
            <v>0</v>
          </cell>
          <cell r="J160">
            <v>0</v>
          </cell>
        </row>
        <row r="162"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2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5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1</v>
          </cell>
          <cell r="J218">
            <v>0</v>
          </cell>
        </row>
        <row r="219">
          <cell r="I219">
            <v>0</v>
          </cell>
          <cell r="J219">
            <v>0</v>
          </cell>
        </row>
        <row r="221">
          <cell r="I221">
            <v>12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8</v>
          </cell>
          <cell r="J223">
            <v>0</v>
          </cell>
        </row>
        <row r="225">
          <cell r="I225">
            <v>1</v>
          </cell>
          <cell r="J225">
            <v>0</v>
          </cell>
        </row>
        <row r="226">
          <cell r="I226">
            <v>3</v>
          </cell>
          <cell r="J226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0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3">
          <cell r="I233">
            <v>12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13</v>
          </cell>
          <cell r="J235">
            <v>0</v>
          </cell>
        </row>
        <row r="237">
          <cell r="I237">
            <v>8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9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4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3</v>
          </cell>
          <cell r="J244">
            <v>0</v>
          </cell>
        </row>
        <row r="245">
          <cell r="I245">
            <v>7</v>
          </cell>
          <cell r="J245">
            <v>0</v>
          </cell>
        </row>
        <row r="247">
          <cell r="I247">
            <v>2</v>
          </cell>
          <cell r="J247">
            <v>0</v>
          </cell>
        </row>
        <row r="248">
          <cell r="I248">
            <v>31</v>
          </cell>
          <cell r="J248">
            <v>0</v>
          </cell>
        </row>
        <row r="249">
          <cell r="I249">
            <v>31</v>
          </cell>
          <cell r="J249">
            <v>0</v>
          </cell>
        </row>
        <row r="250">
          <cell r="I250">
            <v>0</v>
          </cell>
          <cell r="J250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ADOLESCENTES"/>
      <sheetName val="REPORTE"/>
      <sheetName val="REPORTE ADOLECENTES "/>
      <sheetName val="JURISDICCION ORDINARIA"/>
      <sheetName val="REPORTE ORDINARIO"/>
      <sheetName val="REPORTE ADOLESCENTES"/>
      <sheetName val="Hoja1"/>
    </sheetNames>
    <sheetDataSet>
      <sheetData sheetId="0"/>
      <sheetData sheetId="1"/>
      <sheetData sheetId="2"/>
      <sheetData sheetId="3">
        <row r="30">
          <cell r="F30">
            <v>4</v>
          </cell>
        </row>
        <row r="35">
          <cell r="F35">
            <v>1</v>
          </cell>
        </row>
        <row r="36">
          <cell r="F36">
            <v>4</v>
          </cell>
        </row>
        <row r="79">
          <cell r="F79">
            <v>1</v>
          </cell>
        </row>
        <row r="84">
          <cell r="F84">
            <v>2</v>
          </cell>
        </row>
        <row r="87">
          <cell r="F87">
            <v>2</v>
          </cell>
        </row>
        <row r="92">
          <cell r="G92">
            <v>3</v>
          </cell>
        </row>
        <row r="128">
          <cell r="I128">
            <v>4</v>
          </cell>
        </row>
        <row r="221">
          <cell r="I221">
            <v>15</v>
          </cell>
        </row>
        <row r="223">
          <cell r="I223">
            <v>8</v>
          </cell>
        </row>
        <row r="233">
          <cell r="I233">
            <v>4</v>
          </cell>
        </row>
        <row r="235">
          <cell r="I235">
            <v>8</v>
          </cell>
        </row>
        <row r="237">
          <cell r="I237">
            <v>1</v>
          </cell>
        </row>
        <row r="239">
          <cell r="I239">
            <v>13</v>
          </cell>
        </row>
        <row r="242">
          <cell r="I242">
            <v>9</v>
          </cell>
        </row>
        <row r="244">
          <cell r="I244">
            <v>15</v>
          </cell>
        </row>
        <row r="247">
          <cell r="I247">
            <v>2</v>
          </cell>
        </row>
        <row r="248">
          <cell r="I248">
            <v>5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RISDICCION ORDINARIA"/>
      <sheetName val="REPORTE ORDINARIO"/>
      <sheetName val="INFORME ADOLESCENTES"/>
      <sheetName val="REPORTE"/>
      <sheetName val="REPORTE ADOLECENTES "/>
      <sheetName val="REPORTE ADOLESCENTES"/>
      <sheetName val="Hoja2"/>
      <sheetName val="Hoja1"/>
    </sheetNames>
    <sheetDataSet>
      <sheetData sheetId="0">
        <row r="36">
          <cell r="F36">
            <v>11</v>
          </cell>
        </row>
        <row r="39">
          <cell r="G39">
            <v>3</v>
          </cell>
        </row>
        <row r="79">
          <cell r="F79">
            <v>1</v>
          </cell>
        </row>
        <row r="85">
          <cell r="F85">
            <v>5</v>
          </cell>
        </row>
        <row r="87">
          <cell r="F87">
            <v>5</v>
          </cell>
        </row>
        <row r="102">
          <cell r="I102">
            <v>1</v>
          </cell>
        </row>
        <row r="108">
          <cell r="I108">
            <v>1</v>
          </cell>
        </row>
        <row r="128">
          <cell r="I128">
            <v>2</v>
          </cell>
        </row>
        <row r="130">
          <cell r="I130">
            <v>1</v>
          </cell>
        </row>
        <row r="134">
          <cell r="I134">
            <v>1</v>
          </cell>
        </row>
        <row r="140">
          <cell r="I140">
            <v>1</v>
          </cell>
        </row>
        <row r="221">
          <cell r="I221">
            <v>13</v>
          </cell>
        </row>
        <row r="223">
          <cell r="I223">
            <v>10</v>
          </cell>
        </row>
        <row r="225">
          <cell r="I225">
            <v>13</v>
          </cell>
        </row>
        <row r="233">
          <cell r="I233">
            <v>10</v>
          </cell>
        </row>
        <row r="235">
          <cell r="I235">
            <v>12</v>
          </cell>
        </row>
        <row r="237">
          <cell r="I237">
            <v>4</v>
          </cell>
        </row>
        <row r="239">
          <cell r="I239">
            <v>21</v>
          </cell>
        </row>
        <row r="242">
          <cell r="I242">
            <v>4</v>
          </cell>
        </row>
        <row r="244">
          <cell r="I244">
            <v>2</v>
          </cell>
        </row>
        <row r="247">
          <cell r="I247">
            <v>2</v>
          </cell>
        </row>
        <row r="248">
          <cell r="I248">
            <v>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RISDICCION ORDINARIA"/>
      <sheetName val="REPORTE ORDINARIO"/>
      <sheetName val="REPORTE"/>
      <sheetName val="REPORTE ADOLECENTES "/>
      <sheetName val="INFORME ADOLESCENTES"/>
      <sheetName val="REPORTE ADOLESCENTES"/>
      <sheetName val="Hoja1"/>
    </sheetNames>
    <sheetDataSet>
      <sheetData sheetId="0">
        <row r="36">
          <cell r="F36">
            <v>2</v>
          </cell>
        </row>
        <row r="39">
          <cell r="G39">
            <v>2</v>
          </cell>
        </row>
        <row r="83">
          <cell r="F83">
            <v>1</v>
          </cell>
        </row>
        <row r="84">
          <cell r="F84">
            <v>3</v>
          </cell>
        </row>
        <row r="85">
          <cell r="F85">
            <v>3</v>
          </cell>
        </row>
        <row r="92">
          <cell r="G92">
            <v>3</v>
          </cell>
        </row>
        <row r="128">
          <cell r="I128">
            <v>2</v>
          </cell>
        </row>
        <row r="130">
          <cell r="I130">
            <v>2</v>
          </cell>
        </row>
        <row r="134">
          <cell r="I134">
            <v>4</v>
          </cell>
        </row>
        <row r="221">
          <cell r="I221">
            <v>13</v>
          </cell>
        </row>
        <row r="223">
          <cell r="I223">
            <v>9</v>
          </cell>
        </row>
        <row r="225">
          <cell r="I225">
            <v>30</v>
          </cell>
        </row>
        <row r="233">
          <cell r="I233">
            <v>4</v>
          </cell>
        </row>
        <row r="235">
          <cell r="I235">
            <v>9</v>
          </cell>
        </row>
        <row r="237">
          <cell r="I237">
            <v>7</v>
          </cell>
        </row>
        <row r="239">
          <cell r="I239">
            <v>39</v>
          </cell>
        </row>
        <row r="242">
          <cell r="I242">
            <v>5</v>
          </cell>
        </row>
        <row r="244">
          <cell r="I244">
            <v>15</v>
          </cell>
        </row>
        <row r="247">
          <cell r="I247">
            <v>2</v>
          </cell>
        </row>
        <row r="248">
          <cell r="I248">
            <v>12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RISDICCION ORDINARIA"/>
      <sheetName val="REPORTE ORDINARIO"/>
      <sheetName val="INFORME ADOLESCENTES"/>
      <sheetName val="REPORTE"/>
      <sheetName val="REPORTE ADOLECENTES "/>
      <sheetName val="REPORTE ADOLESCENTES"/>
      <sheetName val="Hoja1"/>
    </sheetNames>
    <sheetDataSet>
      <sheetData sheetId="0">
        <row r="36">
          <cell r="F36">
            <v>2</v>
          </cell>
        </row>
        <row r="79">
          <cell r="F79">
            <v>2</v>
          </cell>
        </row>
        <row r="83">
          <cell r="F83">
            <v>1</v>
          </cell>
        </row>
        <row r="84">
          <cell r="F84">
            <v>3</v>
          </cell>
        </row>
        <row r="87">
          <cell r="F87">
            <v>4</v>
          </cell>
        </row>
        <row r="92">
          <cell r="G92">
            <v>4</v>
          </cell>
        </row>
        <row r="221">
          <cell r="I221">
            <v>14</v>
          </cell>
        </row>
        <row r="223">
          <cell r="I223">
            <v>8</v>
          </cell>
        </row>
        <row r="225">
          <cell r="I225">
            <v>8</v>
          </cell>
        </row>
        <row r="233">
          <cell r="I233">
            <v>2</v>
          </cell>
        </row>
        <row r="235">
          <cell r="I235">
            <v>9</v>
          </cell>
        </row>
        <row r="237">
          <cell r="I237">
            <v>4</v>
          </cell>
        </row>
        <row r="239">
          <cell r="I239">
            <v>5</v>
          </cell>
        </row>
        <row r="242">
          <cell r="I242">
            <v>6</v>
          </cell>
        </row>
        <row r="244">
          <cell r="I244">
            <v>16</v>
          </cell>
        </row>
        <row r="248">
          <cell r="I248">
            <v>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URISAN"/>
      <sheetName val="yubelky "/>
      <sheetName val="yasmely"/>
      <sheetName val="Valentin"/>
      <sheetName val="ROBINSON "/>
      <sheetName val="ROBERTO Q"/>
      <sheetName val="CLEMENTE"/>
      <sheetName val="Robert "/>
      <sheetName val="Richard"/>
      <sheetName val="Nancy"/>
      <sheetName val="MIOLANNY"/>
      <sheetName val="meldrick"/>
      <sheetName val="jose"/>
      <sheetName val="johanna e"/>
      <sheetName val="harold"/>
      <sheetName val="GLORIA"/>
      <sheetName val="FREDDY m"/>
      <sheetName val="FREDDY"/>
      <sheetName val="FRANKLIN"/>
      <sheetName val="FRANCISCO"/>
      <sheetName val="Elizabeth"/>
      <sheetName val="Dn-casos"/>
      <sheetName val="Denny"/>
      <sheetName val="Croniz"/>
      <sheetName val="CHRYSTIE"/>
      <sheetName val="Carlos B"/>
      <sheetName val="ASIA "/>
      <sheetName val="ANNA"/>
      <sheetName val="ANDREA"/>
      <sheetName val="ANA "/>
      <sheetName val="AMAURY"/>
      <sheetName val="VINCULADOS"/>
    </sheetNames>
    <sheetDataSet>
      <sheetData sheetId="0">
        <row r="10">
          <cell r="F10">
            <v>676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5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3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1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3</v>
          </cell>
          <cell r="G71">
            <v>1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2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1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0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0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4">
          <cell r="I114">
            <v>1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8">
          <cell r="I128">
            <v>0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0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0</v>
          </cell>
          <cell r="J136">
            <v>0</v>
          </cell>
        </row>
        <row r="137">
          <cell r="I137">
            <v>0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40">
          <cell r="I140">
            <v>0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0</v>
          </cell>
          <cell r="J149">
            <v>0</v>
          </cell>
        </row>
        <row r="150">
          <cell r="I150">
            <v>0</v>
          </cell>
          <cell r="J150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0</v>
          </cell>
          <cell r="J159">
            <v>0</v>
          </cell>
        </row>
        <row r="160">
          <cell r="I160">
            <v>0</v>
          </cell>
          <cell r="J160">
            <v>0</v>
          </cell>
        </row>
        <row r="162"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0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0</v>
          </cell>
          <cell r="J218">
            <v>0</v>
          </cell>
        </row>
        <row r="219">
          <cell r="I219">
            <v>0</v>
          </cell>
          <cell r="J219">
            <v>0</v>
          </cell>
        </row>
        <row r="221">
          <cell r="I221">
            <v>0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0</v>
          </cell>
          <cell r="J223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0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3">
          <cell r="I233">
            <v>8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17</v>
          </cell>
          <cell r="J235">
            <v>0</v>
          </cell>
        </row>
        <row r="237">
          <cell r="I237">
            <v>2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9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0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5</v>
          </cell>
          <cell r="J244">
            <v>0</v>
          </cell>
        </row>
        <row r="245">
          <cell r="I245">
            <v>14</v>
          </cell>
          <cell r="J245">
            <v>0</v>
          </cell>
        </row>
        <row r="247">
          <cell r="I247">
            <v>3</v>
          </cell>
          <cell r="J247">
            <v>0</v>
          </cell>
        </row>
        <row r="248">
          <cell r="I248">
            <v>1</v>
          </cell>
          <cell r="J248">
            <v>0</v>
          </cell>
        </row>
        <row r="249">
          <cell r="I249">
            <v>0</v>
          </cell>
          <cell r="J249">
            <v>0</v>
          </cell>
        </row>
        <row r="250">
          <cell r="I250">
            <v>0</v>
          </cell>
          <cell r="J250">
            <v>0</v>
          </cell>
        </row>
        <row r="252">
          <cell r="I252">
            <v>1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1">
        <row r="10">
          <cell r="F10">
            <v>206</v>
          </cell>
          <cell r="G10">
            <v>0</v>
          </cell>
        </row>
        <row r="11">
          <cell r="F11">
            <v>0</v>
          </cell>
          <cell r="G11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</v>
          </cell>
          <cell r="G28">
            <v>0</v>
          </cell>
          <cell r="H28">
            <v>0</v>
          </cell>
          <cell r="I28">
            <v>0</v>
          </cell>
          <cell r="J28">
            <v>1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</v>
          </cell>
          <cell r="G30">
            <v>0</v>
          </cell>
          <cell r="H30">
            <v>0</v>
          </cell>
          <cell r="I30">
            <v>0</v>
          </cell>
          <cell r="J30">
            <v>1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7</v>
          </cell>
          <cell r="G34">
            <v>0</v>
          </cell>
          <cell r="H34">
            <v>0</v>
          </cell>
          <cell r="I34">
            <v>0</v>
          </cell>
          <cell r="J34">
            <v>7</v>
          </cell>
        </row>
        <row r="35">
          <cell r="F35">
            <v>1</v>
          </cell>
          <cell r="G35">
            <v>0</v>
          </cell>
          <cell r="H35">
            <v>0</v>
          </cell>
          <cell r="I35">
            <v>0</v>
          </cell>
          <cell r="J35">
            <v>1</v>
          </cell>
        </row>
        <row r="36">
          <cell r="F36">
            <v>6</v>
          </cell>
          <cell r="G36">
            <v>0</v>
          </cell>
          <cell r="H36">
            <v>0</v>
          </cell>
          <cell r="I36">
            <v>0</v>
          </cell>
          <cell r="J36">
            <v>6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F38">
            <v>1</v>
          </cell>
          <cell r="G38">
            <v>2</v>
          </cell>
          <cell r="H38">
            <v>0</v>
          </cell>
          <cell r="I38">
            <v>0</v>
          </cell>
          <cell r="J38">
            <v>3</v>
          </cell>
        </row>
        <row r="39">
          <cell r="F39">
            <v>0</v>
          </cell>
          <cell r="G39">
            <v>1</v>
          </cell>
          <cell r="H39">
            <v>0</v>
          </cell>
          <cell r="I39">
            <v>0</v>
          </cell>
          <cell r="J39">
            <v>1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</v>
          </cell>
          <cell r="G42">
            <v>0</v>
          </cell>
          <cell r="H42">
            <v>0</v>
          </cell>
          <cell r="I42">
            <v>0</v>
          </cell>
          <cell r="J42">
            <v>1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1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</v>
          </cell>
          <cell r="G72">
            <v>0</v>
          </cell>
          <cell r="H72">
            <v>0</v>
          </cell>
          <cell r="I72">
            <v>0</v>
          </cell>
          <cell r="J72">
            <v>1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</v>
          </cell>
          <cell r="G74">
            <v>0</v>
          </cell>
          <cell r="H74">
            <v>0</v>
          </cell>
          <cell r="I74">
            <v>0</v>
          </cell>
          <cell r="J74">
            <v>1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200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92">
          <cell r="G92">
            <v>2</v>
          </cell>
          <cell r="H92">
            <v>2</v>
          </cell>
        </row>
        <row r="93">
          <cell r="G93">
            <v>0</v>
          </cell>
          <cell r="H93">
            <v>0</v>
          </cell>
        </row>
        <row r="94">
          <cell r="G94">
            <v>0</v>
          </cell>
          <cell r="H94">
            <v>0</v>
          </cell>
        </row>
        <row r="95">
          <cell r="G95">
            <v>0</v>
          </cell>
          <cell r="H95">
            <v>0</v>
          </cell>
        </row>
        <row r="96">
          <cell r="G96">
            <v>0</v>
          </cell>
          <cell r="H96">
            <v>0</v>
          </cell>
        </row>
        <row r="97">
          <cell r="G97">
            <v>0</v>
          </cell>
          <cell r="H97">
            <v>0</v>
          </cell>
        </row>
        <row r="102">
          <cell r="I102">
            <v>1</v>
          </cell>
          <cell r="J102">
            <v>0</v>
          </cell>
          <cell r="K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</row>
        <row r="107">
          <cell r="I107">
            <v>3</v>
          </cell>
          <cell r="J107">
            <v>0</v>
          </cell>
          <cell r="K107">
            <v>0</v>
          </cell>
        </row>
        <row r="108">
          <cell r="I108">
            <v>2</v>
          </cell>
          <cell r="J108">
            <v>0</v>
          </cell>
          <cell r="K108">
            <v>0</v>
          </cell>
        </row>
        <row r="109">
          <cell r="I109">
            <v>0</v>
          </cell>
          <cell r="J109">
            <v>0</v>
          </cell>
          <cell r="K109">
            <v>0</v>
          </cell>
        </row>
        <row r="110">
          <cell r="I110">
            <v>1</v>
          </cell>
          <cell r="J110">
            <v>0</v>
          </cell>
          <cell r="K110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</row>
        <row r="113">
          <cell r="I113">
            <v>0</v>
          </cell>
          <cell r="J113">
            <v>0</v>
          </cell>
          <cell r="K113">
            <v>0</v>
          </cell>
        </row>
        <row r="114">
          <cell r="I114">
            <v>0</v>
          </cell>
          <cell r="J114">
            <v>0</v>
          </cell>
          <cell r="K114">
            <v>0</v>
          </cell>
        </row>
        <row r="115">
          <cell r="I115">
            <v>0</v>
          </cell>
          <cell r="J115">
            <v>0</v>
          </cell>
          <cell r="K115">
            <v>0</v>
          </cell>
        </row>
        <row r="116">
          <cell r="I116">
            <v>0</v>
          </cell>
          <cell r="J116">
            <v>0</v>
          </cell>
          <cell r="K116">
            <v>0</v>
          </cell>
        </row>
        <row r="117">
          <cell r="I117">
            <v>0</v>
          </cell>
          <cell r="J117">
            <v>0</v>
          </cell>
          <cell r="K117">
            <v>0</v>
          </cell>
        </row>
        <row r="118">
          <cell r="I118">
            <v>0</v>
          </cell>
          <cell r="J118">
            <v>0</v>
          </cell>
          <cell r="K118">
            <v>0</v>
          </cell>
        </row>
        <row r="119">
          <cell r="I119">
            <v>0</v>
          </cell>
          <cell r="J119">
            <v>0</v>
          </cell>
          <cell r="K119">
            <v>0</v>
          </cell>
        </row>
        <row r="120">
          <cell r="I120">
            <v>0</v>
          </cell>
          <cell r="J120">
            <v>0</v>
          </cell>
          <cell r="K120">
            <v>0</v>
          </cell>
        </row>
        <row r="121">
          <cell r="I121">
            <v>0</v>
          </cell>
          <cell r="J121">
            <v>0</v>
          </cell>
          <cell r="K121">
            <v>0</v>
          </cell>
        </row>
        <row r="122">
          <cell r="I122">
            <v>0</v>
          </cell>
          <cell r="J122">
            <v>0</v>
          </cell>
          <cell r="K122">
            <v>0</v>
          </cell>
        </row>
        <row r="123">
          <cell r="I123">
            <v>0</v>
          </cell>
          <cell r="J123">
            <v>0</v>
          </cell>
          <cell r="K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</row>
        <row r="128">
          <cell r="I128">
            <v>0</v>
          </cell>
          <cell r="J128">
            <v>0</v>
          </cell>
          <cell r="K128">
            <v>0</v>
          </cell>
        </row>
        <row r="129">
          <cell r="I129">
            <v>0</v>
          </cell>
          <cell r="J129">
            <v>0</v>
          </cell>
          <cell r="K129">
            <v>0</v>
          </cell>
        </row>
        <row r="130">
          <cell r="I130">
            <v>0</v>
          </cell>
          <cell r="J130">
            <v>0</v>
          </cell>
          <cell r="K130">
            <v>0</v>
          </cell>
        </row>
        <row r="131">
          <cell r="I131">
            <v>0</v>
          </cell>
          <cell r="J131">
            <v>0</v>
          </cell>
          <cell r="K131">
            <v>0</v>
          </cell>
        </row>
        <row r="132">
          <cell r="I132">
            <v>0</v>
          </cell>
          <cell r="J132">
            <v>0</v>
          </cell>
          <cell r="K132">
            <v>0</v>
          </cell>
        </row>
        <row r="133">
          <cell r="I133">
            <v>1</v>
          </cell>
          <cell r="J133">
            <v>0</v>
          </cell>
          <cell r="K133">
            <v>0</v>
          </cell>
        </row>
        <row r="134">
          <cell r="I134">
            <v>1</v>
          </cell>
          <cell r="J134">
            <v>0</v>
          </cell>
          <cell r="K134">
            <v>0</v>
          </cell>
        </row>
        <row r="135">
          <cell r="I135">
            <v>0</v>
          </cell>
          <cell r="J135">
            <v>0</v>
          </cell>
          <cell r="K135">
            <v>0</v>
          </cell>
        </row>
        <row r="136">
          <cell r="I136">
            <v>0</v>
          </cell>
          <cell r="J136">
            <v>0</v>
          </cell>
          <cell r="K136">
            <v>0</v>
          </cell>
        </row>
        <row r="137">
          <cell r="I137">
            <v>0</v>
          </cell>
          <cell r="J137">
            <v>0</v>
          </cell>
          <cell r="K137">
            <v>0</v>
          </cell>
        </row>
        <row r="138">
          <cell r="I138">
            <v>0</v>
          </cell>
          <cell r="J138">
            <v>0</v>
          </cell>
          <cell r="K138">
            <v>0</v>
          </cell>
        </row>
        <row r="139">
          <cell r="I139">
            <v>1</v>
          </cell>
          <cell r="J139">
            <v>0</v>
          </cell>
          <cell r="K139">
            <v>0</v>
          </cell>
        </row>
        <row r="140">
          <cell r="I140">
            <v>1</v>
          </cell>
          <cell r="J140">
            <v>0</v>
          </cell>
          <cell r="K140">
            <v>0</v>
          </cell>
        </row>
        <row r="141">
          <cell r="I141">
            <v>0</v>
          </cell>
          <cell r="J141">
            <v>0</v>
          </cell>
          <cell r="K141">
            <v>0</v>
          </cell>
        </row>
        <row r="142">
          <cell r="I142">
            <v>0</v>
          </cell>
          <cell r="J142">
            <v>0</v>
          </cell>
          <cell r="K142">
            <v>0</v>
          </cell>
        </row>
        <row r="143">
          <cell r="I143">
            <v>0</v>
          </cell>
          <cell r="J143">
            <v>0</v>
          </cell>
          <cell r="K143">
            <v>0</v>
          </cell>
        </row>
        <row r="144">
          <cell r="I144">
            <v>0</v>
          </cell>
          <cell r="J144">
            <v>0</v>
          </cell>
          <cell r="K144">
            <v>0</v>
          </cell>
        </row>
        <row r="145">
          <cell r="I145">
            <v>0</v>
          </cell>
          <cell r="J145">
            <v>0</v>
          </cell>
          <cell r="K145">
            <v>0</v>
          </cell>
        </row>
        <row r="147">
          <cell r="I147">
            <v>0</v>
          </cell>
          <cell r="J147">
            <v>0</v>
          </cell>
          <cell r="K147">
            <v>0</v>
          </cell>
        </row>
        <row r="148">
          <cell r="I148">
            <v>0</v>
          </cell>
          <cell r="J148">
            <v>0</v>
          </cell>
          <cell r="K148">
            <v>0</v>
          </cell>
        </row>
        <row r="149">
          <cell r="I149">
            <v>0</v>
          </cell>
          <cell r="J149">
            <v>0</v>
          </cell>
          <cell r="K149">
            <v>0</v>
          </cell>
        </row>
        <row r="150">
          <cell r="I150">
            <v>0</v>
          </cell>
          <cell r="J150">
            <v>0</v>
          </cell>
          <cell r="K150">
            <v>0</v>
          </cell>
        </row>
        <row r="151">
          <cell r="I151">
            <v>0</v>
          </cell>
          <cell r="J151">
            <v>0</v>
          </cell>
          <cell r="K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</row>
        <row r="154">
          <cell r="I154">
            <v>0</v>
          </cell>
          <cell r="J154">
            <v>0</v>
          </cell>
          <cell r="K154">
            <v>0</v>
          </cell>
        </row>
        <row r="155">
          <cell r="I155">
            <v>0</v>
          </cell>
          <cell r="J155">
            <v>0</v>
          </cell>
          <cell r="K155">
            <v>0</v>
          </cell>
        </row>
        <row r="156">
          <cell r="I156">
            <v>0</v>
          </cell>
          <cell r="J156">
            <v>0</v>
          </cell>
          <cell r="K156">
            <v>0</v>
          </cell>
        </row>
        <row r="157">
          <cell r="I157">
            <v>0</v>
          </cell>
          <cell r="J157">
            <v>0</v>
          </cell>
          <cell r="K157">
            <v>0</v>
          </cell>
        </row>
        <row r="158">
          <cell r="I158">
            <v>0</v>
          </cell>
          <cell r="J158">
            <v>0</v>
          </cell>
          <cell r="K158">
            <v>0</v>
          </cell>
        </row>
        <row r="159">
          <cell r="I159">
            <v>0</v>
          </cell>
          <cell r="J159">
            <v>0</v>
          </cell>
          <cell r="K159">
            <v>0</v>
          </cell>
        </row>
        <row r="160">
          <cell r="I160">
            <v>0</v>
          </cell>
          <cell r="J160">
            <v>0</v>
          </cell>
          <cell r="K160">
            <v>0</v>
          </cell>
        </row>
        <row r="161">
          <cell r="I161">
            <v>0</v>
          </cell>
          <cell r="J161">
            <v>0</v>
          </cell>
          <cell r="K161">
            <v>0</v>
          </cell>
        </row>
        <row r="162">
          <cell r="I162">
            <v>0</v>
          </cell>
          <cell r="J162">
            <v>0</v>
          </cell>
          <cell r="K162">
            <v>0</v>
          </cell>
        </row>
        <row r="163">
          <cell r="I163">
            <v>0</v>
          </cell>
          <cell r="J163">
            <v>0</v>
          </cell>
          <cell r="K163">
            <v>0</v>
          </cell>
        </row>
        <row r="164">
          <cell r="I164">
            <v>0</v>
          </cell>
          <cell r="J164">
            <v>0</v>
          </cell>
          <cell r="K164">
            <v>0</v>
          </cell>
        </row>
        <row r="165">
          <cell r="I165">
            <v>0</v>
          </cell>
          <cell r="J165">
            <v>0</v>
          </cell>
          <cell r="K165">
            <v>0</v>
          </cell>
        </row>
        <row r="166">
          <cell r="I166">
            <v>0</v>
          </cell>
          <cell r="J166">
            <v>0</v>
          </cell>
          <cell r="K166">
            <v>0</v>
          </cell>
        </row>
        <row r="167">
          <cell r="I167">
            <v>0</v>
          </cell>
          <cell r="J167">
            <v>0</v>
          </cell>
          <cell r="K167">
            <v>0</v>
          </cell>
        </row>
        <row r="168">
          <cell r="I168">
            <v>0</v>
          </cell>
          <cell r="J168">
            <v>0</v>
          </cell>
          <cell r="K168">
            <v>0</v>
          </cell>
        </row>
        <row r="169">
          <cell r="I169">
            <v>0</v>
          </cell>
          <cell r="J169">
            <v>0</v>
          </cell>
          <cell r="K169">
            <v>0</v>
          </cell>
        </row>
        <row r="170">
          <cell r="I170">
            <v>0</v>
          </cell>
          <cell r="J170">
            <v>0</v>
          </cell>
          <cell r="K170">
            <v>0</v>
          </cell>
        </row>
        <row r="171">
          <cell r="I171">
            <v>0</v>
          </cell>
          <cell r="J171">
            <v>0</v>
          </cell>
          <cell r="K171">
            <v>0</v>
          </cell>
        </row>
        <row r="172">
          <cell r="I172">
            <v>0</v>
          </cell>
          <cell r="J172">
            <v>0</v>
          </cell>
          <cell r="K172">
            <v>0</v>
          </cell>
        </row>
        <row r="173">
          <cell r="I173">
            <v>0</v>
          </cell>
          <cell r="J173">
            <v>0</v>
          </cell>
          <cell r="K173">
            <v>0</v>
          </cell>
        </row>
        <row r="174">
          <cell r="I174">
            <v>0</v>
          </cell>
          <cell r="J174">
            <v>0</v>
          </cell>
          <cell r="K174">
            <v>0</v>
          </cell>
        </row>
        <row r="175">
          <cell r="I175">
            <v>0</v>
          </cell>
          <cell r="J175">
            <v>0</v>
          </cell>
          <cell r="K175">
            <v>0</v>
          </cell>
        </row>
        <row r="176">
          <cell r="I176">
            <v>0</v>
          </cell>
          <cell r="J176">
            <v>0</v>
          </cell>
          <cell r="K176">
            <v>0</v>
          </cell>
        </row>
        <row r="177">
          <cell r="I177">
            <v>0</v>
          </cell>
          <cell r="J177">
            <v>0</v>
          </cell>
          <cell r="K177">
            <v>0</v>
          </cell>
        </row>
        <row r="178">
          <cell r="I178">
            <v>0</v>
          </cell>
          <cell r="J178">
            <v>0</v>
          </cell>
          <cell r="K178">
            <v>0</v>
          </cell>
        </row>
        <row r="179">
          <cell r="I179">
            <v>0</v>
          </cell>
          <cell r="J179">
            <v>0</v>
          </cell>
          <cell r="K179">
            <v>0</v>
          </cell>
        </row>
        <row r="180">
          <cell r="I180">
            <v>0</v>
          </cell>
          <cell r="J180">
            <v>0</v>
          </cell>
          <cell r="K180">
            <v>0</v>
          </cell>
        </row>
        <row r="181">
          <cell r="I181">
            <v>6</v>
          </cell>
          <cell r="J181">
            <v>0</v>
          </cell>
          <cell r="K181">
            <v>0</v>
          </cell>
        </row>
        <row r="182">
          <cell r="I182">
            <v>0</v>
          </cell>
          <cell r="J182">
            <v>0</v>
          </cell>
          <cell r="K182">
            <v>0</v>
          </cell>
        </row>
        <row r="183">
          <cell r="I183">
            <v>0</v>
          </cell>
          <cell r="J183">
            <v>0</v>
          </cell>
          <cell r="K183">
            <v>0</v>
          </cell>
        </row>
        <row r="184">
          <cell r="I184">
            <v>0</v>
          </cell>
          <cell r="J184">
            <v>0</v>
          </cell>
          <cell r="K184">
            <v>0</v>
          </cell>
        </row>
        <row r="185">
          <cell r="I185">
            <v>0</v>
          </cell>
          <cell r="J185">
            <v>0</v>
          </cell>
          <cell r="K185">
            <v>0</v>
          </cell>
        </row>
        <row r="186">
          <cell r="I186">
            <v>0</v>
          </cell>
          <cell r="J186">
            <v>0</v>
          </cell>
          <cell r="K186">
            <v>0</v>
          </cell>
        </row>
        <row r="187">
          <cell r="I187">
            <v>0</v>
          </cell>
          <cell r="J187">
            <v>0</v>
          </cell>
          <cell r="K187">
            <v>0</v>
          </cell>
        </row>
        <row r="188">
          <cell r="I188">
            <v>0</v>
          </cell>
          <cell r="J188">
            <v>0</v>
          </cell>
          <cell r="K188">
            <v>0</v>
          </cell>
        </row>
        <row r="189">
          <cell r="I189">
            <v>0</v>
          </cell>
          <cell r="J189">
            <v>0</v>
          </cell>
          <cell r="K189">
            <v>0</v>
          </cell>
        </row>
        <row r="190">
          <cell r="I190">
            <v>1</v>
          </cell>
          <cell r="J190">
            <v>0</v>
          </cell>
          <cell r="K190">
            <v>0</v>
          </cell>
        </row>
        <row r="191">
          <cell r="I191">
            <v>1</v>
          </cell>
          <cell r="J191">
            <v>0</v>
          </cell>
          <cell r="K191">
            <v>0</v>
          </cell>
        </row>
        <row r="192">
          <cell r="I192">
            <v>0</v>
          </cell>
          <cell r="J192">
            <v>0</v>
          </cell>
          <cell r="K192">
            <v>0</v>
          </cell>
        </row>
        <row r="193">
          <cell r="I193">
            <v>0</v>
          </cell>
          <cell r="J193">
            <v>0</v>
          </cell>
          <cell r="K193">
            <v>0</v>
          </cell>
        </row>
        <row r="194">
          <cell r="I194">
            <v>0</v>
          </cell>
          <cell r="J194">
            <v>0</v>
          </cell>
          <cell r="K194">
            <v>0</v>
          </cell>
        </row>
        <row r="195">
          <cell r="I195">
            <v>0</v>
          </cell>
          <cell r="J195">
            <v>0</v>
          </cell>
          <cell r="K195">
            <v>0</v>
          </cell>
        </row>
        <row r="196">
          <cell r="I196">
            <v>0</v>
          </cell>
          <cell r="J196">
            <v>0</v>
          </cell>
          <cell r="K196">
            <v>0</v>
          </cell>
        </row>
        <row r="197">
          <cell r="I197">
            <v>0</v>
          </cell>
          <cell r="J197">
            <v>0</v>
          </cell>
          <cell r="K197">
            <v>0</v>
          </cell>
        </row>
        <row r="198">
          <cell r="I198">
            <v>0</v>
          </cell>
          <cell r="J198">
            <v>0</v>
          </cell>
          <cell r="K198">
            <v>0</v>
          </cell>
        </row>
        <row r="199">
          <cell r="I199">
            <v>0</v>
          </cell>
          <cell r="J199">
            <v>0</v>
          </cell>
          <cell r="K199">
            <v>0</v>
          </cell>
        </row>
        <row r="200">
          <cell r="I200">
            <v>0</v>
          </cell>
          <cell r="J200">
            <v>0</v>
          </cell>
          <cell r="K200">
            <v>0</v>
          </cell>
        </row>
        <row r="201">
          <cell r="I201">
            <v>0</v>
          </cell>
          <cell r="J201">
            <v>0</v>
          </cell>
          <cell r="K201">
            <v>0</v>
          </cell>
        </row>
        <row r="202">
          <cell r="I202">
            <v>0</v>
          </cell>
          <cell r="J202">
            <v>0</v>
          </cell>
          <cell r="K202">
            <v>0</v>
          </cell>
        </row>
        <row r="203">
          <cell r="I203">
            <v>0</v>
          </cell>
          <cell r="J203">
            <v>0</v>
          </cell>
          <cell r="K203">
            <v>0</v>
          </cell>
        </row>
        <row r="204">
          <cell r="I204">
            <v>0</v>
          </cell>
          <cell r="J204">
            <v>0</v>
          </cell>
          <cell r="K204">
            <v>0</v>
          </cell>
        </row>
        <row r="205">
          <cell r="I205">
            <v>0</v>
          </cell>
          <cell r="J205">
            <v>0</v>
          </cell>
          <cell r="K205">
            <v>0</v>
          </cell>
        </row>
        <row r="206">
          <cell r="I206">
            <v>0</v>
          </cell>
          <cell r="J206">
            <v>0</v>
          </cell>
          <cell r="K206">
            <v>0</v>
          </cell>
        </row>
        <row r="207">
          <cell r="I207">
            <v>0</v>
          </cell>
          <cell r="J207">
            <v>0</v>
          </cell>
          <cell r="K207">
            <v>0</v>
          </cell>
        </row>
        <row r="208">
          <cell r="I208">
            <v>0</v>
          </cell>
          <cell r="J208">
            <v>0</v>
          </cell>
          <cell r="K208">
            <v>0</v>
          </cell>
        </row>
        <row r="209">
          <cell r="I209">
            <v>0</v>
          </cell>
          <cell r="J209">
            <v>0</v>
          </cell>
          <cell r="K209">
            <v>0</v>
          </cell>
        </row>
        <row r="210">
          <cell r="I210">
            <v>0</v>
          </cell>
          <cell r="J210">
            <v>0</v>
          </cell>
          <cell r="K210">
            <v>0</v>
          </cell>
        </row>
        <row r="211">
          <cell r="I211">
            <v>0</v>
          </cell>
          <cell r="J211">
            <v>0</v>
          </cell>
          <cell r="K211">
            <v>0</v>
          </cell>
        </row>
        <row r="212">
          <cell r="I212">
            <v>1</v>
          </cell>
          <cell r="J212">
            <v>0</v>
          </cell>
          <cell r="K212">
            <v>0</v>
          </cell>
        </row>
        <row r="213">
          <cell r="I213">
            <v>0</v>
          </cell>
          <cell r="J213">
            <v>0</v>
          </cell>
          <cell r="K213">
            <v>0</v>
          </cell>
        </row>
        <row r="214">
          <cell r="I214">
            <v>0</v>
          </cell>
          <cell r="J214">
            <v>0</v>
          </cell>
          <cell r="K214">
            <v>0</v>
          </cell>
        </row>
        <row r="215">
          <cell r="I215">
            <v>0</v>
          </cell>
          <cell r="J215">
            <v>0</v>
          </cell>
          <cell r="K215">
            <v>0</v>
          </cell>
        </row>
        <row r="216">
          <cell r="I216">
            <v>0</v>
          </cell>
          <cell r="J216">
            <v>0</v>
          </cell>
          <cell r="K216">
            <v>0</v>
          </cell>
        </row>
        <row r="217">
          <cell r="I217">
            <v>0</v>
          </cell>
          <cell r="J217">
            <v>0</v>
          </cell>
          <cell r="K217">
            <v>0</v>
          </cell>
        </row>
        <row r="218">
          <cell r="I218">
            <v>2</v>
          </cell>
          <cell r="J218">
            <v>0</v>
          </cell>
          <cell r="K218">
            <v>0</v>
          </cell>
        </row>
        <row r="219">
          <cell r="I219">
            <v>1</v>
          </cell>
          <cell r="J219">
            <v>0</v>
          </cell>
          <cell r="K219">
            <v>0</v>
          </cell>
        </row>
        <row r="220">
          <cell r="I220">
            <v>3</v>
          </cell>
          <cell r="J220">
            <v>0</v>
          </cell>
          <cell r="K220">
            <v>0</v>
          </cell>
        </row>
        <row r="221">
          <cell r="I221">
            <v>2</v>
          </cell>
          <cell r="J221">
            <v>0</v>
          </cell>
          <cell r="K221">
            <v>0</v>
          </cell>
        </row>
        <row r="222">
          <cell r="I222">
            <v>0</v>
          </cell>
          <cell r="J222">
            <v>0</v>
          </cell>
          <cell r="K222">
            <v>0</v>
          </cell>
        </row>
        <row r="223">
          <cell r="I223">
            <v>1</v>
          </cell>
          <cell r="J223">
            <v>0</v>
          </cell>
          <cell r="K223">
            <v>0</v>
          </cell>
        </row>
        <row r="224">
          <cell r="I224">
            <v>0</v>
          </cell>
          <cell r="J224">
            <v>0</v>
          </cell>
          <cell r="K224">
            <v>0</v>
          </cell>
        </row>
        <row r="225">
          <cell r="I225">
            <v>0</v>
          </cell>
          <cell r="J225">
            <v>0</v>
          </cell>
          <cell r="K225">
            <v>0</v>
          </cell>
        </row>
        <row r="226">
          <cell r="I226">
            <v>0</v>
          </cell>
          <cell r="J226">
            <v>0</v>
          </cell>
          <cell r="K226">
            <v>0</v>
          </cell>
        </row>
        <row r="227">
          <cell r="I227">
            <v>0</v>
          </cell>
          <cell r="J227">
            <v>0</v>
          </cell>
          <cell r="K227">
            <v>0</v>
          </cell>
        </row>
        <row r="228">
          <cell r="I228">
            <v>0</v>
          </cell>
          <cell r="J228">
            <v>0</v>
          </cell>
          <cell r="K228">
            <v>0</v>
          </cell>
        </row>
        <row r="229">
          <cell r="I229">
            <v>0</v>
          </cell>
          <cell r="J229">
            <v>0</v>
          </cell>
          <cell r="K229">
            <v>0</v>
          </cell>
        </row>
        <row r="230">
          <cell r="I230">
            <v>0</v>
          </cell>
          <cell r="J230">
            <v>0</v>
          </cell>
          <cell r="K230">
            <v>0</v>
          </cell>
        </row>
        <row r="231">
          <cell r="I231">
            <v>0</v>
          </cell>
          <cell r="J231">
            <v>0</v>
          </cell>
          <cell r="K231">
            <v>0</v>
          </cell>
        </row>
        <row r="232">
          <cell r="I232">
            <v>17</v>
          </cell>
          <cell r="J232">
            <v>0</v>
          </cell>
          <cell r="K232">
            <v>0</v>
          </cell>
        </row>
        <row r="233">
          <cell r="I233">
            <v>9</v>
          </cell>
          <cell r="J233">
            <v>0</v>
          </cell>
          <cell r="K233">
            <v>0</v>
          </cell>
        </row>
        <row r="234">
          <cell r="I234">
            <v>0</v>
          </cell>
          <cell r="J234">
            <v>0</v>
          </cell>
          <cell r="K234">
            <v>0</v>
          </cell>
        </row>
        <row r="235">
          <cell r="I235">
            <v>8</v>
          </cell>
          <cell r="J235">
            <v>0</v>
          </cell>
          <cell r="K235">
            <v>0</v>
          </cell>
        </row>
        <row r="236">
          <cell r="I236">
            <v>9</v>
          </cell>
          <cell r="J236">
            <v>0</v>
          </cell>
          <cell r="K236">
            <v>0</v>
          </cell>
        </row>
        <row r="237">
          <cell r="I237">
            <v>3</v>
          </cell>
          <cell r="J237">
            <v>0</v>
          </cell>
          <cell r="K237">
            <v>0</v>
          </cell>
        </row>
        <row r="238">
          <cell r="I238">
            <v>0</v>
          </cell>
          <cell r="J238">
            <v>0</v>
          </cell>
          <cell r="K238">
            <v>0</v>
          </cell>
        </row>
        <row r="239">
          <cell r="I239">
            <v>6</v>
          </cell>
          <cell r="J239">
            <v>0</v>
          </cell>
          <cell r="K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</row>
        <row r="241">
          <cell r="I241">
            <v>18</v>
          </cell>
          <cell r="J241">
            <v>0</v>
          </cell>
          <cell r="K241">
            <v>0</v>
          </cell>
        </row>
        <row r="242">
          <cell r="I242">
            <v>0</v>
          </cell>
          <cell r="J242">
            <v>0</v>
          </cell>
          <cell r="K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</row>
        <row r="245">
          <cell r="I245">
            <v>18</v>
          </cell>
          <cell r="J245">
            <v>0</v>
          </cell>
          <cell r="K245">
            <v>0</v>
          </cell>
        </row>
        <row r="246">
          <cell r="I246">
            <v>7</v>
          </cell>
          <cell r="J246">
            <v>0</v>
          </cell>
          <cell r="K246">
            <v>0</v>
          </cell>
        </row>
        <row r="247">
          <cell r="I247">
            <v>5</v>
          </cell>
          <cell r="J247">
            <v>0</v>
          </cell>
          <cell r="K247">
            <v>0</v>
          </cell>
        </row>
        <row r="248">
          <cell r="I248">
            <v>2</v>
          </cell>
          <cell r="J248">
            <v>0</v>
          </cell>
          <cell r="K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</row>
        <row r="255">
          <cell r="I255">
            <v>0</v>
          </cell>
          <cell r="J255">
            <v>0</v>
          </cell>
        </row>
      </sheetData>
      <sheetData sheetId="2">
        <row r="10">
          <cell r="F10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1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0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0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8">
          <cell r="I128">
            <v>0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0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0</v>
          </cell>
          <cell r="J136">
            <v>0</v>
          </cell>
        </row>
        <row r="137">
          <cell r="I137">
            <v>0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40">
          <cell r="I140">
            <v>0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0</v>
          </cell>
          <cell r="J149">
            <v>0</v>
          </cell>
        </row>
        <row r="150">
          <cell r="I150">
            <v>0</v>
          </cell>
          <cell r="J150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0</v>
          </cell>
          <cell r="J159">
            <v>0</v>
          </cell>
        </row>
        <row r="160">
          <cell r="I160">
            <v>0</v>
          </cell>
          <cell r="J160">
            <v>0</v>
          </cell>
        </row>
        <row r="162"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0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2</v>
          </cell>
          <cell r="J218">
            <v>0</v>
          </cell>
        </row>
        <row r="219">
          <cell r="I219">
            <v>0</v>
          </cell>
          <cell r="J219">
            <v>0</v>
          </cell>
        </row>
        <row r="221">
          <cell r="I221">
            <v>0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0</v>
          </cell>
          <cell r="J223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0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3">
          <cell r="I233">
            <v>1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4</v>
          </cell>
          <cell r="J235">
            <v>0</v>
          </cell>
        </row>
        <row r="237">
          <cell r="I237">
            <v>0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0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3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6</v>
          </cell>
          <cell r="J244">
            <v>0</v>
          </cell>
        </row>
        <row r="245">
          <cell r="I245">
            <v>0</v>
          </cell>
          <cell r="J245">
            <v>0</v>
          </cell>
        </row>
        <row r="247">
          <cell r="I247">
            <v>2</v>
          </cell>
          <cell r="J247">
            <v>0</v>
          </cell>
        </row>
        <row r="248">
          <cell r="I248">
            <v>0</v>
          </cell>
          <cell r="J248">
            <v>0</v>
          </cell>
        </row>
        <row r="249">
          <cell r="I249">
            <v>0</v>
          </cell>
          <cell r="J249">
            <v>0</v>
          </cell>
        </row>
        <row r="250">
          <cell r="I250">
            <v>0</v>
          </cell>
          <cell r="J250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3">
        <row r="10">
          <cell r="F10">
            <v>561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1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1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3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0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0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8">
          <cell r="I128">
            <v>0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0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0</v>
          </cell>
          <cell r="J136">
            <v>0</v>
          </cell>
        </row>
        <row r="137">
          <cell r="I137">
            <v>0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40">
          <cell r="I140">
            <v>0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0</v>
          </cell>
          <cell r="J149">
            <v>0</v>
          </cell>
        </row>
        <row r="150">
          <cell r="I150">
            <v>0</v>
          </cell>
          <cell r="J150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0</v>
          </cell>
          <cell r="J159">
            <v>0</v>
          </cell>
        </row>
        <row r="160">
          <cell r="I160">
            <v>0</v>
          </cell>
          <cell r="J160">
            <v>0</v>
          </cell>
        </row>
        <row r="162"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0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0</v>
          </cell>
          <cell r="J218">
            <v>0</v>
          </cell>
        </row>
        <row r="219">
          <cell r="I219">
            <v>0</v>
          </cell>
          <cell r="J219">
            <v>0</v>
          </cell>
        </row>
        <row r="221">
          <cell r="I221">
            <v>1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10</v>
          </cell>
          <cell r="J223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0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3">
          <cell r="I233">
            <v>0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0</v>
          </cell>
          <cell r="J235">
            <v>0</v>
          </cell>
        </row>
        <row r="237">
          <cell r="I237">
            <v>2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3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1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0</v>
          </cell>
          <cell r="J244">
            <v>0</v>
          </cell>
        </row>
        <row r="245">
          <cell r="I245">
            <v>0</v>
          </cell>
          <cell r="J245">
            <v>0</v>
          </cell>
        </row>
        <row r="247">
          <cell r="I247">
            <v>0</v>
          </cell>
          <cell r="J247">
            <v>0</v>
          </cell>
        </row>
        <row r="248">
          <cell r="I248">
            <v>0</v>
          </cell>
          <cell r="J248">
            <v>0</v>
          </cell>
        </row>
        <row r="249">
          <cell r="I249">
            <v>0</v>
          </cell>
          <cell r="J249">
            <v>0</v>
          </cell>
        </row>
        <row r="250">
          <cell r="I250">
            <v>0</v>
          </cell>
          <cell r="J250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4">
        <row r="10">
          <cell r="F10">
            <v>610</v>
          </cell>
          <cell r="G10">
            <v>0</v>
          </cell>
        </row>
        <row r="11">
          <cell r="F11">
            <v>0</v>
          </cell>
          <cell r="G11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5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2</v>
          </cell>
          <cell r="G36">
            <v>0</v>
          </cell>
          <cell r="H36">
            <v>0</v>
          </cell>
          <cell r="I36">
            <v>0</v>
          </cell>
          <cell r="J36">
            <v>2</v>
          </cell>
        </row>
        <row r="37">
          <cell r="F37">
            <v>3</v>
          </cell>
          <cell r="G37">
            <v>0</v>
          </cell>
          <cell r="H37">
            <v>0</v>
          </cell>
          <cell r="I37">
            <v>0</v>
          </cell>
          <cell r="J37">
            <v>3</v>
          </cell>
        </row>
        <row r="38">
          <cell r="F38">
            <v>0</v>
          </cell>
          <cell r="G38">
            <v>5</v>
          </cell>
          <cell r="H38">
            <v>0</v>
          </cell>
          <cell r="I38">
            <v>0</v>
          </cell>
          <cell r="J38">
            <v>5</v>
          </cell>
        </row>
        <row r="39">
          <cell r="F39">
            <v>0</v>
          </cell>
          <cell r="G39">
            <v>1</v>
          </cell>
          <cell r="H39">
            <v>0</v>
          </cell>
          <cell r="I39">
            <v>0</v>
          </cell>
          <cell r="J39">
            <v>1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F41">
            <v>0</v>
          </cell>
          <cell r="G41">
            <v>1</v>
          </cell>
          <cell r="H41">
            <v>0</v>
          </cell>
          <cell r="I41">
            <v>0</v>
          </cell>
          <cell r="J41">
            <v>1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0</v>
          </cell>
          <cell r="G44">
            <v>2</v>
          </cell>
          <cell r="H44">
            <v>0</v>
          </cell>
          <cell r="I44">
            <v>0</v>
          </cell>
          <cell r="J44">
            <v>2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1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1">
          <cell r="F71">
            <v>4</v>
          </cell>
          <cell r="G71">
            <v>0</v>
          </cell>
          <cell r="H71">
            <v>0</v>
          </cell>
          <cell r="I71">
            <v>0</v>
          </cell>
          <cell r="J71">
            <v>4</v>
          </cell>
        </row>
        <row r="72">
          <cell r="F72">
            <v>1</v>
          </cell>
          <cell r="G72">
            <v>0</v>
          </cell>
          <cell r="H72">
            <v>0</v>
          </cell>
          <cell r="I72">
            <v>0</v>
          </cell>
          <cell r="J72">
            <v>1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</v>
          </cell>
          <cell r="G74">
            <v>0</v>
          </cell>
          <cell r="H74">
            <v>0</v>
          </cell>
          <cell r="I74">
            <v>0</v>
          </cell>
          <cell r="J74">
            <v>1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605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92">
          <cell r="G92">
            <v>1</v>
          </cell>
          <cell r="H92">
            <v>1</v>
          </cell>
        </row>
        <row r="93">
          <cell r="G93">
            <v>0</v>
          </cell>
          <cell r="H93">
            <v>0</v>
          </cell>
        </row>
        <row r="94">
          <cell r="G94">
            <v>2</v>
          </cell>
          <cell r="H94">
            <v>2</v>
          </cell>
        </row>
        <row r="95">
          <cell r="G95">
            <v>0</v>
          </cell>
          <cell r="H95">
            <v>0</v>
          </cell>
        </row>
        <row r="96">
          <cell r="G96">
            <v>0</v>
          </cell>
          <cell r="H96">
            <v>0</v>
          </cell>
        </row>
        <row r="97">
          <cell r="G97">
            <v>0</v>
          </cell>
          <cell r="H97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</row>
        <row r="109">
          <cell r="I109">
            <v>0</v>
          </cell>
          <cell r="J109">
            <v>0</v>
          </cell>
          <cell r="K109">
            <v>0</v>
          </cell>
        </row>
        <row r="110">
          <cell r="I110">
            <v>0</v>
          </cell>
          <cell r="J110">
            <v>0</v>
          </cell>
          <cell r="K110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</row>
        <row r="113">
          <cell r="I113">
            <v>0</v>
          </cell>
          <cell r="J113">
            <v>0</v>
          </cell>
          <cell r="K113">
            <v>0</v>
          </cell>
        </row>
        <row r="114">
          <cell r="I114">
            <v>0</v>
          </cell>
          <cell r="J114">
            <v>0</v>
          </cell>
          <cell r="K114">
            <v>0</v>
          </cell>
        </row>
        <row r="115">
          <cell r="I115">
            <v>0</v>
          </cell>
          <cell r="J115">
            <v>0</v>
          </cell>
          <cell r="K115">
            <v>0</v>
          </cell>
        </row>
        <row r="116">
          <cell r="I116">
            <v>0</v>
          </cell>
          <cell r="J116">
            <v>0</v>
          </cell>
          <cell r="K116">
            <v>0</v>
          </cell>
        </row>
        <row r="117">
          <cell r="I117">
            <v>0</v>
          </cell>
          <cell r="J117">
            <v>0</v>
          </cell>
          <cell r="K117">
            <v>0</v>
          </cell>
        </row>
        <row r="118">
          <cell r="I118">
            <v>0</v>
          </cell>
          <cell r="J118">
            <v>0</v>
          </cell>
          <cell r="K118">
            <v>0</v>
          </cell>
        </row>
        <row r="119">
          <cell r="I119">
            <v>0</v>
          </cell>
          <cell r="J119">
            <v>0</v>
          </cell>
          <cell r="K119">
            <v>0</v>
          </cell>
        </row>
        <row r="120">
          <cell r="I120">
            <v>0</v>
          </cell>
          <cell r="J120">
            <v>0</v>
          </cell>
          <cell r="K120">
            <v>0</v>
          </cell>
        </row>
        <row r="121">
          <cell r="I121">
            <v>0</v>
          </cell>
          <cell r="J121">
            <v>0</v>
          </cell>
          <cell r="K121">
            <v>0</v>
          </cell>
        </row>
        <row r="122">
          <cell r="I122">
            <v>0</v>
          </cell>
          <cell r="J122">
            <v>0</v>
          </cell>
          <cell r="K122">
            <v>0</v>
          </cell>
        </row>
        <row r="123">
          <cell r="I123">
            <v>0</v>
          </cell>
          <cell r="J123">
            <v>0</v>
          </cell>
          <cell r="K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</row>
        <row r="128">
          <cell r="I128">
            <v>0</v>
          </cell>
          <cell r="J128">
            <v>0</v>
          </cell>
          <cell r="K128">
            <v>0</v>
          </cell>
        </row>
        <row r="129">
          <cell r="I129">
            <v>0</v>
          </cell>
          <cell r="J129">
            <v>0</v>
          </cell>
          <cell r="K129">
            <v>0</v>
          </cell>
        </row>
        <row r="130">
          <cell r="I130">
            <v>0</v>
          </cell>
          <cell r="J130">
            <v>0</v>
          </cell>
          <cell r="K130">
            <v>0</v>
          </cell>
        </row>
        <row r="131">
          <cell r="I131">
            <v>0</v>
          </cell>
          <cell r="J131">
            <v>0</v>
          </cell>
          <cell r="K131">
            <v>0</v>
          </cell>
        </row>
        <row r="132">
          <cell r="I132">
            <v>0</v>
          </cell>
          <cell r="J132">
            <v>0</v>
          </cell>
          <cell r="K132">
            <v>0</v>
          </cell>
        </row>
        <row r="133">
          <cell r="I133">
            <v>0</v>
          </cell>
          <cell r="J133">
            <v>0</v>
          </cell>
          <cell r="K133">
            <v>0</v>
          </cell>
        </row>
        <row r="134">
          <cell r="I134">
            <v>0</v>
          </cell>
          <cell r="J134">
            <v>0</v>
          </cell>
          <cell r="K134">
            <v>0</v>
          </cell>
        </row>
        <row r="135">
          <cell r="I135">
            <v>0</v>
          </cell>
          <cell r="J135">
            <v>0</v>
          </cell>
          <cell r="K135">
            <v>0</v>
          </cell>
        </row>
        <row r="136">
          <cell r="I136">
            <v>0</v>
          </cell>
          <cell r="J136">
            <v>0</v>
          </cell>
          <cell r="K136">
            <v>0</v>
          </cell>
        </row>
        <row r="137">
          <cell r="I137">
            <v>0</v>
          </cell>
          <cell r="J137">
            <v>0</v>
          </cell>
          <cell r="K137">
            <v>0</v>
          </cell>
        </row>
        <row r="138">
          <cell r="I138">
            <v>0</v>
          </cell>
          <cell r="J138">
            <v>0</v>
          </cell>
          <cell r="K138">
            <v>0</v>
          </cell>
        </row>
        <row r="139">
          <cell r="I139">
            <v>0</v>
          </cell>
          <cell r="J139">
            <v>0</v>
          </cell>
          <cell r="K139">
            <v>0</v>
          </cell>
        </row>
        <row r="140">
          <cell r="I140">
            <v>0</v>
          </cell>
          <cell r="J140">
            <v>0</v>
          </cell>
          <cell r="K140">
            <v>0</v>
          </cell>
        </row>
        <row r="141">
          <cell r="I141">
            <v>0</v>
          </cell>
          <cell r="J141">
            <v>0</v>
          </cell>
          <cell r="K141">
            <v>0</v>
          </cell>
        </row>
        <row r="142">
          <cell r="I142">
            <v>0</v>
          </cell>
          <cell r="J142">
            <v>0</v>
          </cell>
          <cell r="K142">
            <v>0</v>
          </cell>
        </row>
        <row r="143">
          <cell r="I143">
            <v>0</v>
          </cell>
          <cell r="J143">
            <v>0</v>
          </cell>
          <cell r="K143">
            <v>0</v>
          </cell>
        </row>
        <row r="144">
          <cell r="I144">
            <v>0</v>
          </cell>
          <cell r="J144">
            <v>0</v>
          </cell>
          <cell r="K144">
            <v>0</v>
          </cell>
        </row>
        <row r="145">
          <cell r="I145">
            <v>0</v>
          </cell>
          <cell r="J145">
            <v>0</v>
          </cell>
          <cell r="K145">
            <v>0</v>
          </cell>
        </row>
        <row r="147">
          <cell r="I147">
            <v>0</v>
          </cell>
          <cell r="J147">
            <v>0</v>
          </cell>
          <cell r="K147">
            <v>0</v>
          </cell>
        </row>
        <row r="148">
          <cell r="I148">
            <v>0</v>
          </cell>
          <cell r="J148">
            <v>0</v>
          </cell>
          <cell r="K148">
            <v>0</v>
          </cell>
        </row>
        <row r="149">
          <cell r="I149">
            <v>0</v>
          </cell>
          <cell r="J149">
            <v>0</v>
          </cell>
          <cell r="K149">
            <v>0</v>
          </cell>
        </row>
        <row r="150">
          <cell r="I150">
            <v>0</v>
          </cell>
          <cell r="J150">
            <v>0</v>
          </cell>
          <cell r="K150">
            <v>0</v>
          </cell>
        </row>
        <row r="151">
          <cell r="I151">
            <v>0</v>
          </cell>
          <cell r="J151">
            <v>0</v>
          </cell>
          <cell r="K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</row>
        <row r="154">
          <cell r="I154">
            <v>0</v>
          </cell>
          <cell r="J154">
            <v>0</v>
          </cell>
          <cell r="K154">
            <v>0</v>
          </cell>
        </row>
        <row r="155">
          <cell r="I155">
            <v>0</v>
          </cell>
          <cell r="J155">
            <v>0</v>
          </cell>
          <cell r="K155">
            <v>0</v>
          </cell>
        </row>
        <row r="156">
          <cell r="I156">
            <v>0</v>
          </cell>
          <cell r="J156">
            <v>0</v>
          </cell>
          <cell r="K156">
            <v>0</v>
          </cell>
        </row>
        <row r="157">
          <cell r="I157">
            <v>0</v>
          </cell>
          <cell r="J157">
            <v>0</v>
          </cell>
          <cell r="K157">
            <v>0</v>
          </cell>
        </row>
        <row r="158">
          <cell r="I158">
            <v>0</v>
          </cell>
          <cell r="J158">
            <v>0</v>
          </cell>
          <cell r="K158">
            <v>0</v>
          </cell>
        </row>
        <row r="159">
          <cell r="I159">
            <v>0</v>
          </cell>
          <cell r="J159">
            <v>0</v>
          </cell>
          <cell r="K159">
            <v>0</v>
          </cell>
        </row>
        <row r="160">
          <cell r="I160">
            <v>0</v>
          </cell>
          <cell r="J160">
            <v>0</v>
          </cell>
          <cell r="K160">
            <v>0</v>
          </cell>
        </row>
        <row r="161">
          <cell r="I161">
            <v>0</v>
          </cell>
          <cell r="J161">
            <v>0</v>
          </cell>
          <cell r="K161">
            <v>0</v>
          </cell>
        </row>
        <row r="162">
          <cell r="I162">
            <v>0</v>
          </cell>
          <cell r="J162">
            <v>0</v>
          </cell>
          <cell r="K162">
            <v>0</v>
          </cell>
        </row>
        <row r="163">
          <cell r="I163">
            <v>0</v>
          </cell>
          <cell r="J163">
            <v>0</v>
          </cell>
          <cell r="K163">
            <v>0</v>
          </cell>
        </row>
        <row r="164">
          <cell r="I164">
            <v>0</v>
          </cell>
          <cell r="J164">
            <v>0</v>
          </cell>
          <cell r="K164">
            <v>0</v>
          </cell>
        </row>
        <row r="165">
          <cell r="I165">
            <v>0</v>
          </cell>
          <cell r="J165">
            <v>0</v>
          </cell>
          <cell r="K165">
            <v>0</v>
          </cell>
        </row>
        <row r="166">
          <cell r="I166">
            <v>0</v>
          </cell>
          <cell r="J166">
            <v>0</v>
          </cell>
          <cell r="K166">
            <v>0</v>
          </cell>
        </row>
        <row r="167">
          <cell r="I167">
            <v>0</v>
          </cell>
          <cell r="J167">
            <v>0</v>
          </cell>
          <cell r="K167">
            <v>0</v>
          </cell>
        </row>
        <row r="168">
          <cell r="I168">
            <v>0</v>
          </cell>
          <cell r="J168">
            <v>0</v>
          </cell>
          <cell r="K168">
            <v>0</v>
          </cell>
        </row>
        <row r="169">
          <cell r="I169">
            <v>0</v>
          </cell>
          <cell r="J169">
            <v>0</v>
          </cell>
          <cell r="K169">
            <v>0</v>
          </cell>
        </row>
        <row r="170">
          <cell r="I170">
            <v>0</v>
          </cell>
          <cell r="J170">
            <v>0</v>
          </cell>
          <cell r="K170">
            <v>0</v>
          </cell>
        </row>
        <row r="171">
          <cell r="I171">
            <v>0</v>
          </cell>
          <cell r="J171">
            <v>0</v>
          </cell>
          <cell r="K171">
            <v>0</v>
          </cell>
        </row>
        <row r="172">
          <cell r="I172">
            <v>0</v>
          </cell>
          <cell r="J172">
            <v>0</v>
          </cell>
          <cell r="K172">
            <v>0</v>
          </cell>
        </row>
        <row r="173">
          <cell r="I173">
            <v>0</v>
          </cell>
          <cell r="J173">
            <v>0</v>
          </cell>
          <cell r="K173">
            <v>0</v>
          </cell>
        </row>
        <row r="174">
          <cell r="I174">
            <v>0</v>
          </cell>
          <cell r="J174">
            <v>0</v>
          </cell>
          <cell r="K174">
            <v>0</v>
          </cell>
        </row>
        <row r="175">
          <cell r="I175">
            <v>0</v>
          </cell>
          <cell r="J175">
            <v>0</v>
          </cell>
          <cell r="K175">
            <v>0</v>
          </cell>
        </row>
        <row r="176">
          <cell r="I176">
            <v>0</v>
          </cell>
          <cell r="J176">
            <v>0</v>
          </cell>
          <cell r="K176">
            <v>0</v>
          </cell>
        </row>
        <row r="177">
          <cell r="I177">
            <v>0</v>
          </cell>
          <cell r="J177">
            <v>0</v>
          </cell>
          <cell r="K177">
            <v>0</v>
          </cell>
        </row>
        <row r="178">
          <cell r="I178">
            <v>0</v>
          </cell>
          <cell r="J178">
            <v>0</v>
          </cell>
          <cell r="K178">
            <v>0</v>
          </cell>
        </row>
        <row r="179">
          <cell r="I179">
            <v>0</v>
          </cell>
          <cell r="J179">
            <v>0</v>
          </cell>
          <cell r="K179">
            <v>0</v>
          </cell>
        </row>
        <row r="180">
          <cell r="I180">
            <v>0</v>
          </cell>
          <cell r="J180">
            <v>0</v>
          </cell>
          <cell r="K180">
            <v>0</v>
          </cell>
        </row>
        <row r="181">
          <cell r="I181">
            <v>12</v>
          </cell>
          <cell r="J181">
            <v>0</v>
          </cell>
          <cell r="K181">
            <v>0</v>
          </cell>
        </row>
        <row r="182">
          <cell r="I182">
            <v>0</v>
          </cell>
          <cell r="J182">
            <v>0</v>
          </cell>
          <cell r="K182">
            <v>0</v>
          </cell>
        </row>
        <row r="183">
          <cell r="I183">
            <v>0</v>
          </cell>
          <cell r="J183">
            <v>0</v>
          </cell>
          <cell r="K183">
            <v>0</v>
          </cell>
        </row>
        <row r="184">
          <cell r="I184">
            <v>0</v>
          </cell>
          <cell r="J184">
            <v>0</v>
          </cell>
          <cell r="K184">
            <v>0</v>
          </cell>
        </row>
        <row r="185">
          <cell r="I185">
            <v>0</v>
          </cell>
          <cell r="J185">
            <v>0</v>
          </cell>
          <cell r="K185">
            <v>0</v>
          </cell>
        </row>
        <row r="186">
          <cell r="I186">
            <v>0</v>
          </cell>
          <cell r="J186">
            <v>0</v>
          </cell>
          <cell r="K186">
            <v>0</v>
          </cell>
        </row>
        <row r="187">
          <cell r="I187">
            <v>0</v>
          </cell>
          <cell r="J187">
            <v>0</v>
          </cell>
          <cell r="K187">
            <v>0</v>
          </cell>
        </row>
        <row r="188">
          <cell r="I188">
            <v>0</v>
          </cell>
          <cell r="J188">
            <v>0</v>
          </cell>
          <cell r="K188">
            <v>0</v>
          </cell>
        </row>
        <row r="189">
          <cell r="I189">
            <v>0</v>
          </cell>
          <cell r="J189">
            <v>0</v>
          </cell>
          <cell r="K189">
            <v>0</v>
          </cell>
        </row>
        <row r="190">
          <cell r="I190">
            <v>0</v>
          </cell>
          <cell r="J190">
            <v>0</v>
          </cell>
          <cell r="K190">
            <v>0</v>
          </cell>
        </row>
        <row r="191">
          <cell r="I191">
            <v>0</v>
          </cell>
          <cell r="J191">
            <v>0</v>
          </cell>
          <cell r="K191">
            <v>0</v>
          </cell>
        </row>
        <row r="192">
          <cell r="I192">
            <v>2</v>
          </cell>
          <cell r="J192">
            <v>0</v>
          </cell>
          <cell r="K192">
            <v>0</v>
          </cell>
        </row>
        <row r="193">
          <cell r="I193">
            <v>0</v>
          </cell>
          <cell r="J193">
            <v>0</v>
          </cell>
          <cell r="K193">
            <v>0</v>
          </cell>
        </row>
        <row r="194">
          <cell r="I194">
            <v>1</v>
          </cell>
          <cell r="J194">
            <v>0</v>
          </cell>
          <cell r="K194">
            <v>0</v>
          </cell>
        </row>
        <row r="195">
          <cell r="I195">
            <v>2</v>
          </cell>
          <cell r="J195">
            <v>0</v>
          </cell>
          <cell r="K195">
            <v>0</v>
          </cell>
        </row>
        <row r="196">
          <cell r="I196">
            <v>3</v>
          </cell>
          <cell r="J196">
            <v>0</v>
          </cell>
          <cell r="K196">
            <v>0</v>
          </cell>
        </row>
        <row r="197">
          <cell r="I197">
            <v>1</v>
          </cell>
          <cell r="J197">
            <v>0</v>
          </cell>
          <cell r="K197">
            <v>0</v>
          </cell>
        </row>
        <row r="198">
          <cell r="I198">
            <v>0</v>
          </cell>
          <cell r="J198">
            <v>0</v>
          </cell>
          <cell r="K198">
            <v>0</v>
          </cell>
        </row>
        <row r="199">
          <cell r="I199">
            <v>0</v>
          </cell>
          <cell r="J199">
            <v>0</v>
          </cell>
          <cell r="K199">
            <v>0</v>
          </cell>
        </row>
        <row r="200">
          <cell r="I200">
            <v>0</v>
          </cell>
          <cell r="J200">
            <v>0</v>
          </cell>
          <cell r="K200">
            <v>0</v>
          </cell>
        </row>
        <row r="201">
          <cell r="I201">
            <v>0</v>
          </cell>
          <cell r="J201">
            <v>0</v>
          </cell>
          <cell r="K201">
            <v>0</v>
          </cell>
        </row>
        <row r="202">
          <cell r="I202">
            <v>0</v>
          </cell>
          <cell r="J202">
            <v>0</v>
          </cell>
          <cell r="K202">
            <v>0</v>
          </cell>
        </row>
        <row r="203">
          <cell r="I203">
            <v>0</v>
          </cell>
          <cell r="J203">
            <v>0</v>
          </cell>
          <cell r="K203">
            <v>0</v>
          </cell>
        </row>
        <row r="204">
          <cell r="I204">
            <v>0</v>
          </cell>
          <cell r="J204">
            <v>0</v>
          </cell>
          <cell r="K204">
            <v>0</v>
          </cell>
        </row>
        <row r="205">
          <cell r="I205">
            <v>0</v>
          </cell>
          <cell r="J205">
            <v>0</v>
          </cell>
          <cell r="K205">
            <v>0</v>
          </cell>
        </row>
        <row r="206">
          <cell r="I206">
            <v>0</v>
          </cell>
          <cell r="J206">
            <v>0</v>
          </cell>
          <cell r="K206">
            <v>0</v>
          </cell>
        </row>
        <row r="207">
          <cell r="I207">
            <v>0</v>
          </cell>
          <cell r="J207">
            <v>0</v>
          </cell>
          <cell r="K207">
            <v>0</v>
          </cell>
        </row>
        <row r="208">
          <cell r="I208">
            <v>0</v>
          </cell>
          <cell r="J208">
            <v>0</v>
          </cell>
          <cell r="K208">
            <v>0</v>
          </cell>
        </row>
        <row r="209">
          <cell r="I209">
            <v>0</v>
          </cell>
          <cell r="J209">
            <v>0</v>
          </cell>
          <cell r="K209">
            <v>0</v>
          </cell>
        </row>
        <row r="210">
          <cell r="I210">
            <v>0</v>
          </cell>
          <cell r="J210">
            <v>0</v>
          </cell>
          <cell r="K210">
            <v>0</v>
          </cell>
        </row>
        <row r="211">
          <cell r="I211">
            <v>1</v>
          </cell>
          <cell r="J211">
            <v>0</v>
          </cell>
          <cell r="K211">
            <v>0</v>
          </cell>
        </row>
        <row r="212">
          <cell r="I212">
            <v>0</v>
          </cell>
          <cell r="J212">
            <v>0</v>
          </cell>
          <cell r="K212">
            <v>0</v>
          </cell>
        </row>
        <row r="213">
          <cell r="I213">
            <v>0</v>
          </cell>
          <cell r="J213">
            <v>0</v>
          </cell>
          <cell r="K213">
            <v>0</v>
          </cell>
        </row>
        <row r="214">
          <cell r="I214">
            <v>0</v>
          </cell>
          <cell r="J214">
            <v>0</v>
          </cell>
          <cell r="K214">
            <v>0</v>
          </cell>
        </row>
        <row r="215">
          <cell r="I215">
            <v>0</v>
          </cell>
          <cell r="J215">
            <v>0</v>
          </cell>
          <cell r="K215">
            <v>0</v>
          </cell>
        </row>
        <row r="216">
          <cell r="I216">
            <v>0</v>
          </cell>
          <cell r="J216">
            <v>0</v>
          </cell>
          <cell r="K216">
            <v>0</v>
          </cell>
        </row>
        <row r="217">
          <cell r="I217">
            <v>0</v>
          </cell>
          <cell r="J217">
            <v>0</v>
          </cell>
          <cell r="K217">
            <v>0</v>
          </cell>
        </row>
        <row r="218">
          <cell r="I218">
            <v>2</v>
          </cell>
          <cell r="J218">
            <v>0</v>
          </cell>
          <cell r="K218">
            <v>0</v>
          </cell>
        </row>
        <row r="219">
          <cell r="I219">
            <v>0</v>
          </cell>
          <cell r="J219">
            <v>0</v>
          </cell>
          <cell r="K219">
            <v>0</v>
          </cell>
        </row>
        <row r="220">
          <cell r="I220">
            <v>0</v>
          </cell>
          <cell r="J220">
            <v>0</v>
          </cell>
          <cell r="K220">
            <v>0</v>
          </cell>
        </row>
        <row r="221">
          <cell r="I221">
            <v>0</v>
          </cell>
          <cell r="J221">
            <v>0</v>
          </cell>
          <cell r="K221">
            <v>0</v>
          </cell>
        </row>
        <row r="222">
          <cell r="I222">
            <v>0</v>
          </cell>
          <cell r="J222">
            <v>0</v>
          </cell>
          <cell r="K222">
            <v>0</v>
          </cell>
        </row>
        <row r="223">
          <cell r="I223">
            <v>0</v>
          </cell>
          <cell r="J223">
            <v>0</v>
          </cell>
          <cell r="K223">
            <v>0</v>
          </cell>
        </row>
        <row r="224">
          <cell r="I224">
            <v>0</v>
          </cell>
          <cell r="J224">
            <v>0</v>
          </cell>
          <cell r="K224">
            <v>0</v>
          </cell>
        </row>
        <row r="225">
          <cell r="I225">
            <v>0</v>
          </cell>
          <cell r="J225">
            <v>0</v>
          </cell>
          <cell r="K225">
            <v>0</v>
          </cell>
        </row>
        <row r="226">
          <cell r="I226">
            <v>0</v>
          </cell>
          <cell r="J226">
            <v>0</v>
          </cell>
          <cell r="K226">
            <v>0</v>
          </cell>
        </row>
        <row r="227">
          <cell r="I227">
            <v>0</v>
          </cell>
          <cell r="J227">
            <v>0</v>
          </cell>
          <cell r="K227">
            <v>0</v>
          </cell>
        </row>
        <row r="228">
          <cell r="I228">
            <v>0</v>
          </cell>
          <cell r="J228">
            <v>0</v>
          </cell>
          <cell r="K228">
            <v>0</v>
          </cell>
        </row>
        <row r="229">
          <cell r="I229">
            <v>0</v>
          </cell>
          <cell r="J229">
            <v>0</v>
          </cell>
          <cell r="K229">
            <v>0</v>
          </cell>
        </row>
        <row r="230">
          <cell r="I230">
            <v>0</v>
          </cell>
          <cell r="J230">
            <v>0</v>
          </cell>
          <cell r="K230">
            <v>0</v>
          </cell>
        </row>
        <row r="231">
          <cell r="I231">
            <v>0</v>
          </cell>
          <cell r="J231">
            <v>0</v>
          </cell>
          <cell r="K231">
            <v>0</v>
          </cell>
        </row>
        <row r="232">
          <cell r="I232">
            <v>17</v>
          </cell>
          <cell r="J232">
            <v>0</v>
          </cell>
          <cell r="K232">
            <v>0</v>
          </cell>
        </row>
        <row r="233">
          <cell r="I233">
            <v>6</v>
          </cell>
          <cell r="J233">
            <v>0</v>
          </cell>
          <cell r="K233">
            <v>0</v>
          </cell>
        </row>
        <row r="234">
          <cell r="I234">
            <v>0</v>
          </cell>
          <cell r="J234">
            <v>0</v>
          </cell>
          <cell r="K234">
            <v>0</v>
          </cell>
        </row>
        <row r="235">
          <cell r="I235">
            <v>11</v>
          </cell>
          <cell r="J235">
            <v>0</v>
          </cell>
          <cell r="K235">
            <v>0</v>
          </cell>
        </row>
        <row r="236">
          <cell r="I236">
            <v>13</v>
          </cell>
          <cell r="J236">
            <v>0</v>
          </cell>
          <cell r="K236">
            <v>0</v>
          </cell>
        </row>
        <row r="237">
          <cell r="I237">
            <v>5</v>
          </cell>
          <cell r="J237">
            <v>0</v>
          </cell>
          <cell r="K237">
            <v>0</v>
          </cell>
        </row>
        <row r="238">
          <cell r="I238">
            <v>0</v>
          </cell>
          <cell r="J238">
            <v>0</v>
          </cell>
          <cell r="K238">
            <v>0</v>
          </cell>
        </row>
        <row r="239">
          <cell r="I239">
            <v>8</v>
          </cell>
          <cell r="J239">
            <v>0</v>
          </cell>
          <cell r="K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</row>
        <row r="241">
          <cell r="I241">
            <v>8</v>
          </cell>
          <cell r="J241">
            <v>0</v>
          </cell>
          <cell r="K241">
            <v>0</v>
          </cell>
        </row>
        <row r="242">
          <cell r="I242">
            <v>5</v>
          </cell>
          <cell r="J242">
            <v>0</v>
          </cell>
          <cell r="K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</row>
        <row r="244">
          <cell r="I244">
            <v>1</v>
          </cell>
          <cell r="J244">
            <v>0</v>
          </cell>
          <cell r="K244">
            <v>0</v>
          </cell>
        </row>
        <row r="245">
          <cell r="I245">
            <v>2</v>
          </cell>
          <cell r="J245">
            <v>0</v>
          </cell>
          <cell r="K245">
            <v>0</v>
          </cell>
        </row>
        <row r="246">
          <cell r="I246">
            <v>3</v>
          </cell>
          <cell r="J246">
            <v>0</v>
          </cell>
          <cell r="K246">
            <v>0</v>
          </cell>
        </row>
        <row r="247">
          <cell r="I247">
            <v>1</v>
          </cell>
          <cell r="J247">
            <v>0</v>
          </cell>
          <cell r="K247">
            <v>0</v>
          </cell>
        </row>
        <row r="248">
          <cell r="I248">
            <v>2</v>
          </cell>
          <cell r="J248">
            <v>0</v>
          </cell>
          <cell r="K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</row>
        <row r="255">
          <cell r="I255">
            <v>0</v>
          </cell>
          <cell r="J255">
            <v>0</v>
          </cell>
        </row>
      </sheetData>
      <sheetData sheetId="5">
        <row r="10">
          <cell r="F10">
            <v>871</v>
          </cell>
          <cell r="G10">
            <v>0</v>
          </cell>
        </row>
        <row r="11">
          <cell r="F11">
            <v>0</v>
          </cell>
          <cell r="G11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4</v>
          </cell>
          <cell r="G34">
            <v>0</v>
          </cell>
          <cell r="H34">
            <v>0</v>
          </cell>
          <cell r="I34">
            <v>0</v>
          </cell>
          <cell r="J34">
            <v>4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</v>
          </cell>
          <cell r="G36">
            <v>0</v>
          </cell>
          <cell r="H36">
            <v>0</v>
          </cell>
          <cell r="I36">
            <v>0</v>
          </cell>
          <cell r="J36">
            <v>1</v>
          </cell>
        </row>
        <row r="37">
          <cell r="F37">
            <v>3</v>
          </cell>
          <cell r="G37">
            <v>0</v>
          </cell>
          <cell r="H37">
            <v>0</v>
          </cell>
          <cell r="I37">
            <v>0</v>
          </cell>
          <cell r="J37">
            <v>3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</v>
          </cell>
          <cell r="G72">
            <v>0</v>
          </cell>
          <cell r="H72">
            <v>0</v>
          </cell>
          <cell r="I72">
            <v>0</v>
          </cell>
          <cell r="J72">
            <v>1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</v>
          </cell>
          <cell r="G74">
            <v>0</v>
          </cell>
          <cell r="H74">
            <v>0</v>
          </cell>
          <cell r="I74">
            <v>0</v>
          </cell>
          <cell r="J74">
            <v>1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873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92">
          <cell r="G92">
            <v>2</v>
          </cell>
          <cell r="H92">
            <v>2</v>
          </cell>
        </row>
        <row r="93">
          <cell r="G93">
            <v>4</v>
          </cell>
          <cell r="H93">
            <v>4</v>
          </cell>
        </row>
        <row r="94">
          <cell r="G94">
            <v>0</v>
          </cell>
          <cell r="H94">
            <v>0</v>
          </cell>
        </row>
        <row r="95">
          <cell r="G95">
            <v>0</v>
          </cell>
          <cell r="H95">
            <v>0</v>
          </cell>
        </row>
        <row r="96">
          <cell r="G96">
            <v>0</v>
          </cell>
          <cell r="H96">
            <v>0</v>
          </cell>
        </row>
        <row r="97">
          <cell r="G97">
            <v>0</v>
          </cell>
          <cell r="H97">
            <v>0</v>
          </cell>
        </row>
        <row r="102">
          <cell r="I102">
            <v>2</v>
          </cell>
          <cell r="J102">
            <v>0</v>
          </cell>
          <cell r="K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</row>
        <row r="107">
          <cell r="I107">
            <v>1</v>
          </cell>
          <cell r="J107">
            <v>0</v>
          </cell>
          <cell r="K107">
            <v>0</v>
          </cell>
        </row>
        <row r="108">
          <cell r="I108">
            <v>1</v>
          </cell>
          <cell r="J108">
            <v>0</v>
          </cell>
          <cell r="K108">
            <v>0</v>
          </cell>
        </row>
        <row r="109">
          <cell r="I109">
            <v>0</v>
          </cell>
          <cell r="J109">
            <v>0</v>
          </cell>
          <cell r="K109">
            <v>0</v>
          </cell>
        </row>
        <row r="110">
          <cell r="I110">
            <v>0</v>
          </cell>
          <cell r="J110">
            <v>0</v>
          </cell>
          <cell r="K110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</row>
        <row r="113">
          <cell r="I113">
            <v>0</v>
          </cell>
          <cell r="J113">
            <v>0</v>
          </cell>
          <cell r="K113">
            <v>0</v>
          </cell>
        </row>
        <row r="114">
          <cell r="I114">
            <v>0</v>
          </cell>
          <cell r="J114">
            <v>0</v>
          </cell>
          <cell r="K114">
            <v>0</v>
          </cell>
        </row>
        <row r="115">
          <cell r="I115">
            <v>0</v>
          </cell>
          <cell r="J115">
            <v>0</v>
          </cell>
          <cell r="K115">
            <v>0</v>
          </cell>
        </row>
        <row r="116">
          <cell r="I116">
            <v>0</v>
          </cell>
          <cell r="J116">
            <v>0</v>
          </cell>
          <cell r="K116">
            <v>0</v>
          </cell>
        </row>
        <row r="117">
          <cell r="I117">
            <v>0</v>
          </cell>
          <cell r="J117">
            <v>0</v>
          </cell>
          <cell r="K117">
            <v>0</v>
          </cell>
        </row>
        <row r="118">
          <cell r="I118">
            <v>0</v>
          </cell>
          <cell r="J118">
            <v>0</v>
          </cell>
          <cell r="K118">
            <v>0</v>
          </cell>
        </row>
        <row r="119">
          <cell r="I119">
            <v>0</v>
          </cell>
          <cell r="J119">
            <v>0</v>
          </cell>
          <cell r="K119">
            <v>0</v>
          </cell>
        </row>
        <row r="120">
          <cell r="I120">
            <v>0</v>
          </cell>
          <cell r="J120">
            <v>0</v>
          </cell>
          <cell r="K120">
            <v>0</v>
          </cell>
        </row>
        <row r="121">
          <cell r="I121">
            <v>0</v>
          </cell>
          <cell r="J121">
            <v>0</v>
          </cell>
          <cell r="K121">
            <v>0</v>
          </cell>
        </row>
        <row r="122">
          <cell r="I122">
            <v>0</v>
          </cell>
          <cell r="J122">
            <v>0</v>
          </cell>
          <cell r="K122">
            <v>0</v>
          </cell>
        </row>
        <row r="123">
          <cell r="I123">
            <v>0</v>
          </cell>
          <cell r="J123">
            <v>0</v>
          </cell>
          <cell r="K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</row>
        <row r="128">
          <cell r="I128">
            <v>0</v>
          </cell>
          <cell r="J128">
            <v>0</v>
          </cell>
          <cell r="K128">
            <v>0</v>
          </cell>
        </row>
        <row r="129">
          <cell r="I129">
            <v>0</v>
          </cell>
          <cell r="J129">
            <v>0</v>
          </cell>
          <cell r="K129">
            <v>0</v>
          </cell>
        </row>
        <row r="130">
          <cell r="I130">
            <v>0</v>
          </cell>
          <cell r="J130">
            <v>0</v>
          </cell>
          <cell r="K130">
            <v>0</v>
          </cell>
        </row>
        <row r="131">
          <cell r="I131">
            <v>0</v>
          </cell>
          <cell r="J131">
            <v>0</v>
          </cell>
          <cell r="K131">
            <v>0</v>
          </cell>
        </row>
        <row r="132">
          <cell r="I132">
            <v>0</v>
          </cell>
          <cell r="J132">
            <v>0</v>
          </cell>
          <cell r="K132">
            <v>0</v>
          </cell>
        </row>
        <row r="133">
          <cell r="I133">
            <v>0</v>
          </cell>
          <cell r="J133">
            <v>0</v>
          </cell>
          <cell r="K133">
            <v>0</v>
          </cell>
        </row>
        <row r="134">
          <cell r="I134">
            <v>0</v>
          </cell>
          <cell r="J134">
            <v>0</v>
          </cell>
          <cell r="K134">
            <v>0</v>
          </cell>
        </row>
        <row r="135">
          <cell r="I135">
            <v>0</v>
          </cell>
          <cell r="J135">
            <v>0</v>
          </cell>
          <cell r="K135">
            <v>0</v>
          </cell>
        </row>
        <row r="136">
          <cell r="I136">
            <v>0</v>
          </cell>
          <cell r="J136">
            <v>0</v>
          </cell>
          <cell r="K136">
            <v>0</v>
          </cell>
        </row>
        <row r="137">
          <cell r="I137">
            <v>0</v>
          </cell>
          <cell r="J137">
            <v>0</v>
          </cell>
          <cell r="K137">
            <v>0</v>
          </cell>
        </row>
        <row r="138">
          <cell r="I138">
            <v>0</v>
          </cell>
          <cell r="J138">
            <v>0</v>
          </cell>
          <cell r="K138">
            <v>0</v>
          </cell>
        </row>
        <row r="139">
          <cell r="I139">
            <v>0</v>
          </cell>
          <cell r="J139">
            <v>0</v>
          </cell>
          <cell r="K139">
            <v>0</v>
          </cell>
        </row>
        <row r="140">
          <cell r="I140">
            <v>0</v>
          </cell>
          <cell r="J140">
            <v>0</v>
          </cell>
          <cell r="K140">
            <v>0</v>
          </cell>
        </row>
        <row r="141">
          <cell r="I141">
            <v>0</v>
          </cell>
          <cell r="J141">
            <v>0</v>
          </cell>
          <cell r="K141">
            <v>0</v>
          </cell>
        </row>
        <row r="142">
          <cell r="I142">
            <v>0</v>
          </cell>
          <cell r="J142">
            <v>0</v>
          </cell>
          <cell r="K142">
            <v>0</v>
          </cell>
        </row>
        <row r="143">
          <cell r="I143">
            <v>0</v>
          </cell>
          <cell r="J143">
            <v>0</v>
          </cell>
          <cell r="K143">
            <v>0</v>
          </cell>
        </row>
        <row r="144">
          <cell r="I144">
            <v>0</v>
          </cell>
          <cell r="J144">
            <v>0</v>
          </cell>
          <cell r="K144">
            <v>0</v>
          </cell>
        </row>
        <row r="145">
          <cell r="I145">
            <v>0</v>
          </cell>
          <cell r="J145">
            <v>0</v>
          </cell>
          <cell r="K145">
            <v>0</v>
          </cell>
        </row>
        <row r="147">
          <cell r="I147">
            <v>0</v>
          </cell>
          <cell r="J147">
            <v>0</v>
          </cell>
          <cell r="K147">
            <v>0</v>
          </cell>
        </row>
        <row r="148">
          <cell r="I148">
            <v>0</v>
          </cell>
          <cell r="J148">
            <v>0</v>
          </cell>
          <cell r="K148">
            <v>0</v>
          </cell>
        </row>
        <row r="149">
          <cell r="I149">
            <v>0</v>
          </cell>
          <cell r="J149">
            <v>0</v>
          </cell>
          <cell r="K149">
            <v>0</v>
          </cell>
        </row>
        <row r="150">
          <cell r="I150">
            <v>0</v>
          </cell>
          <cell r="J150">
            <v>0</v>
          </cell>
          <cell r="K150">
            <v>0</v>
          </cell>
        </row>
        <row r="151">
          <cell r="I151">
            <v>0</v>
          </cell>
          <cell r="J151">
            <v>0</v>
          </cell>
          <cell r="K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</row>
        <row r="154">
          <cell r="I154">
            <v>0</v>
          </cell>
          <cell r="J154">
            <v>0</v>
          </cell>
          <cell r="K154">
            <v>0</v>
          </cell>
        </row>
        <row r="155">
          <cell r="I155">
            <v>0</v>
          </cell>
          <cell r="J155">
            <v>0</v>
          </cell>
          <cell r="K155">
            <v>0</v>
          </cell>
        </row>
        <row r="156">
          <cell r="I156">
            <v>0</v>
          </cell>
          <cell r="J156">
            <v>0</v>
          </cell>
          <cell r="K156">
            <v>0</v>
          </cell>
        </row>
        <row r="157">
          <cell r="I157">
            <v>0</v>
          </cell>
          <cell r="J157">
            <v>0</v>
          </cell>
          <cell r="K157">
            <v>0</v>
          </cell>
        </row>
        <row r="158">
          <cell r="I158">
            <v>0</v>
          </cell>
          <cell r="J158">
            <v>0</v>
          </cell>
          <cell r="K158">
            <v>0</v>
          </cell>
        </row>
        <row r="159">
          <cell r="I159">
            <v>0</v>
          </cell>
          <cell r="J159">
            <v>0</v>
          </cell>
          <cell r="K159">
            <v>0</v>
          </cell>
        </row>
        <row r="160">
          <cell r="I160">
            <v>0</v>
          </cell>
          <cell r="J160">
            <v>0</v>
          </cell>
          <cell r="K160">
            <v>0</v>
          </cell>
        </row>
        <row r="161">
          <cell r="I161">
            <v>0</v>
          </cell>
          <cell r="J161">
            <v>0</v>
          </cell>
          <cell r="K161">
            <v>0</v>
          </cell>
        </row>
        <row r="162">
          <cell r="I162">
            <v>0</v>
          </cell>
          <cell r="J162">
            <v>0</v>
          </cell>
          <cell r="K162">
            <v>0</v>
          </cell>
        </row>
        <row r="163">
          <cell r="I163">
            <v>0</v>
          </cell>
          <cell r="J163">
            <v>0</v>
          </cell>
          <cell r="K163">
            <v>0</v>
          </cell>
        </row>
        <row r="164">
          <cell r="I164">
            <v>0</v>
          </cell>
          <cell r="J164">
            <v>0</v>
          </cell>
          <cell r="K164">
            <v>0</v>
          </cell>
        </row>
        <row r="165">
          <cell r="I165">
            <v>0</v>
          </cell>
          <cell r="J165">
            <v>0</v>
          </cell>
          <cell r="K165">
            <v>0</v>
          </cell>
        </row>
        <row r="166">
          <cell r="I166">
            <v>0</v>
          </cell>
          <cell r="J166">
            <v>0</v>
          </cell>
          <cell r="K166">
            <v>0</v>
          </cell>
        </row>
        <row r="167">
          <cell r="I167">
            <v>0</v>
          </cell>
          <cell r="J167">
            <v>0</v>
          </cell>
          <cell r="K167">
            <v>0</v>
          </cell>
        </row>
        <row r="168">
          <cell r="I168">
            <v>0</v>
          </cell>
          <cell r="J168">
            <v>0</v>
          </cell>
          <cell r="K168">
            <v>0</v>
          </cell>
        </row>
        <row r="169">
          <cell r="I169">
            <v>0</v>
          </cell>
          <cell r="J169">
            <v>0</v>
          </cell>
          <cell r="K169">
            <v>0</v>
          </cell>
        </row>
        <row r="170">
          <cell r="I170">
            <v>0</v>
          </cell>
          <cell r="J170">
            <v>0</v>
          </cell>
          <cell r="K170">
            <v>0</v>
          </cell>
        </row>
        <row r="171">
          <cell r="I171">
            <v>0</v>
          </cell>
          <cell r="J171">
            <v>0</v>
          </cell>
          <cell r="K171">
            <v>0</v>
          </cell>
        </row>
        <row r="172">
          <cell r="I172">
            <v>0</v>
          </cell>
          <cell r="J172">
            <v>0</v>
          </cell>
          <cell r="K172">
            <v>0</v>
          </cell>
        </row>
        <row r="173">
          <cell r="I173">
            <v>0</v>
          </cell>
          <cell r="J173">
            <v>0</v>
          </cell>
          <cell r="K173">
            <v>0</v>
          </cell>
        </row>
        <row r="174">
          <cell r="I174">
            <v>0</v>
          </cell>
          <cell r="J174">
            <v>0</v>
          </cell>
          <cell r="K174">
            <v>0</v>
          </cell>
        </row>
        <row r="175">
          <cell r="I175">
            <v>0</v>
          </cell>
          <cell r="J175">
            <v>0</v>
          </cell>
          <cell r="K175">
            <v>0</v>
          </cell>
        </row>
        <row r="176">
          <cell r="I176">
            <v>0</v>
          </cell>
          <cell r="J176">
            <v>0</v>
          </cell>
          <cell r="K176">
            <v>0</v>
          </cell>
        </row>
        <row r="177">
          <cell r="I177">
            <v>0</v>
          </cell>
          <cell r="J177">
            <v>0</v>
          </cell>
          <cell r="K177">
            <v>0</v>
          </cell>
        </row>
        <row r="178">
          <cell r="I178">
            <v>0</v>
          </cell>
          <cell r="J178">
            <v>0</v>
          </cell>
          <cell r="K178">
            <v>0</v>
          </cell>
        </row>
        <row r="179">
          <cell r="I179">
            <v>0</v>
          </cell>
          <cell r="J179">
            <v>0</v>
          </cell>
          <cell r="K179">
            <v>0</v>
          </cell>
        </row>
        <row r="180">
          <cell r="I180">
            <v>0</v>
          </cell>
          <cell r="J180">
            <v>0</v>
          </cell>
          <cell r="K180">
            <v>0</v>
          </cell>
        </row>
        <row r="181">
          <cell r="I181">
            <v>1</v>
          </cell>
          <cell r="J181">
            <v>0</v>
          </cell>
          <cell r="K181">
            <v>0</v>
          </cell>
        </row>
        <row r="182">
          <cell r="I182">
            <v>0</v>
          </cell>
          <cell r="J182">
            <v>0</v>
          </cell>
          <cell r="K182">
            <v>0</v>
          </cell>
        </row>
        <row r="183">
          <cell r="I183">
            <v>0</v>
          </cell>
          <cell r="J183">
            <v>0</v>
          </cell>
          <cell r="K183">
            <v>0</v>
          </cell>
        </row>
        <row r="184">
          <cell r="I184">
            <v>0</v>
          </cell>
          <cell r="J184">
            <v>0</v>
          </cell>
          <cell r="K184">
            <v>0</v>
          </cell>
        </row>
        <row r="185">
          <cell r="I185">
            <v>0</v>
          </cell>
          <cell r="J185">
            <v>0</v>
          </cell>
          <cell r="K185">
            <v>0</v>
          </cell>
        </row>
        <row r="186">
          <cell r="I186">
            <v>0</v>
          </cell>
          <cell r="J186">
            <v>0</v>
          </cell>
          <cell r="K186">
            <v>0</v>
          </cell>
        </row>
        <row r="187">
          <cell r="I187">
            <v>0</v>
          </cell>
          <cell r="J187">
            <v>0</v>
          </cell>
          <cell r="K187">
            <v>0</v>
          </cell>
        </row>
        <row r="188">
          <cell r="I188">
            <v>0</v>
          </cell>
          <cell r="J188">
            <v>0</v>
          </cell>
          <cell r="K188">
            <v>0</v>
          </cell>
        </row>
        <row r="189">
          <cell r="I189">
            <v>0</v>
          </cell>
          <cell r="J189">
            <v>0</v>
          </cell>
          <cell r="K189">
            <v>0</v>
          </cell>
        </row>
        <row r="190">
          <cell r="I190">
            <v>0</v>
          </cell>
          <cell r="J190">
            <v>0</v>
          </cell>
          <cell r="K190">
            <v>0</v>
          </cell>
        </row>
        <row r="191">
          <cell r="I191">
            <v>0</v>
          </cell>
          <cell r="J191">
            <v>0</v>
          </cell>
          <cell r="K191">
            <v>0</v>
          </cell>
        </row>
        <row r="192">
          <cell r="I192">
            <v>0</v>
          </cell>
          <cell r="J192">
            <v>0</v>
          </cell>
          <cell r="K192">
            <v>0</v>
          </cell>
        </row>
        <row r="193">
          <cell r="I193">
            <v>0</v>
          </cell>
          <cell r="J193">
            <v>0</v>
          </cell>
          <cell r="K193">
            <v>0</v>
          </cell>
        </row>
        <row r="194">
          <cell r="I194">
            <v>0</v>
          </cell>
          <cell r="J194">
            <v>0</v>
          </cell>
          <cell r="K194">
            <v>0</v>
          </cell>
        </row>
        <row r="195">
          <cell r="I195">
            <v>0</v>
          </cell>
          <cell r="J195">
            <v>0</v>
          </cell>
          <cell r="K195">
            <v>0</v>
          </cell>
        </row>
        <row r="196">
          <cell r="I196">
            <v>0</v>
          </cell>
          <cell r="J196">
            <v>0</v>
          </cell>
          <cell r="K196">
            <v>0</v>
          </cell>
        </row>
        <row r="197">
          <cell r="I197">
            <v>1</v>
          </cell>
          <cell r="J197">
            <v>0</v>
          </cell>
          <cell r="K197">
            <v>0</v>
          </cell>
        </row>
        <row r="198">
          <cell r="I198">
            <v>0</v>
          </cell>
          <cell r="J198">
            <v>0</v>
          </cell>
          <cell r="K198">
            <v>0</v>
          </cell>
        </row>
        <row r="199">
          <cell r="I199">
            <v>0</v>
          </cell>
          <cell r="J199">
            <v>0</v>
          </cell>
          <cell r="K199">
            <v>0</v>
          </cell>
        </row>
        <row r="200">
          <cell r="I200">
            <v>0</v>
          </cell>
          <cell r="J200">
            <v>0</v>
          </cell>
          <cell r="K200">
            <v>0</v>
          </cell>
        </row>
        <row r="201">
          <cell r="I201">
            <v>0</v>
          </cell>
          <cell r="J201">
            <v>0</v>
          </cell>
          <cell r="K201">
            <v>0</v>
          </cell>
        </row>
        <row r="202">
          <cell r="I202">
            <v>0</v>
          </cell>
          <cell r="J202">
            <v>0</v>
          </cell>
          <cell r="K202">
            <v>0</v>
          </cell>
        </row>
        <row r="203">
          <cell r="I203">
            <v>0</v>
          </cell>
          <cell r="J203">
            <v>0</v>
          </cell>
          <cell r="K203">
            <v>0</v>
          </cell>
        </row>
        <row r="204">
          <cell r="I204">
            <v>0</v>
          </cell>
          <cell r="J204">
            <v>0</v>
          </cell>
          <cell r="K204">
            <v>0</v>
          </cell>
        </row>
        <row r="205">
          <cell r="I205">
            <v>0</v>
          </cell>
          <cell r="J205">
            <v>0</v>
          </cell>
          <cell r="K205">
            <v>0</v>
          </cell>
        </row>
        <row r="206">
          <cell r="I206">
            <v>0</v>
          </cell>
          <cell r="J206">
            <v>0</v>
          </cell>
          <cell r="K206">
            <v>0</v>
          </cell>
        </row>
        <row r="207">
          <cell r="I207">
            <v>0</v>
          </cell>
          <cell r="J207">
            <v>0</v>
          </cell>
          <cell r="K207">
            <v>0</v>
          </cell>
        </row>
        <row r="208">
          <cell r="I208">
            <v>0</v>
          </cell>
          <cell r="J208">
            <v>0</v>
          </cell>
          <cell r="K208">
            <v>0</v>
          </cell>
        </row>
        <row r="209">
          <cell r="I209">
            <v>0</v>
          </cell>
          <cell r="J209">
            <v>0</v>
          </cell>
          <cell r="K209">
            <v>0</v>
          </cell>
        </row>
        <row r="210">
          <cell r="I210">
            <v>0</v>
          </cell>
          <cell r="J210">
            <v>0</v>
          </cell>
          <cell r="K210">
            <v>0</v>
          </cell>
        </row>
        <row r="211">
          <cell r="I211">
            <v>0</v>
          </cell>
          <cell r="J211">
            <v>0</v>
          </cell>
          <cell r="K211">
            <v>0</v>
          </cell>
        </row>
        <row r="212">
          <cell r="I212">
            <v>0</v>
          </cell>
          <cell r="J212">
            <v>0</v>
          </cell>
          <cell r="K212">
            <v>0</v>
          </cell>
        </row>
        <row r="213">
          <cell r="I213">
            <v>0</v>
          </cell>
          <cell r="J213">
            <v>0</v>
          </cell>
          <cell r="K213">
            <v>0</v>
          </cell>
        </row>
        <row r="214">
          <cell r="I214">
            <v>0</v>
          </cell>
          <cell r="J214">
            <v>0</v>
          </cell>
          <cell r="K214">
            <v>0</v>
          </cell>
        </row>
        <row r="215">
          <cell r="I215">
            <v>0</v>
          </cell>
          <cell r="J215">
            <v>0</v>
          </cell>
          <cell r="K215">
            <v>0</v>
          </cell>
        </row>
        <row r="216">
          <cell r="I216">
            <v>0</v>
          </cell>
          <cell r="J216">
            <v>0</v>
          </cell>
          <cell r="K216">
            <v>0</v>
          </cell>
        </row>
        <row r="217">
          <cell r="I217">
            <v>0</v>
          </cell>
          <cell r="J217">
            <v>0</v>
          </cell>
          <cell r="K217">
            <v>0</v>
          </cell>
        </row>
        <row r="218">
          <cell r="I218">
            <v>0</v>
          </cell>
          <cell r="J218">
            <v>0</v>
          </cell>
          <cell r="K218">
            <v>0</v>
          </cell>
        </row>
        <row r="219">
          <cell r="I219">
            <v>0</v>
          </cell>
          <cell r="J219">
            <v>0</v>
          </cell>
          <cell r="K219">
            <v>0</v>
          </cell>
        </row>
        <row r="220">
          <cell r="I220">
            <v>0</v>
          </cell>
          <cell r="J220">
            <v>0</v>
          </cell>
          <cell r="K220">
            <v>0</v>
          </cell>
        </row>
        <row r="221">
          <cell r="I221">
            <v>0</v>
          </cell>
          <cell r="J221">
            <v>0</v>
          </cell>
          <cell r="K221">
            <v>0</v>
          </cell>
        </row>
        <row r="222">
          <cell r="I222">
            <v>0</v>
          </cell>
          <cell r="J222">
            <v>0</v>
          </cell>
          <cell r="K222">
            <v>0</v>
          </cell>
        </row>
        <row r="223">
          <cell r="I223">
            <v>0</v>
          </cell>
          <cell r="J223">
            <v>0</v>
          </cell>
          <cell r="K223">
            <v>0</v>
          </cell>
        </row>
        <row r="224">
          <cell r="I224">
            <v>0</v>
          </cell>
          <cell r="J224">
            <v>0</v>
          </cell>
          <cell r="K224">
            <v>0</v>
          </cell>
        </row>
        <row r="225">
          <cell r="I225">
            <v>0</v>
          </cell>
          <cell r="J225">
            <v>0</v>
          </cell>
          <cell r="K225">
            <v>0</v>
          </cell>
        </row>
        <row r="226">
          <cell r="I226">
            <v>0</v>
          </cell>
          <cell r="J226">
            <v>0</v>
          </cell>
          <cell r="K226">
            <v>0</v>
          </cell>
        </row>
        <row r="227">
          <cell r="I227">
            <v>0</v>
          </cell>
          <cell r="J227">
            <v>0</v>
          </cell>
          <cell r="K227">
            <v>0</v>
          </cell>
        </row>
        <row r="228">
          <cell r="I228">
            <v>0</v>
          </cell>
          <cell r="J228">
            <v>0</v>
          </cell>
          <cell r="K228">
            <v>0</v>
          </cell>
        </row>
        <row r="229">
          <cell r="I229">
            <v>0</v>
          </cell>
          <cell r="J229">
            <v>0</v>
          </cell>
          <cell r="K229">
            <v>0</v>
          </cell>
        </row>
        <row r="230">
          <cell r="I230">
            <v>0</v>
          </cell>
          <cell r="J230">
            <v>0</v>
          </cell>
          <cell r="K230">
            <v>0</v>
          </cell>
        </row>
        <row r="231">
          <cell r="I231">
            <v>0</v>
          </cell>
          <cell r="J231">
            <v>0</v>
          </cell>
          <cell r="K231">
            <v>0</v>
          </cell>
        </row>
        <row r="232">
          <cell r="I232">
            <v>20</v>
          </cell>
          <cell r="J232">
            <v>0</v>
          </cell>
          <cell r="K232">
            <v>0</v>
          </cell>
        </row>
        <row r="233">
          <cell r="I233">
            <v>5</v>
          </cell>
          <cell r="J233">
            <v>0</v>
          </cell>
          <cell r="K233">
            <v>0</v>
          </cell>
        </row>
        <row r="234">
          <cell r="I234">
            <v>0</v>
          </cell>
          <cell r="J234">
            <v>0</v>
          </cell>
          <cell r="K234">
            <v>0</v>
          </cell>
        </row>
        <row r="235">
          <cell r="I235">
            <v>15</v>
          </cell>
          <cell r="J235">
            <v>0</v>
          </cell>
          <cell r="K235">
            <v>0</v>
          </cell>
        </row>
        <row r="236">
          <cell r="I236">
            <v>11</v>
          </cell>
          <cell r="J236">
            <v>0</v>
          </cell>
          <cell r="K236">
            <v>0</v>
          </cell>
        </row>
        <row r="237">
          <cell r="I237">
            <v>1</v>
          </cell>
          <cell r="J237">
            <v>0</v>
          </cell>
          <cell r="K237">
            <v>0</v>
          </cell>
        </row>
        <row r="238">
          <cell r="I238">
            <v>0</v>
          </cell>
          <cell r="J238">
            <v>0</v>
          </cell>
          <cell r="K238">
            <v>0</v>
          </cell>
        </row>
        <row r="239">
          <cell r="I239">
            <v>10</v>
          </cell>
          <cell r="J239">
            <v>0</v>
          </cell>
          <cell r="K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</row>
        <row r="241">
          <cell r="I241">
            <v>24</v>
          </cell>
          <cell r="J241">
            <v>0</v>
          </cell>
          <cell r="K241">
            <v>0</v>
          </cell>
        </row>
        <row r="242">
          <cell r="I242">
            <v>1</v>
          </cell>
          <cell r="J242">
            <v>0</v>
          </cell>
          <cell r="K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</row>
        <row r="244">
          <cell r="I244">
            <v>18</v>
          </cell>
          <cell r="J244">
            <v>0</v>
          </cell>
          <cell r="K244">
            <v>0</v>
          </cell>
        </row>
        <row r="245">
          <cell r="I245">
            <v>5</v>
          </cell>
          <cell r="J245">
            <v>0</v>
          </cell>
          <cell r="K245">
            <v>0</v>
          </cell>
        </row>
        <row r="246">
          <cell r="I246">
            <v>3</v>
          </cell>
          <cell r="J246">
            <v>0</v>
          </cell>
          <cell r="K246">
            <v>0</v>
          </cell>
        </row>
        <row r="247">
          <cell r="I247">
            <v>2</v>
          </cell>
          <cell r="J247">
            <v>0</v>
          </cell>
          <cell r="K247">
            <v>0</v>
          </cell>
        </row>
        <row r="248">
          <cell r="I248">
            <v>1</v>
          </cell>
          <cell r="J248">
            <v>0</v>
          </cell>
          <cell r="K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</row>
        <row r="255">
          <cell r="I255">
            <v>0</v>
          </cell>
          <cell r="J255">
            <v>0</v>
          </cell>
        </row>
      </sheetData>
      <sheetData sheetId="6">
        <row r="10">
          <cell r="F10">
            <v>425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2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3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3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4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2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0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0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8">
          <cell r="I128">
            <v>0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0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0</v>
          </cell>
          <cell r="J136">
            <v>0</v>
          </cell>
        </row>
        <row r="137">
          <cell r="I137">
            <v>0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40">
          <cell r="I140">
            <v>0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0</v>
          </cell>
          <cell r="J149">
            <v>0</v>
          </cell>
        </row>
        <row r="150">
          <cell r="I150">
            <v>0</v>
          </cell>
          <cell r="J150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0</v>
          </cell>
          <cell r="J159">
            <v>0</v>
          </cell>
        </row>
        <row r="160">
          <cell r="I160">
            <v>0</v>
          </cell>
          <cell r="J160">
            <v>0</v>
          </cell>
        </row>
        <row r="162"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0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0</v>
          </cell>
          <cell r="J218">
            <v>0</v>
          </cell>
        </row>
        <row r="219">
          <cell r="I219">
            <v>0</v>
          </cell>
          <cell r="J219">
            <v>0</v>
          </cell>
        </row>
        <row r="221">
          <cell r="I221">
            <v>0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0</v>
          </cell>
          <cell r="J223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0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3">
          <cell r="I233">
            <v>4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26</v>
          </cell>
          <cell r="J235">
            <v>0</v>
          </cell>
        </row>
        <row r="237">
          <cell r="I237">
            <v>10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7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4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8</v>
          </cell>
          <cell r="J244">
            <v>0</v>
          </cell>
        </row>
        <row r="245">
          <cell r="I245">
            <v>11</v>
          </cell>
          <cell r="J245">
            <v>0</v>
          </cell>
        </row>
        <row r="247">
          <cell r="I247">
            <v>2</v>
          </cell>
          <cell r="J247">
            <v>0</v>
          </cell>
        </row>
        <row r="248">
          <cell r="I248">
            <v>0</v>
          </cell>
          <cell r="J248">
            <v>0</v>
          </cell>
        </row>
        <row r="249">
          <cell r="I249">
            <v>0</v>
          </cell>
          <cell r="J249">
            <v>0</v>
          </cell>
        </row>
        <row r="250">
          <cell r="I250">
            <v>0</v>
          </cell>
          <cell r="J250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3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7">
        <row r="10">
          <cell r="F10">
            <v>98</v>
          </cell>
          <cell r="G10">
            <v>0</v>
          </cell>
        </row>
        <row r="11">
          <cell r="F11">
            <v>0</v>
          </cell>
          <cell r="G11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0</v>
          </cell>
          <cell r="G28">
            <v>1</v>
          </cell>
          <cell r="H28">
            <v>0</v>
          </cell>
          <cell r="I28">
            <v>0</v>
          </cell>
          <cell r="J28">
            <v>1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  <cell r="G30">
            <v>1</v>
          </cell>
          <cell r="H30">
            <v>0</v>
          </cell>
          <cell r="I30">
            <v>0</v>
          </cell>
          <cell r="J30">
            <v>1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8</v>
          </cell>
          <cell r="G34">
            <v>0</v>
          </cell>
          <cell r="H34">
            <v>0</v>
          </cell>
          <cell r="I34">
            <v>0</v>
          </cell>
          <cell r="J34">
            <v>8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4</v>
          </cell>
          <cell r="G36">
            <v>0</v>
          </cell>
          <cell r="H36">
            <v>0</v>
          </cell>
          <cell r="I36">
            <v>0</v>
          </cell>
          <cell r="J36">
            <v>4</v>
          </cell>
        </row>
        <row r="37">
          <cell r="F37">
            <v>4</v>
          </cell>
          <cell r="G37">
            <v>0</v>
          </cell>
          <cell r="H37">
            <v>0</v>
          </cell>
          <cell r="I37">
            <v>0</v>
          </cell>
          <cell r="J37">
            <v>4</v>
          </cell>
        </row>
        <row r="38">
          <cell r="F38">
            <v>0</v>
          </cell>
          <cell r="G38">
            <v>9</v>
          </cell>
          <cell r="H38">
            <v>0</v>
          </cell>
          <cell r="I38">
            <v>0</v>
          </cell>
          <cell r="J38">
            <v>9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0</v>
          </cell>
          <cell r="G45">
            <v>7</v>
          </cell>
          <cell r="H45">
            <v>0</v>
          </cell>
          <cell r="I45">
            <v>0</v>
          </cell>
          <cell r="J45">
            <v>7</v>
          </cell>
        </row>
        <row r="46">
          <cell r="F46">
            <v>0</v>
          </cell>
          <cell r="G46">
            <v>2</v>
          </cell>
          <cell r="H46">
            <v>0</v>
          </cell>
          <cell r="I46">
            <v>0</v>
          </cell>
          <cell r="J46">
            <v>2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1">
          <cell r="F71">
            <v>4</v>
          </cell>
          <cell r="G71">
            <v>0</v>
          </cell>
          <cell r="H71">
            <v>0</v>
          </cell>
          <cell r="I71">
            <v>0</v>
          </cell>
          <cell r="J71">
            <v>4</v>
          </cell>
        </row>
        <row r="72">
          <cell r="F72">
            <v>1</v>
          </cell>
          <cell r="G72">
            <v>0</v>
          </cell>
          <cell r="H72">
            <v>0</v>
          </cell>
          <cell r="I72">
            <v>0</v>
          </cell>
          <cell r="J72">
            <v>1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</v>
          </cell>
          <cell r="G74">
            <v>0</v>
          </cell>
          <cell r="H74">
            <v>0</v>
          </cell>
          <cell r="I74">
            <v>0</v>
          </cell>
          <cell r="J74">
            <v>1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111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92">
          <cell r="G92">
            <v>5</v>
          </cell>
          <cell r="H92">
            <v>5</v>
          </cell>
        </row>
        <row r="93">
          <cell r="G93">
            <v>0</v>
          </cell>
          <cell r="H93">
            <v>0</v>
          </cell>
        </row>
        <row r="94">
          <cell r="G94">
            <v>0</v>
          </cell>
          <cell r="H94">
            <v>0</v>
          </cell>
        </row>
        <row r="95">
          <cell r="G95">
            <v>0</v>
          </cell>
          <cell r="H95">
            <v>0</v>
          </cell>
        </row>
        <row r="96">
          <cell r="G96">
            <v>0</v>
          </cell>
          <cell r="H96">
            <v>0</v>
          </cell>
        </row>
        <row r="97">
          <cell r="G97">
            <v>0</v>
          </cell>
          <cell r="H97">
            <v>0</v>
          </cell>
        </row>
        <row r="102">
          <cell r="I102">
            <v>1</v>
          </cell>
          <cell r="J102">
            <v>0</v>
          </cell>
          <cell r="K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</row>
        <row r="107">
          <cell r="I107">
            <v>2</v>
          </cell>
          <cell r="J107">
            <v>0</v>
          </cell>
          <cell r="K107">
            <v>0</v>
          </cell>
        </row>
        <row r="108">
          <cell r="I108">
            <v>2</v>
          </cell>
          <cell r="J108">
            <v>0</v>
          </cell>
          <cell r="K108">
            <v>0</v>
          </cell>
        </row>
        <row r="109">
          <cell r="I109">
            <v>0</v>
          </cell>
          <cell r="J109">
            <v>0</v>
          </cell>
          <cell r="K109">
            <v>0</v>
          </cell>
        </row>
        <row r="110">
          <cell r="I110">
            <v>0</v>
          </cell>
          <cell r="J110">
            <v>0</v>
          </cell>
          <cell r="K110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</row>
        <row r="113">
          <cell r="I113">
            <v>0</v>
          </cell>
          <cell r="J113">
            <v>0</v>
          </cell>
          <cell r="K113">
            <v>0</v>
          </cell>
        </row>
        <row r="114">
          <cell r="I114">
            <v>0</v>
          </cell>
          <cell r="J114">
            <v>0</v>
          </cell>
          <cell r="K114">
            <v>0</v>
          </cell>
        </row>
        <row r="115">
          <cell r="I115">
            <v>0</v>
          </cell>
          <cell r="J115">
            <v>0</v>
          </cell>
          <cell r="K115">
            <v>0</v>
          </cell>
        </row>
        <row r="116">
          <cell r="I116">
            <v>0</v>
          </cell>
          <cell r="J116">
            <v>0</v>
          </cell>
          <cell r="K116">
            <v>0</v>
          </cell>
        </row>
        <row r="117">
          <cell r="I117">
            <v>0</v>
          </cell>
          <cell r="J117">
            <v>0</v>
          </cell>
          <cell r="K117">
            <v>0</v>
          </cell>
        </row>
        <row r="118">
          <cell r="I118">
            <v>0</v>
          </cell>
          <cell r="J118">
            <v>0</v>
          </cell>
          <cell r="K118">
            <v>0</v>
          </cell>
        </row>
        <row r="119">
          <cell r="I119">
            <v>0</v>
          </cell>
          <cell r="J119">
            <v>0</v>
          </cell>
          <cell r="K119">
            <v>0</v>
          </cell>
        </row>
        <row r="120">
          <cell r="I120">
            <v>0</v>
          </cell>
          <cell r="J120">
            <v>0</v>
          </cell>
          <cell r="K120">
            <v>0</v>
          </cell>
        </row>
        <row r="121">
          <cell r="I121">
            <v>0</v>
          </cell>
          <cell r="J121">
            <v>0</v>
          </cell>
          <cell r="K121">
            <v>0</v>
          </cell>
        </row>
        <row r="122">
          <cell r="I122">
            <v>0</v>
          </cell>
          <cell r="J122">
            <v>0</v>
          </cell>
          <cell r="K122">
            <v>0</v>
          </cell>
        </row>
        <row r="123">
          <cell r="I123">
            <v>0</v>
          </cell>
          <cell r="J123">
            <v>0</v>
          </cell>
          <cell r="K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</row>
        <row r="128">
          <cell r="I128">
            <v>0</v>
          </cell>
          <cell r="J128">
            <v>0</v>
          </cell>
          <cell r="K128">
            <v>0</v>
          </cell>
        </row>
        <row r="129">
          <cell r="I129">
            <v>0</v>
          </cell>
          <cell r="J129">
            <v>0</v>
          </cell>
          <cell r="K129">
            <v>0</v>
          </cell>
        </row>
        <row r="130">
          <cell r="I130">
            <v>0</v>
          </cell>
          <cell r="J130">
            <v>0</v>
          </cell>
          <cell r="K130">
            <v>0</v>
          </cell>
        </row>
        <row r="131">
          <cell r="I131">
            <v>0</v>
          </cell>
          <cell r="J131">
            <v>0</v>
          </cell>
          <cell r="K131">
            <v>0</v>
          </cell>
        </row>
        <row r="132">
          <cell r="I132">
            <v>0</v>
          </cell>
          <cell r="J132">
            <v>0</v>
          </cell>
          <cell r="K132">
            <v>0</v>
          </cell>
        </row>
        <row r="133">
          <cell r="I133">
            <v>0</v>
          </cell>
          <cell r="J133">
            <v>0</v>
          </cell>
          <cell r="K133">
            <v>0</v>
          </cell>
        </row>
        <row r="134">
          <cell r="I134">
            <v>0</v>
          </cell>
          <cell r="J134">
            <v>0</v>
          </cell>
          <cell r="K134">
            <v>0</v>
          </cell>
        </row>
        <row r="135">
          <cell r="I135">
            <v>0</v>
          </cell>
          <cell r="J135">
            <v>0</v>
          </cell>
          <cell r="K135">
            <v>0</v>
          </cell>
        </row>
        <row r="136">
          <cell r="I136">
            <v>0</v>
          </cell>
          <cell r="J136">
            <v>0</v>
          </cell>
          <cell r="K136">
            <v>0</v>
          </cell>
        </row>
        <row r="137">
          <cell r="I137">
            <v>0</v>
          </cell>
          <cell r="J137">
            <v>0</v>
          </cell>
          <cell r="K137">
            <v>0</v>
          </cell>
        </row>
        <row r="138">
          <cell r="I138">
            <v>0</v>
          </cell>
          <cell r="J138">
            <v>0</v>
          </cell>
          <cell r="K138">
            <v>0</v>
          </cell>
        </row>
        <row r="139">
          <cell r="I139">
            <v>0</v>
          </cell>
          <cell r="J139">
            <v>0</v>
          </cell>
          <cell r="K139">
            <v>0</v>
          </cell>
        </row>
        <row r="140">
          <cell r="I140">
            <v>0</v>
          </cell>
          <cell r="J140">
            <v>0</v>
          </cell>
          <cell r="K140">
            <v>0</v>
          </cell>
        </row>
        <row r="141">
          <cell r="I141">
            <v>0</v>
          </cell>
          <cell r="J141">
            <v>0</v>
          </cell>
          <cell r="K141">
            <v>0</v>
          </cell>
        </row>
        <row r="142">
          <cell r="I142">
            <v>0</v>
          </cell>
          <cell r="J142">
            <v>0</v>
          </cell>
          <cell r="K142">
            <v>0</v>
          </cell>
        </row>
        <row r="143">
          <cell r="I143">
            <v>0</v>
          </cell>
          <cell r="J143">
            <v>0</v>
          </cell>
          <cell r="K143">
            <v>0</v>
          </cell>
        </row>
        <row r="144">
          <cell r="I144">
            <v>0</v>
          </cell>
          <cell r="J144">
            <v>0</v>
          </cell>
          <cell r="K144">
            <v>0</v>
          </cell>
        </row>
        <row r="145">
          <cell r="I145">
            <v>0</v>
          </cell>
          <cell r="J145">
            <v>0</v>
          </cell>
          <cell r="K145">
            <v>0</v>
          </cell>
        </row>
        <row r="147">
          <cell r="I147">
            <v>0</v>
          </cell>
          <cell r="J147">
            <v>0</v>
          </cell>
          <cell r="K147">
            <v>0</v>
          </cell>
        </row>
        <row r="148">
          <cell r="I148">
            <v>0</v>
          </cell>
          <cell r="J148">
            <v>0</v>
          </cell>
          <cell r="K148">
            <v>0</v>
          </cell>
        </row>
        <row r="149">
          <cell r="I149">
            <v>0</v>
          </cell>
          <cell r="J149">
            <v>0</v>
          </cell>
          <cell r="K149">
            <v>0</v>
          </cell>
        </row>
        <row r="150">
          <cell r="I150">
            <v>0</v>
          </cell>
          <cell r="J150">
            <v>0</v>
          </cell>
          <cell r="K150">
            <v>0</v>
          </cell>
        </row>
        <row r="151">
          <cell r="I151">
            <v>0</v>
          </cell>
          <cell r="J151">
            <v>0</v>
          </cell>
          <cell r="K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</row>
        <row r="154">
          <cell r="I154">
            <v>0</v>
          </cell>
          <cell r="J154">
            <v>0</v>
          </cell>
          <cell r="K154">
            <v>0</v>
          </cell>
        </row>
        <row r="155">
          <cell r="I155">
            <v>0</v>
          </cell>
          <cell r="J155">
            <v>0</v>
          </cell>
          <cell r="K155">
            <v>0</v>
          </cell>
        </row>
        <row r="156">
          <cell r="I156">
            <v>0</v>
          </cell>
          <cell r="J156">
            <v>0</v>
          </cell>
          <cell r="K156">
            <v>0</v>
          </cell>
        </row>
        <row r="157">
          <cell r="I157">
            <v>0</v>
          </cell>
          <cell r="J157">
            <v>0</v>
          </cell>
          <cell r="K157">
            <v>0</v>
          </cell>
        </row>
        <row r="158">
          <cell r="I158">
            <v>0</v>
          </cell>
          <cell r="J158">
            <v>0</v>
          </cell>
          <cell r="K158">
            <v>0</v>
          </cell>
        </row>
        <row r="159">
          <cell r="I159">
            <v>0</v>
          </cell>
          <cell r="J159">
            <v>0</v>
          </cell>
          <cell r="K159">
            <v>0</v>
          </cell>
        </row>
        <row r="160">
          <cell r="I160">
            <v>0</v>
          </cell>
          <cell r="J160">
            <v>0</v>
          </cell>
          <cell r="K160">
            <v>0</v>
          </cell>
        </row>
        <row r="161">
          <cell r="I161">
            <v>0</v>
          </cell>
          <cell r="J161">
            <v>0</v>
          </cell>
          <cell r="K161">
            <v>0</v>
          </cell>
        </row>
        <row r="162">
          <cell r="I162">
            <v>0</v>
          </cell>
          <cell r="J162">
            <v>0</v>
          </cell>
          <cell r="K162">
            <v>0</v>
          </cell>
        </row>
        <row r="163">
          <cell r="I163">
            <v>0</v>
          </cell>
          <cell r="J163">
            <v>0</v>
          </cell>
          <cell r="K163">
            <v>0</v>
          </cell>
        </row>
        <row r="164">
          <cell r="I164">
            <v>0</v>
          </cell>
          <cell r="J164">
            <v>0</v>
          </cell>
          <cell r="K164">
            <v>0</v>
          </cell>
        </row>
        <row r="165">
          <cell r="I165">
            <v>0</v>
          </cell>
          <cell r="J165">
            <v>0</v>
          </cell>
          <cell r="K165">
            <v>0</v>
          </cell>
        </row>
        <row r="166">
          <cell r="I166">
            <v>0</v>
          </cell>
          <cell r="J166">
            <v>0</v>
          </cell>
          <cell r="K166">
            <v>0</v>
          </cell>
        </row>
        <row r="167">
          <cell r="I167">
            <v>0</v>
          </cell>
          <cell r="J167">
            <v>0</v>
          </cell>
          <cell r="K167">
            <v>0</v>
          </cell>
        </row>
        <row r="168">
          <cell r="I168">
            <v>0</v>
          </cell>
          <cell r="J168">
            <v>0</v>
          </cell>
          <cell r="K168">
            <v>0</v>
          </cell>
        </row>
        <row r="169">
          <cell r="I169">
            <v>0</v>
          </cell>
          <cell r="J169">
            <v>0</v>
          </cell>
          <cell r="K169">
            <v>0</v>
          </cell>
        </row>
        <row r="170">
          <cell r="I170">
            <v>0</v>
          </cell>
          <cell r="J170">
            <v>0</v>
          </cell>
          <cell r="K170">
            <v>0</v>
          </cell>
        </row>
        <row r="171">
          <cell r="I171">
            <v>0</v>
          </cell>
          <cell r="J171">
            <v>0</v>
          </cell>
          <cell r="K171">
            <v>0</v>
          </cell>
        </row>
        <row r="172">
          <cell r="I172">
            <v>0</v>
          </cell>
          <cell r="J172">
            <v>0</v>
          </cell>
          <cell r="K172">
            <v>0</v>
          </cell>
        </row>
        <row r="173">
          <cell r="I173">
            <v>0</v>
          </cell>
          <cell r="J173">
            <v>0</v>
          </cell>
          <cell r="K173">
            <v>0</v>
          </cell>
        </row>
        <row r="174">
          <cell r="I174">
            <v>0</v>
          </cell>
          <cell r="J174">
            <v>0</v>
          </cell>
          <cell r="K174">
            <v>0</v>
          </cell>
        </row>
        <row r="175">
          <cell r="I175">
            <v>0</v>
          </cell>
          <cell r="J175">
            <v>0</v>
          </cell>
          <cell r="K175">
            <v>0</v>
          </cell>
        </row>
        <row r="176">
          <cell r="I176">
            <v>0</v>
          </cell>
          <cell r="J176">
            <v>0</v>
          </cell>
          <cell r="K176">
            <v>0</v>
          </cell>
        </row>
        <row r="177">
          <cell r="I177">
            <v>0</v>
          </cell>
          <cell r="J177">
            <v>0</v>
          </cell>
          <cell r="K177">
            <v>0</v>
          </cell>
        </row>
        <row r="178">
          <cell r="I178">
            <v>0</v>
          </cell>
          <cell r="J178">
            <v>0</v>
          </cell>
          <cell r="K178">
            <v>0</v>
          </cell>
        </row>
        <row r="179">
          <cell r="I179">
            <v>0</v>
          </cell>
          <cell r="J179">
            <v>0</v>
          </cell>
          <cell r="K179">
            <v>0</v>
          </cell>
        </row>
        <row r="180">
          <cell r="I180">
            <v>0</v>
          </cell>
          <cell r="J180">
            <v>0</v>
          </cell>
          <cell r="K180">
            <v>0</v>
          </cell>
        </row>
        <row r="181">
          <cell r="I181">
            <v>0</v>
          </cell>
          <cell r="J181">
            <v>0</v>
          </cell>
          <cell r="K181">
            <v>0</v>
          </cell>
        </row>
        <row r="182">
          <cell r="I182">
            <v>0</v>
          </cell>
          <cell r="J182">
            <v>0</v>
          </cell>
          <cell r="K182">
            <v>0</v>
          </cell>
        </row>
        <row r="183">
          <cell r="I183">
            <v>0</v>
          </cell>
          <cell r="J183">
            <v>0</v>
          </cell>
          <cell r="K183">
            <v>0</v>
          </cell>
        </row>
        <row r="184">
          <cell r="I184">
            <v>0</v>
          </cell>
          <cell r="J184">
            <v>0</v>
          </cell>
          <cell r="K184">
            <v>0</v>
          </cell>
        </row>
        <row r="185">
          <cell r="I185">
            <v>0</v>
          </cell>
          <cell r="J185">
            <v>0</v>
          </cell>
          <cell r="K185">
            <v>0</v>
          </cell>
        </row>
        <row r="186">
          <cell r="I186">
            <v>0</v>
          </cell>
          <cell r="J186">
            <v>0</v>
          </cell>
          <cell r="K186">
            <v>0</v>
          </cell>
        </row>
        <row r="187">
          <cell r="I187">
            <v>0</v>
          </cell>
          <cell r="J187">
            <v>0</v>
          </cell>
          <cell r="K187">
            <v>0</v>
          </cell>
        </row>
        <row r="188">
          <cell r="I188">
            <v>0</v>
          </cell>
          <cell r="J188">
            <v>0</v>
          </cell>
          <cell r="K188">
            <v>0</v>
          </cell>
        </row>
        <row r="189">
          <cell r="I189">
            <v>0</v>
          </cell>
          <cell r="J189">
            <v>0</v>
          </cell>
          <cell r="K189">
            <v>0</v>
          </cell>
        </row>
        <row r="190">
          <cell r="I190">
            <v>0</v>
          </cell>
          <cell r="J190">
            <v>0</v>
          </cell>
          <cell r="K190">
            <v>0</v>
          </cell>
        </row>
        <row r="191">
          <cell r="I191">
            <v>0</v>
          </cell>
          <cell r="J191">
            <v>0</v>
          </cell>
          <cell r="K191">
            <v>0</v>
          </cell>
        </row>
        <row r="192">
          <cell r="I192">
            <v>0</v>
          </cell>
          <cell r="J192">
            <v>0</v>
          </cell>
          <cell r="K192">
            <v>0</v>
          </cell>
        </row>
        <row r="193">
          <cell r="I193">
            <v>0</v>
          </cell>
          <cell r="J193">
            <v>0</v>
          </cell>
          <cell r="K193">
            <v>0</v>
          </cell>
        </row>
        <row r="194">
          <cell r="I194">
            <v>0</v>
          </cell>
          <cell r="J194">
            <v>0</v>
          </cell>
          <cell r="K194">
            <v>0</v>
          </cell>
        </row>
        <row r="195">
          <cell r="I195">
            <v>0</v>
          </cell>
          <cell r="J195">
            <v>0</v>
          </cell>
          <cell r="K195">
            <v>0</v>
          </cell>
        </row>
        <row r="196">
          <cell r="I196">
            <v>0</v>
          </cell>
          <cell r="J196">
            <v>0</v>
          </cell>
          <cell r="K196">
            <v>0</v>
          </cell>
        </row>
        <row r="197">
          <cell r="I197">
            <v>0</v>
          </cell>
          <cell r="J197">
            <v>0</v>
          </cell>
          <cell r="K197">
            <v>0</v>
          </cell>
        </row>
        <row r="198">
          <cell r="I198">
            <v>0</v>
          </cell>
          <cell r="J198">
            <v>0</v>
          </cell>
          <cell r="K198">
            <v>0</v>
          </cell>
        </row>
        <row r="199">
          <cell r="I199">
            <v>0</v>
          </cell>
          <cell r="J199">
            <v>0</v>
          </cell>
          <cell r="K199">
            <v>0</v>
          </cell>
        </row>
        <row r="200">
          <cell r="I200">
            <v>0</v>
          </cell>
          <cell r="J200">
            <v>0</v>
          </cell>
          <cell r="K200">
            <v>0</v>
          </cell>
        </row>
        <row r="201">
          <cell r="I201">
            <v>0</v>
          </cell>
          <cell r="J201">
            <v>0</v>
          </cell>
          <cell r="K201">
            <v>0</v>
          </cell>
        </row>
        <row r="202">
          <cell r="I202">
            <v>0</v>
          </cell>
          <cell r="J202">
            <v>0</v>
          </cell>
          <cell r="K202">
            <v>0</v>
          </cell>
        </row>
        <row r="203">
          <cell r="I203">
            <v>0</v>
          </cell>
          <cell r="J203">
            <v>0</v>
          </cell>
          <cell r="K203">
            <v>0</v>
          </cell>
        </row>
        <row r="204">
          <cell r="I204">
            <v>0</v>
          </cell>
          <cell r="J204">
            <v>0</v>
          </cell>
          <cell r="K204">
            <v>0</v>
          </cell>
        </row>
        <row r="205">
          <cell r="I205">
            <v>0</v>
          </cell>
          <cell r="J205">
            <v>0</v>
          </cell>
          <cell r="K205">
            <v>0</v>
          </cell>
        </row>
        <row r="206">
          <cell r="I206">
            <v>0</v>
          </cell>
          <cell r="J206">
            <v>0</v>
          </cell>
          <cell r="K206">
            <v>0</v>
          </cell>
        </row>
        <row r="207">
          <cell r="I207">
            <v>0</v>
          </cell>
          <cell r="J207">
            <v>0</v>
          </cell>
          <cell r="K207">
            <v>0</v>
          </cell>
        </row>
        <row r="208">
          <cell r="I208">
            <v>0</v>
          </cell>
          <cell r="J208">
            <v>0</v>
          </cell>
          <cell r="K208">
            <v>0</v>
          </cell>
        </row>
        <row r="209">
          <cell r="I209">
            <v>0</v>
          </cell>
          <cell r="J209">
            <v>0</v>
          </cell>
          <cell r="K209">
            <v>0</v>
          </cell>
        </row>
        <row r="210">
          <cell r="I210">
            <v>0</v>
          </cell>
          <cell r="J210">
            <v>0</v>
          </cell>
          <cell r="K210">
            <v>0</v>
          </cell>
        </row>
        <row r="211">
          <cell r="I211">
            <v>0</v>
          </cell>
          <cell r="J211">
            <v>0</v>
          </cell>
          <cell r="K211">
            <v>0</v>
          </cell>
        </row>
        <row r="212">
          <cell r="I212">
            <v>0</v>
          </cell>
          <cell r="J212">
            <v>0</v>
          </cell>
          <cell r="K212">
            <v>0</v>
          </cell>
        </row>
        <row r="213">
          <cell r="I213">
            <v>0</v>
          </cell>
          <cell r="J213">
            <v>0</v>
          </cell>
          <cell r="K213">
            <v>0</v>
          </cell>
        </row>
        <row r="214">
          <cell r="I214">
            <v>0</v>
          </cell>
          <cell r="J214">
            <v>0</v>
          </cell>
          <cell r="K214">
            <v>0</v>
          </cell>
        </row>
        <row r="215">
          <cell r="I215">
            <v>0</v>
          </cell>
          <cell r="J215">
            <v>0</v>
          </cell>
          <cell r="K215">
            <v>0</v>
          </cell>
        </row>
        <row r="216">
          <cell r="I216">
            <v>0</v>
          </cell>
          <cell r="J216">
            <v>0</v>
          </cell>
          <cell r="K216">
            <v>0</v>
          </cell>
        </row>
        <row r="217">
          <cell r="I217">
            <v>0</v>
          </cell>
          <cell r="J217">
            <v>0</v>
          </cell>
          <cell r="K217">
            <v>0</v>
          </cell>
        </row>
        <row r="218">
          <cell r="I218">
            <v>0</v>
          </cell>
          <cell r="J218">
            <v>0</v>
          </cell>
          <cell r="K218">
            <v>0</v>
          </cell>
        </row>
        <row r="219">
          <cell r="I219">
            <v>0</v>
          </cell>
          <cell r="J219">
            <v>0</v>
          </cell>
          <cell r="K219">
            <v>0</v>
          </cell>
        </row>
        <row r="220">
          <cell r="I220">
            <v>0</v>
          </cell>
          <cell r="J220">
            <v>0</v>
          </cell>
          <cell r="K220">
            <v>0</v>
          </cell>
        </row>
        <row r="221">
          <cell r="I221">
            <v>0</v>
          </cell>
          <cell r="J221">
            <v>0</v>
          </cell>
          <cell r="K221">
            <v>0</v>
          </cell>
        </row>
        <row r="222">
          <cell r="I222">
            <v>0</v>
          </cell>
          <cell r="J222">
            <v>0</v>
          </cell>
          <cell r="K222">
            <v>0</v>
          </cell>
        </row>
        <row r="223">
          <cell r="I223">
            <v>0</v>
          </cell>
          <cell r="J223">
            <v>0</v>
          </cell>
          <cell r="K223">
            <v>0</v>
          </cell>
        </row>
        <row r="224">
          <cell r="I224">
            <v>0</v>
          </cell>
          <cell r="J224">
            <v>0</v>
          </cell>
          <cell r="K224">
            <v>0</v>
          </cell>
        </row>
        <row r="225">
          <cell r="I225">
            <v>0</v>
          </cell>
          <cell r="J225">
            <v>0</v>
          </cell>
          <cell r="K225">
            <v>0</v>
          </cell>
        </row>
        <row r="226">
          <cell r="I226">
            <v>0</v>
          </cell>
          <cell r="J226">
            <v>0</v>
          </cell>
          <cell r="K226">
            <v>0</v>
          </cell>
        </row>
        <row r="227">
          <cell r="I227">
            <v>0</v>
          </cell>
          <cell r="J227">
            <v>0</v>
          </cell>
          <cell r="K227">
            <v>0</v>
          </cell>
        </row>
        <row r="228">
          <cell r="I228">
            <v>0</v>
          </cell>
          <cell r="J228">
            <v>0</v>
          </cell>
          <cell r="K228">
            <v>0</v>
          </cell>
        </row>
        <row r="229">
          <cell r="I229">
            <v>0</v>
          </cell>
          <cell r="J229">
            <v>0</v>
          </cell>
          <cell r="K229">
            <v>0</v>
          </cell>
        </row>
        <row r="230">
          <cell r="I230">
            <v>0</v>
          </cell>
          <cell r="J230">
            <v>0</v>
          </cell>
          <cell r="K230">
            <v>0</v>
          </cell>
        </row>
        <row r="231">
          <cell r="I231">
            <v>0</v>
          </cell>
          <cell r="J231">
            <v>0</v>
          </cell>
          <cell r="K231">
            <v>0</v>
          </cell>
        </row>
        <row r="232">
          <cell r="I232">
            <v>24</v>
          </cell>
          <cell r="J232">
            <v>0</v>
          </cell>
          <cell r="K232">
            <v>0</v>
          </cell>
        </row>
        <row r="233">
          <cell r="I233">
            <v>9</v>
          </cell>
          <cell r="J233">
            <v>0</v>
          </cell>
          <cell r="K233">
            <v>0</v>
          </cell>
        </row>
        <row r="234">
          <cell r="I234">
            <v>0</v>
          </cell>
          <cell r="J234">
            <v>0</v>
          </cell>
          <cell r="K234">
            <v>0</v>
          </cell>
        </row>
        <row r="235">
          <cell r="I235">
            <v>15</v>
          </cell>
          <cell r="J235">
            <v>0</v>
          </cell>
          <cell r="K235">
            <v>0</v>
          </cell>
        </row>
        <row r="236">
          <cell r="I236">
            <v>23</v>
          </cell>
          <cell r="J236">
            <v>0</v>
          </cell>
          <cell r="K236">
            <v>0</v>
          </cell>
        </row>
        <row r="237">
          <cell r="I237">
            <v>10</v>
          </cell>
          <cell r="J237">
            <v>0</v>
          </cell>
          <cell r="K237">
            <v>0</v>
          </cell>
        </row>
        <row r="238">
          <cell r="I238">
            <v>1</v>
          </cell>
          <cell r="J238">
            <v>0</v>
          </cell>
          <cell r="K238">
            <v>0</v>
          </cell>
        </row>
        <row r="239">
          <cell r="I239">
            <v>12</v>
          </cell>
          <cell r="J239">
            <v>0</v>
          </cell>
          <cell r="K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</row>
        <row r="241">
          <cell r="I241">
            <v>11</v>
          </cell>
          <cell r="J241">
            <v>0</v>
          </cell>
          <cell r="K241">
            <v>0</v>
          </cell>
        </row>
        <row r="242">
          <cell r="I242">
            <v>5</v>
          </cell>
          <cell r="J242">
            <v>0</v>
          </cell>
          <cell r="K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</row>
        <row r="244">
          <cell r="I244">
            <v>3</v>
          </cell>
          <cell r="J244">
            <v>0</v>
          </cell>
          <cell r="K244">
            <v>0</v>
          </cell>
        </row>
        <row r="245">
          <cell r="I245">
            <v>3</v>
          </cell>
          <cell r="J245">
            <v>0</v>
          </cell>
          <cell r="K245">
            <v>0</v>
          </cell>
        </row>
        <row r="246">
          <cell r="I246">
            <v>3</v>
          </cell>
          <cell r="J246">
            <v>0</v>
          </cell>
          <cell r="K246">
            <v>0</v>
          </cell>
        </row>
        <row r="247">
          <cell r="I247">
            <v>2</v>
          </cell>
          <cell r="J247">
            <v>0</v>
          </cell>
          <cell r="K247">
            <v>0</v>
          </cell>
        </row>
        <row r="248">
          <cell r="I248">
            <v>1</v>
          </cell>
          <cell r="J248">
            <v>0</v>
          </cell>
          <cell r="K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</row>
        <row r="255">
          <cell r="I255">
            <v>0</v>
          </cell>
          <cell r="J255">
            <v>0</v>
          </cell>
        </row>
      </sheetData>
      <sheetData sheetId="8">
        <row r="10">
          <cell r="F10">
            <v>313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1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1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5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5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18</v>
          </cell>
        </row>
        <row r="95">
          <cell r="G95">
            <v>0</v>
          </cell>
        </row>
        <row r="96">
          <cell r="G96">
            <v>1</v>
          </cell>
        </row>
        <row r="102">
          <cell r="I102">
            <v>0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0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0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8">
          <cell r="I128">
            <v>4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1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4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0</v>
          </cell>
          <cell r="J136">
            <v>0</v>
          </cell>
        </row>
        <row r="137">
          <cell r="I137">
            <v>2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40">
          <cell r="I140">
            <v>0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0</v>
          </cell>
          <cell r="J149">
            <v>0</v>
          </cell>
        </row>
        <row r="150">
          <cell r="I150">
            <v>0</v>
          </cell>
          <cell r="J150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0</v>
          </cell>
          <cell r="J159">
            <v>0</v>
          </cell>
        </row>
        <row r="160">
          <cell r="I160">
            <v>0</v>
          </cell>
          <cell r="J160">
            <v>0</v>
          </cell>
        </row>
        <row r="162"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0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3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3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10</v>
          </cell>
          <cell r="J218">
            <v>0</v>
          </cell>
        </row>
        <row r="219">
          <cell r="I219">
            <v>0</v>
          </cell>
          <cell r="J219">
            <v>0</v>
          </cell>
        </row>
        <row r="221">
          <cell r="I221">
            <v>15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12</v>
          </cell>
          <cell r="J223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0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3">
          <cell r="I233">
            <v>1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0</v>
          </cell>
          <cell r="J235">
            <v>0</v>
          </cell>
        </row>
        <row r="237">
          <cell r="I237">
            <v>0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0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3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4</v>
          </cell>
          <cell r="J244">
            <v>0</v>
          </cell>
        </row>
        <row r="245">
          <cell r="I245">
            <v>7</v>
          </cell>
          <cell r="J245">
            <v>0</v>
          </cell>
        </row>
        <row r="247">
          <cell r="I247">
            <v>3</v>
          </cell>
          <cell r="J247">
            <v>0</v>
          </cell>
        </row>
        <row r="248">
          <cell r="I248">
            <v>5</v>
          </cell>
          <cell r="J248">
            <v>0</v>
          </cell>
        </row>
        <row r="249">
          <cell r="I249">
            <v>10</v>
          </cell>
          <cell r="J249">
            <v>0</v>
          </cell>
        </row>
        <row r="250">
          <cell r="I250">
            <v>0</v>
          </cell>
          <cell r="J250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9">
        <row r="10">
          <cell r="F10">
            <v>412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0</v>
          </cell>
          <cell r="H39">
            <v>1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0</v>
          </cell>
        </row>
        <row r="93">
          <cell r="G93">
            <v>3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1</v>
          </cell>
          <cell r="J104">
            <v>0</v>
          </cell>
        </row>
        <row r="105">
          <cell r="I105">
            <v>2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2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8">
          <cell r="I128">
            <v>0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0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0</v>
          </cell>
          <cell r="J136">
            <v>0</v>
          </cell>
        </row>
        <row r="137">
          <cell r="I137">
            <v>0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40">
          <cell r="I140">
            <v>0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0</v>
          </cell>
          <cell r="J149">
            <v>0</v>
          </cell>
        </row>
        <row r="150">
          <cell r="I150">
            <v>0</v>
          </cell>
          <cell r="J150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0</v>
          </cell>
          <cell r="J159">
            <v>0</v>
          </cell>
        </row>
        <row r="160">
          <cell r="I160">
            <v>0</v>
          </cell>
          <cell r="J160">
            <v>0</v>
          </cell>
        </row>
        <row r="162"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1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1</v>
          </cell>
          <cell r="J190">
            <v>0</v>
          </cell>
        </row>
        <row r="191">
          <cell r="I191">
            <v>1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1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0</v>
          </cell>
          <cell r="J218">
            <v>0</v>
          </cell>
        </row>
        <row r="219">
          <cell r="I219">
            <v>0</v>
          </cell>
          <cell r="J219">
            <v>0</v>
          </cell>
        </row>
        <row r="221">
          <cell r="I221">
            <v>0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0</v>
          </cell>
          <cell r="J223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0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3">
          <cell r="I233">
            <v>0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0</v>
          </cell>
          <cell r="J235">
            <v>0</v>
          </cell>
        </row>
        <row r="237">
          <cell r="I237">
            <v>0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2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0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0</v>
          </cell>
          <cell r="J244">
            <v>0</v>
          </cell>
        </row>
        <row r="245">
          <cell r="I245">
            <v>8</v>
          </cell>
          <cell r="J245">
            <v>0</v>
          </cell>
        </row>
        <row r="247">
          <cell r="I247">
            <v>2</v>
          </cell>
          <cell r="J247">
            <v>0</v>
          </cell>
        </row>
        <row r="248">
          <cell r="I248">
            <v>2</v>
          </cell>
          <cell r="J248">
            <v>0</v>
          </cell>
        </row>
        <row r="249">
          <cell r="I249">
            <v>0</v>
          </cell>
          <cell r="J249">
            <v>0</v>
          </cell>
        </row>
        <row r="250">
          <cell r="I250">
            <v>11</v>
          </cell>
          <cell r="J250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10">
        <row r="10">
          <cell r="F10">
            <v>202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0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0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8">
          <cell r="I128">
            <v>0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0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0</v>
          </cell>
          <cell r="J136">
            <v>0</v>
          </cell>
        </row>
        <row r="137">
          <cell r="I137">
            <v>0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40">
          <cell r="I140">
            <v>0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0</v>
          </cell>
          <cell r="J149">
            <v>0</v>
          </cell>
        </row>
        <row r="150">
          <cell r="I150">
            <v>0</v>
          </cell>
          <cell r="J150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0</v>
          </cell>
          <cell r="J159">
            <v>0</v>
          </cell>
        </row>
        <row r="160">
          <cell r="I160">
            <v>0</v>
          </cell>
          <cell r="J160">
            <v>0</v>
          </cell>
        </row>
        <row r="162"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0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0</v>
          </cell>
          <cell r="J218">
            <v>0</v>
          </cell>
        </row>
        <row r="219">
          <cell r="I219">
            <v>0</v>
          </cell>
          <cell r="J219">
            <v>0</v>
          </cell>
        </row>
        <row r="221">
          <cell r="I221">
            <v>0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0</v>
          </cell>
          <cell r="J223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0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3">
          <cell r="I233">
            <v>0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0</v>
          </cell>
          <cell r="J235">
            <v>0</v>
          </cell>
        </row>
        <row r="237">
          <cell r="I237">
            <v>0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0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0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0</v>
          </cell>
          <cell r="J244">
            <v>0</v>
          </cell>
        </row>
        <row r="245">
          <cell r="I245">
            <v>0</v>
          </cell>
          <cell r="J245">
            <v>0</v>
          </cell>
        </row>
        <row r="247">
          <cell r="I247">
            <v>0</v>
          </cell>
          <cell r="J247">
            <v>0</v>
          </cell>
        </row>
        <row r="248">
          <cell r="I248">
            <v>0</v>
          </cell>
          <cell r="J248">
            <v>0</v>
          </cell>
        </row>
        <row r="249">
          <cell r="I249">
            <v>0</v>
          </cell>
          <cell r="J249">
            <v>0</v>
          </cell>
        </row>
        <row r="250">
          <cell r="I250">
            <v>0</v>
          </cell>
          <cell r="J250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11">
        <row r="10">
          <cell r="F10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1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0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0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8">
          <cell r="I128">
            <v>0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0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0</v>
          </cell>
          <cell r="J136">
            <v>0</v>
          </cell>
        </row>
        <row r="137">
          <cell r="I137">
            <v>0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40">
          <cell r="I140">
            <v>0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0</v>
          </cell>
          <cell r="J149">
            <v>0</v>
          </cell>
        </row>
        <row r="150">
          <cell r="I150">
            <v>0</v>
          </cell>
          <cell r="J150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0</v>
          </cell>
          <cell r="J159">
            <v>0</v>
          </cell>
        </row>
        <row r="160">
          <cell r="I160">
            <v>0</v>
          </cell>
          <cell r="J160">
            <v>0</v>
          </cell>
        </row>
        <row r="162"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0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1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4</v>
          </cell>
          <cell r="J218">
            <v>0</v>
          </cell>
        </row>
        <row r="219">
          <cell r="I219">
            <v>0</v>
          </cell>
          <cell r="J219">
            <v>0</v>
          </cell>
        </row>
        <row r="221">
          <cell r="I221">
            <v>0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0</v>
          </cell>
          <cell r="J223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0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3">
          <cell r="I233">
            <v>1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4</v>
          </cell>
          <cell r="J235">
            <v>0</v>
          </cell>
        </row>
        <row r="237">
          <cell r="I237">
            <v>0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0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2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2</v>
          </cell>
          <cell r="J244">
            <v>0</v>
          </cell>
        </row>
        <row r="245">
          <cell r="I245">
            <v>0</v>
          </cell>
          <cell r="J245">
            <v>0</v>
          </cell>
        </row>
        <row r="247">
          <cell r="I247">
            <v>0</v>
          </cell>
          <cell r="J247">
            <v>0</v>
          </cell>
        </row>
        <row r="248">
          <cell r="I248">
            <v>0</v>
          </cell>
          <cell r="J248">
            <v>0</v>
          </cell>
        </row>
        <row r="249">
          <cell r="I249">
            <v>0</v>
          </cell>
          <cell r="J249">
            <v>0</v>
          </cell>
        </row>
        <row r="250">
          <cell r="I250">
            <v>0</v>
          </cell>
          <cell r="J250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12">
        <row r="10">
          <cell r="F10">
            <v>379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5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3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3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1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7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1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2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0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0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8">
          <cell r="I128">
            <v>0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0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0</v>
          </cell>
          <cell r="J136">
            <v>0</v>
          </cell>
        </row>
        <row r="137">
          <cell r="I137">
            <v>0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40">
          <cell r="I140">
            <v>0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0</v>
          </cell>
          <cell r="J149">
            <v>0</v>
          </cell>
        </row>
        <row r="150">
          <cell r="I150">
            <v>0</v>
          </cell>
          <cell r="J150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0</v>
          </cell>
          <cell r="J159">
            <v>0</v>
          </cell>
        </row>
        <row r="160">
          <cell r="I160">
            <v>0</v>
          </cell>
          <cell r="J160">
            <v>0</v>
          </cell>
        </row>
        <row r="162"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0</v>
          </cell>
          <cell r="J190">
            <v>0</v>
          </cell>
        </row>
        <row r="191">
          <cell r="I191">
            <v>1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0</v>
          </cell>
          <cell r="J218">
            <v>0</v>
          </cell>
        </row>
        <row r="219">
          <cell r="I219">
            <v>1</v>
          </cell>
          <cell r="J219">
            <v>0</v>
          </cell>
        </row>
        <row r="221">
          <cell r="I221">
            <v>0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0</v>
          </cell>
          <cell r="J223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0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3">
          <cell r="I233">
            <v>10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19</v>
          </cell>
          <cell r="J235">
            <v>0</v>
          </cell>
        </row>
        <row r="237">
          <cell r="I237">
            <v>4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4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7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15</v>
          </cell>
          <cell r="J244">
            <v>0</v>
          </cell>
        </row>
        <row r="245">
          <cell r="I245">
            <v>0</v>
          </cell>
          <cell r="J245">
            <v>0</v>
          </cell>
        </row>
        <row r="247">
          <cell r="I247">
            <v>2</v>
          </cell>
          <cell r="J247">
            <v>0</v>
          </cell>
        </row>
        <row r="248">
          <cell r="I248">
            <v>0</v>
          </cell>
          <cell r="J248">
            <v>0</v>
          </cell>
        </row>
        <row r="249">
          <cell r="I249">
            <v>0</v>
          </cell>
          <cell r="J249">
            <v>0</v>
          </cell>
        </row>
        <row r="250">
          <cell r="I250">
            <v>0</v>
          </cell>
          <cell r="J250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13">
        <row r="10">
          <cell r="F10">
            <v>136</v>
          </cell>
          <cell r="G10">
            <v>0</v>
          </cell>
        </row>
        <row r="11">
          <cell r="F11">
            <v>0</v>
          </cell>
          <cell r="G11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1">
          <cell r="F71">
            <v>1</v>
          </cell>
          <cell r="G71">
            <v>0</v>
          </cell>
          <cell r="H71">
            <v>0</v>
          </cell>
          <cell r="I71">
            <v>0</v>
          </cell>
          <cell r="J71">
            <v>1</v>
          </cell>
        </row>
        <row r="72">
          <cell r="F72">
            <v>1</v>
          </cell>
          <cell r="G72">
            <v>0</v>
          </cell>
          <cell r="H72">
            <v>0</v>
          </cell>
          <cell r="I72">
            <v>0</v>
          </cell>
          <cell r="J72">
            <v>1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</v>
          </cell>
          <cell r="G74">
            <v>0</v>
          </cell>
          <cell r="H74">
            <v>0</v>
          </cell>
          <cell r="I74">
            <v>0</v>
          </cell>
          <cell r="J74">
            <v>1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136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17</v>
          </cell>
          <cell r="G78">
            <v>0</v>
          </cell>
          <cell r="H78">
            <v>0</v>
          </cell>
          <cell r="I78">
            <v>0</v>
          </cell>
          <cell r="J78">
            <v>17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2</v>
          </cell>
          <cell r="G83">
            <v>0</v>
          </cell>
          <cell r="H83">
            <v>0</v>
          </cell>
          <cell r="I83">
            <v>0</v>
          </cell>
          <cell r="J83">
            <v>2</v>
          </cell>
        </row>
        <row r="84">
          <cell r="F84">
            <v>4</v>
          </cell>
          <cell r="G84">
            <v>0</v>
          </cell>
          <cell r="H84">
            <v>0</v>
          </cell>
          <cell r="I84">
            <v>0</v>
          </cell>
          <cell r="J84">
            <v>4</v>
          </cell>
        </row>
        <row r="85">
          <cell r="F85">
            <v>1</v>
          </cell>
          <cell r="G85">
            <v>0</v>
          </cell>
          <cell r="H85">
            <v>0</v>
          </cell>
          <cell r="I85">
            <v>0</v>
          </cell>
          <cell r="J85">
            <v>1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10</v>
          </cell>
          <cell r="G87">
            <v>0</v>
          </cell>
          <cell r="H87">
            <v>0</v>
          </cell>
          <cell r="I87">
            <v>0</v>
          </cell>
          <cell r="J87">
            <v>10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92">
          <cell r="G92">
            <v>0</v>
          </cell>
          <cell r="H92">
            <v>0</v>
          </cell>
        </row>
        <row r="93">
          <cell r="G93">
            <v>0</v>
          </cell>
          <cell r="H93">
            <v>0</v>
          </cell>
        </row>
        <row r="94">
          <cell r="G94">
            <v>12</v>
          </cell>
          <cell r="H94">
            <v>12</v>
          </cell>
        </row>
        <row r="95">
          <cell r="G95">
            <v>0</v>
          </cell>
          <cell r="H95">
            <v>0</v>
          </cell>
        </row>
        <row r="96">
          <cell r="G96">
            <v>0</v>
          </cell>
          <cell r="H96">
            <v>0</v>
          </cell>
        </row>
        <row r="97">
          <cell r="G97">
            <v>0</v>
          </cell>
          <cell r="H97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</row>
        <row r="109">
          <cell r="I109">
            <v>0</v>
          </cell>
          <cell r="J109">
            <v>0</v>
          </cell>
          <cell r="K109">
            <v>0</v>
          </cell>
        </row>
        <row r="110">
          <cell r="I110">
            <v>0</v>
          </cell>
          <cell r="J110">
            <v>0</v>
          </cell>
          <cell r="K110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</row>
        <row r="113">
          <cell r="I113">
            <v>0</v>
          </cell>
          <cell r="J113">
            <v>0</v>
          </cell>
          <cell r="K113">
            <v>0</v>
          </cell>
        </row>
        <row r="114">
          <cell r="I114">
            <v>0</v>
          </cell>
          <cell r="J114">
            <v>0</v>
          </cell>
          <cell r="K114">
            <v>0</v>
          </cell>
        </row>
        <row r="115">
          <cell r="I115">
            <v>0</v>
          </cell>
          <cell r="J115">
            <v>0</v>
          </cell>
          <cell r="K115">
            <v>0</v>
          </cell>
        </row>
        <row r="116">
          <cell r="I116">
            <v>0</v>
          </cell>
          <cell r="J116">
            <v>0</v>
          </cell>
          <cell r="K116">
            <v>0</v>
          </cell>
        </row>
        <row r="117">
          <cell r="I117">
            <v>0</v>
          </cell>
          <cell r="J117">
            <v>0</v>
          </cell>
          <cell r="K117">
            <v>0</v>
          </cell>
        </row>
        <row r="118">
          <cell r="I118">
            <v>0</v>
          </cell>
          <cell r="J118">
            <v>0</v>
          </cell>
          <cell r="K118">
            <v>0</v>
          </cell>
        </row>
        <row r="119">
          <cell r="I119">
            <v>0</v>
          </cell>
          <cell r="J119">
            <v>0</v>
          </cell>
          <cell r="K119">
            <v>0</v>
          </cell>
        </row>
        <row r="120">
          <cell r="I120">
            <v>0</v>
          </cell>
          <cell r="J120">
            <v>0</v>
          </cell>
          <cell r="K120">
            <v>0</v>
          </cell>
        </row>
        <row r="121">
          <cell r="I121">
            <v>0</v>
          </cell>
          <cell r="J121">
            <v>0</v>
          </cell>
          <cell r="K121">
            <v>0</v>
          </cell>
        </row>
        <row r="122">
          <cell r="I122">
            <v>0</v>
          </cell>
          <cell r="J122">
            <v>0</v>
          </cell>
          <cell r="K122">
            <v>0</v>
          </cell>
        </row>
        <row r="123">
          <cell r="I123">
            <v>0</v>
          </cell>
          <cell r="J123">
            <v>0</v>
          </cell>
          <cell r="K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</row>
        <row r="128">
          <cell r="I128">
            <v>0</v>
          </cell>
          <cell r="J128">
            <v>0</v>
          </cell>
          <cell r="K128">
            <v>0</v>
          </cell>
        </row>
        <row r="129">
          <cell r="I129">
            <v>0</v>
          </cell>
          <cell r="J129">
            <v>0</v>
          </cell>
          <cell r="K129">
            <v>0</v>
          </cell>
        </row>
        <row r="130">
          <cell r="I130">
            <v>0</v>
          </cell>
          <cell r="J130">
            <v>0</v>
          </cell>
          <cell r="K130">
            <v>0</v>
          </cell>
        </row>
        <row r="131">
          <cell r="I131">
            <v>0</v>
          </cell>
          <cell r="J131">
            <v>0</v>
          </cell>
          <cell r="K131">
            <v>0</v>
          </cell>
        </row>
        <row r="132">
          <cell r="I132">
            <v>0</v>
          </cell>
          <cell r="J132">
            <v>0</v>
          </cell>
          <cell r="K132">
            <v>0</v>
          </cell>
        </row>
        <row r="133">
          <cell r="I133">
            <v>2</v>
          </cell>
          <cell r="J133">
            <v>0</v>
          </cell>
          <cell r="K133">
            <v>0</v>
          </cell>
        </row>
        <row r="134">
          <cell r="I134">
            <v>1</v>
          </cell>
          <cell r="J134">
            <v>0</v>
          </cell>
          <cell r="K134">
            <v>0</v>
          </cell>
        </row>
        <row r="135">
          <cell r="I135">
            <v>0</v>
          </cell>
          <cell r="J135">
            <v>0</v>
          </cell>
          <cell r="K135">
            <v>0</v>
          </cell>
        </row>
        <row r="136">
          <cell r="I136">
            <v>0</v>
          </cell>
          <cell r="J136">
            <v>0</v>
          </cell>
          <cell r="K136">
            <v>0</v>
          </cell>
        </row>
        <row r="137">
          <cell r="I137">
            <v>1</v>
          </cell>
          <cell r="J137">
            <v>0</v>
          </cell>
          <cell r="K137">
            <v>0</v>
          </cell>
        </row>
        <row r="138">
          <cell r="I138">
            <v>0</v>
          </cell>
          <cell r="J138">
            <v>0</v>
          </cell>
          <cell r="K138">
            <v>0</v>
          </cell>
        </row>
        <row r="139">
          <cell r="I139">
            <v>0</v>
          </cell>
          <cell r="J139">
            <v>0</v>
          </cell>
          <cell r="K139">
            <v>0</v>
          </cell>
        </row>
        <row r="140">
          <cell r="I140">
            <v>0</v>
          </cell>
          <cell r="J140">
            <v>0</v>
          </cell>
          <cell r="K140">
            <v>0</v>
          </cell>
        </row>
        <row r="141">
          <cell r="I141">
            <v>0</v>
          </cell>
          <cell r="J141">
            <v>0</v>
          </cell>
          <cell r="K141">
            <v>0</v>
          </cell>
        </row>
        <row r="142">
          <cell r="I142">
            <v>0</v>
          </cell>
          <cell r="J142">
            <v>0</v>
          </cell>
          <cell r="K142">
            <v>0</v>
          </cell>
        </row>
        <row r="143">
          <cell r="I143">
            <v>0</v>
          </cell>
          <cell r="J143">
            <v>0</v>
          </cell>
          <cell r="K143">
            <v>0</v>
          </cell>
        </row>
        <row r="144">
          <cell r="I144">
            <v>0</v>
          </cell>
          <cell r="J144">
            <v>0</v>
          </cell>
          <cell r="K144">
            <v>0</v>
          </cell>
        </row>
        <row r="145">
          <cell r="I145">
            <v>0</v>
          </cell>
          <cell r="J145">
            <v>0</v>
          </cell>
          <cell r="K145">
            <v>0</v>
          </cell>
        </row>
        <row r="147">
          <cell r="I147">
            <v>0</v>
          </cell>
          <cell r="J147">
            <v>0</v>
          </cell>
          <cell r="K147">
            <v>0</v>
          </cell>
        </row>
        <row r="148">
          <cell r="I148">
            <v>0</v>
          </cell>
          <cell r="J148">
            <v>0</v>
          </cell>
          <cell r="K148">
            <v>0</v>
          </cell>
        </row>
        <row r="149">
          <cell r="I149">
            <v>0</v>
          </cell>
          <cell r="J149">
            <v>0</v>
          </cell>
          <cell r="K149">
            <v>0</v>
          </cell>
        </row>
        <row r="150">
          <cell r="I150">
            <v>0</v>
          </cell>
          <cell r="J150">
            <v>0</v>
          </cell>
          <cell r="K150">
            <v>0</v>
          </cell>
        </row>
        <row r="151">
          <cell r="I151">
            <v>0</v>
          </cell>
          <cell r="J151">
            <v>0</v>
          </cell>
          <cell r="K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</row>
        <row r="154">
          <cell r="I154">
            <v>0</v>
          </cell>
          <cell r="J154">
            <v>0</v>
          </cell>
          <cell r="K154">
            <v>0</v>
          </cell>
        </row>
        <row r="155">
          <cell r="I155">
            <v>0</v>
          </cell>
          <cell r="J155">
            <v>0</v>
          </cell>
          <cell r="K155">
            <v>0</v>
          </cell>
        </row>
        <row r="156">
          <cell r="I156">
            <v>0</v>
          </cell>
          <cell r="J156">
            <v>0</v>
          </cell>
          <cell r="K156">
            <v>0</v>
          </cell>
        </row>
        <row r="157">
          <cell r="I157">
            <v>0</v>
          </cell>
          <cell r="J157">
            <v>0</v>
          </cell>
          <cell r="K157">
            <v>0</v>
          </cell>
        </row>
        <row r="158">
          <cell r="I158">
            <v>0</v>
          </cell>
          <cell r="J158">
            <v>0</v>
          </cell>
          <cell r="K158">
            <v>0</v>
          </cell>
        </row>
        <row r="159">
          <cell r="I159">
            <v>0</v>
          </cell>
          <cell r="J159">
            <v>0</v>
          </cell>
          <cell r="K159">
            <v>0</v>
          </cell>
        </row>
        <row r="160">
          <cell r="I160">
            <v>0</v>
          </cell>
          <cell r="J160">
            <v>0</v>
          </cell>
          <cell r="K160">
            <v>0</v>
          </cell>
        </row>
        <row r="161">
          <cell r="I161">
            <v>0</v>
          </cell>
          <cell r="J161">
            <v>0</v>
          </cell>
          <cell r="K161">
            <v>0</v>
          </cell>
        </row>
        <row r="162">
          <cell r="I162">
            <v>0</v>
          </cell>
          <cell r="J162">
            <v>0</v>
          </cell>
          <cell r="K162">
            <v>0</v>
          </cell>
        </row>
        <row r="163">
          <cell r="I163">
            <v>0</v>
          </cell>
          <cell r="J163">
            <v>0</v>
          </cell>
          <cell r="K163">
            <v>0</v>
          </cell>
        </row>
        <row r="164">
          <cell r="I164">
            <v>0</v>
          </cell>
          <cell r="J164">
            <v>0</v>
          </cell>
          <cell r="K164">
            <v>0</v>
          </cell>
        </row>
        <row r="165">
          <cell r="I165">
            <v>0</v>
          </cell>
          <cell r="J165">
            <v>0</v>
          </cell>
          <cell r="K165">
            <v>0</v>
          </cell>
        </row>
        <row r="166">
          <cell r="I166">
            <v>0</v>
          </cell>
          <cell r="J166">
            <v>0</v>
          </cell>
          <cell r="K166">
            <v>0</v>
          </cell>
        </row>
        <row r="167">
          <cell r="I167">
            <v>0</v>
          </cell>
          <cell r="J167">
            <v>0</v>
          </cell>
          <cell r="K167">
            <v>0</v>
          </cell>
        </row>
        <row r="168">
          <cell r="I168">
            <v>0</v>
          </cell>
          <cell r="J168">
            <v>0</v>
          </cell>
          <cell r="K168">
            <v>0</v>
          </cell>
        </row>
        <row r="169">
          <cell r="I169">
            <v>0</v>
          </cell>
          <cell r="J169">
            <v>0</v>
          </cell>
          <cell r="K169">
            <v>0</v>
          </cell>
        </row>
        <row r="170">
          <cell r="I170">
            <v>0</v>
          </cell>
          <cell r="J170">
            <v>0</v>
          </cell>
          <cell r="K170">
            <v>0</v>
          </cell>
        </row>
        <row r="171">
          <cell r="I171">
            <v>0</v>
          </cell>
          <cell r="J171">
            <v>0</v>
          </cell>
          <cell r="K171">
            <v>0</v>
          </cell>
        </row>
        <row r="172">
          <cell r="I172">
            <v>0</v>
          </cell>
          <cell r="J172">
            <v>0</v>
          </cell>
          <cell r="K172">
            <v>0</v>
          </cell>
        </row>
        <row r="173">
          <cell r="I173">
            <v>0</v>
          </cell>
          <cell r="J173">
            <v>0</v>
          </cell>
          <cell r="K173">
            <v>0</v>
          </cell>
        </row>
        <row r="174">
          <cell r="I174">
            <v>0</v>
          </cell>
          <cell r="J174">
            <v>0</v>
          </cell>
          <cell r="K174">
            <v>0</v>
          </cell>
        </row>
        <row r="175">
          <cell r="I175">
            <v>0</v>
          </cell>
          <cell r="J175">
            <v>0</v>
          </cell>
          <cell r="K175">
            <v>0</v>
          </cell>
        </row>
        <row r="176">
          <cell r="I176">
            <v>0</v>
          </cell>
          <cell r="J176">
            <v>0</v>
          </cell>
          <cell r="K176">
            <v>0</v>
          </cell>
        </row>
        <row r="177">
          <cell r="I177">
            <v>0</v>
          </cell>
          <cell r="J177">
            <v>0</v>
          </cell>
          <cell r="K177">
            <v>0</v>
          </cell>
        </row>
        <row r="178">
          <cell r="I178">
            <v>0</v>
          </cell>
          <cell r="J178">
            <v>0</v>
          </cell>
          <cell r="K178">
            <v>0</v>
          </cell>
        </row>
        <row r="179">
          <cell r="I179">
            <v>0</v>
          </cell>
          <cell r="J179">
            <v>0</v>
          </cell>
          <cell r="K179">
            <v>0</v>
          </cell>
        </row>
        <row r="180">
          <cell r="I180">
            <v>0</v>
          </cell>
          <cell r="J180">
            <v>0</v>
          </cell>
          <cell r="K180">
            <v>0</v>
          </cell>
        </row>
        <row r="181">
          <cell r="I181">
            <v>3</v>
          </cell>
          <cell r="J181">
            <v>0</v>
          </cell>
          <cell r="K181">
            <v>0</v>
          </cell>
        </row>
        <row r="182">
          <cell r="I182">
            <v>0</v>
          </cell>
          <cell r="J182">
            <v>0</v>
          </cell>
          <cell r="K182">
            <v>0</v>
          </cell>
        </row>
        <row r="183">
          <cell r="I183">
            <v>0</v>
          </cell>
          <cell r="J183">
            <v>0</v>
          </cell>
          <cell r="K183">
            <v>0</v>
          </cell>
        </row>
        <row r="184">
          <cell r="I184">
            <v>0</v>
          </cell>
          <cell r="J184">
            <v>0</v>
          </cell>
          <cell r="K184">
            <v>0</v>
          </cell>
        </row>
        <row r="185">
          <cell r="I185">
            <v>0</v>
          </cell>
          <cell r="J185">
            <v>0</v>
          </cell>
          <cell r="K185">
            <v>0</v>
          </cell>
        </row>
        <row r="186">
          <cell r="I186">
            <v>0</v>
          </cell>
          <cell r="J186">
            <v>0</v>
          </cell>
          <cell r="K186">
            <v>0</v>
          </cell>
        </row>
        <row r="187">
          <cell r="I187">
            <v>0</v>
          </cell>
          <cell r="J187">
            <v>0</v>
          </cell>
          <cell r="K187">
            <v>0</v>
          </cell>
        </row>
        <row r="188">
          <cell r="I188">
            <v>0</v>
          </cell>
          <cell r="J188">
            <v>0</v>
          </cell>
          <cell r="K188">
            <v>0</v>
          </cell>
        </row>
        <row r="189">
          <cell r="I189">
            <v>0</v>
          </cell>
          <cell r="J189">
            <v>0</v>
          </cell>
          <cell r="K189">
            <v>0</v>
          </cell>
        </row>
        <row r="190">
          <cell r="I190">
            <v>0</v>
          </cell>
          <cell r="J190">
            <v>0</v>
          </cell>
          <cell r="K190">
            <v>0</v>
          </cell>
        </row>
        <row r="191">
          <cell r="I191">
            <v>0</v>
          </cell>
          <cell r="J191">
            <v>0</v>
          </cell>
          <cell r="K191">
            <v>0</v>
          </cell>
        </row>
        <row r="192">
          <cell r="I192">
            <v>2</v>
          </cell>
          <cell r="J192">
            <v>0</v>
          </cell>
          <cell r="K192">
            <v>0</v>
          </cell>
        </row>
        <row r="193">
          <cell r="I193">
            <v>0</v>
          </cell>
          <cell r="J193">
            <v>0</v>
          </cell>
          <cell r="K193">
            <v>0</v>
          </cell>
        </row>
        <row r="194">
          <cell r="I194">
            <v>1</v>
          </cell>
          <cell r="J194">
            <v>0</v>
          </cell>
          <cell r="K194">
            <v>0</v>
          </cell>
        </row>
        <row r="195">
          <cell r="I195">
            <v>0</v>
          </cell>
          <cell r="J195">
            <v>0</v>
          </cell>
          <cell r="K195">
            <v>0</v>
          </cell>
        </row>
        <row r="196">
          <cell r="I196">
            <v>0</v>
          </cell>
          <cell r="J196">
            <v>0</v>
          </cell>
          <cell r="K196">
            <v>0</v>
          </cell>
        </row>
        <row r="197">
          <cell r="I197">
            <v>0</v>
          </cell>
          <cell r="J197">
            <v>0</v>
          </cell>
          <cell r="K197">
            <v>0</v>
          </cell>
        </row>
        <row r="198">
          <cell r="I198">
            <v>0</v>
          </cell>
          <cell r="J198">
            <v>0</v>
          </cell>
          <cell r="K198">
            <v>0</v>
          </cell>
        </row>
        <row r="199">
          <cell r="I199">
            <v>0</v>
          </cell>
          <cell r="J199">
            <v>0</v>
          </cell>
          <cell r="K199">
            <v>0</v>
          </cell>
        </row>
        <row r="200">
          <cell r="I200">
            <v>0</v>
          </cell>
          <cell r="J200">
            <v>0</v>
          </cell>
          <cell r="K200">
            <v>0</v>
          </cell>
        </row>
        <row r="201">
          <cell r="I201">
            <v>0</v>
          </cell>
          <cell r="J201">
            <v>0</v>
          </cell>
          <cell r="K201">
            <v>0</v>
          </cell>
        </row>
        <row r="202">
          <cell r="I202">
            <v>0</v>
          </cell>
          <cell r="J202">
            <v>0</v>
          </cell>
          <cell r="K202">
            <v>0</v>
          </cell>
        </row>
        <row r="203">
          <cell r="I203">
            <v>0</v>
          </cell>
          <cell r="J203">
            <v>0</v>
          </cell>
          <cell r="K203">
            <v>0</v>
          </cell>
        </row>
        <row r="204">
          <cell r="I204">
            <v>0</v>
          </cell>
          <cell r="J204">
            <v>0</v>
          </cell>
          <cell r="K204">
            <v>0</v>
          </cell>
        </row>
        <row r="205">
          <cell r="I205">
            <v>0</v>
          </cell>
          <cell r="J205">
            <v>0</v>
          </cell>
          <cell r="K205">
            <v>0</v>
          </cell>
        </row>
        <row r="206">
          <cell r="I206">
            <v>0</v>
          </cell>
          <cell r="J206">
            <v>0</v>
          </cell>
          <cell r="K206">
            <v>0</v>
          </cell>
        </row>
        <row r="207">
          <cell r="I207">
            <v>0</v>
          </cell>
          <cell r="J207">
            <v>0</v>
          </cell>
          <cell r="K207">
            <v>0</v>
          </cell>
        </row>
        <row r="208">
          <cell r="I208">
            <v>0</v>
          </cell>
          <cell r="J208">
            <v>0</v>
          </cell>
          <cell r="K208">
            <v>0</v>
          </cell>
        </row>
        <row r="209">
          <cell r="I209">
            <v>0</v>
          </cell>
          <cell r="J209">
            <v>0</v>
          </cell>
          <cell r="K209">
            <v>0</v>
          </cell>
        </row>
        <row r="210">
          <cell r="I210">
            <v>0</v>
          </cell>
          <cell r="J210">
            <v>0</v>
          </cell>
          <cell r="K210">
            <v>0</v>
          </cell>
        </row>
        <row r="211">
          <cell r="I211">
            <v>0</v>
          </cell>
          <cell r="J211">
            <v>0</v>
          </cell>
          <cell r="K211">
            <v>0</v>
          </cell>
        </row>
        <row r="212">
          <cell r="I212">
            <v>0</v>
          </cell>
          <cell r="J212">
            <v>0</v>
          </cell>
          <cell r="K212">
            <v>0</v>
          </cell>
        </row>
        <row r="213">
          <cell r="I213">
            <v>0</v>
          </cell>
          <cell r="J213">
            <v>0</v>
          </cell>
          <cell r="K213">
            <v>0</v>
          </cell>
        </row>
        <row r="214">
          <cell r="I214">
            <v>0</v>
          </cell>
          <cell r="J214">
            <v>0</v>
          </cell>
          <cell r="K214">
            <v>0</v>
          </cell>
        </row>
        <row r="215">
          <cell r="I215">
            <v>0</v>
          </cell>
          <cell r="J215">
            <v>0</v>
          </cell>
          <cell r="K215">
            <v>0</v>
          </cell>
        </row>
        <row r="216">
          <cell r="I216">
            <v>0</v>
          </cell>
          <cell r="J216">
            <v>0</v>
          </cell>
          <cell r="K216">
            <v>0</v>
          </cell>
        </row>
        <row r="217">
          <cell r="I217">
            <v>0</v>
          </cell>
          <cell r="J217">
            <v>0</v>
          </cell>
          <cell r="K217">
            <v>0</v>
          </cell>
        </row>
        <row r="218">
          <cell r="I218">
            <v>0</v>
          </cell>
          <cell r="J218">
            <v>0</v>
          </cell>
          <cell r="K218">
            <v>0</v>
          </cell>
        </row>
        <row r="219">
          <cell r="I219">
            <v>0</v>
          </cell>
          <cell r="J219">
            <v>0</v>
          </cell>
          <cell r="K219">
            <v>0</v>
          </cell>
        </row>
        <row r="220">
          <cell r="I220">
            <v>30</v>
          </cell>
          <cell r="J220">
            <v>0</v>
          </cell>
          <cell r="K220">
            <v>0</v>
          </cell>
        </row>
        <row r="221">
          <cell r="I221">
            <v>23</v>
          </cell>
          <cell r="J221">
            <v>0</v>
          </cell>
          <cell r="K221">
            <v>0</v>
          </cell>
        </row>
        <row r="222">
          <cell r="I222">
            <v>0</v>
          </cell>
          <cell r="J222">
            <v>0</v>
          </cell>
          <cell r="K222">
            <v>0</v>
          </cell>
        </row>
        <row r="223">
          <cell r="I223">
            <v>7</v>
          </cell>
          <cell r="J223">
            <v>0</v>
          </cell>
          <cell r="K223">
            <v>0</v>
          </cell>
        </row>
        <row r="224">
          <cell r="I224">
            <v>0</v>
          </cell>
          <cell r="J224">
            <v>0</v>
          </cell>
          <cell r="K224">
            <v>0</v>
          </cell>
        </row>
        <row r="225">
          <cell r="I225">
            <v>0</v>
          </cell>
          <cell r="J225">
            <v>0</v>
          </cell>
          <cell r="K225">
            <v>0</v>
          </cell>
        </row>
        <row r="226">
          <cell r="I226">
            <v>0</v>
          </cell>
          <cell r="J226">
            <v>0</v>
          </cell>
          <cell r="K226">
            <v>0</v>
          </cell>
        </row>
        <row r="227">
          <cell r="I227">
            <v>3</v>
          </cell>
          <cell r="J227">
            <v>0</v>
          </cell>
          <cell r="K227">
            <v>0</v>
          </cell>
        </row>
        <row r="228">
          <cell r="I228">
            <v>0</v>
          </cell>
          <cell r="J228">
            <v>0</v>
          </cell>
          <cell r="K228">
            <v>0</v>
          </cell>
        </row>
        <row r="229">
          <cell r="I229">
            <v>0</v>
          </cell>
          <cell r="J229">
            <v>0</v>
          </cell>
          <cell r="K229">
            <v>0</v>
          </cell>
        </row>
        <row r="230">
          <cell r="I230">
            <v>3</v>
          </cell>
          <cell r="J230">
            <v>0</v>
          </cell>
          <cell r="K230">
            <v>0</v>
          </cell>
        </row>
        <row r="231">
          <cell r="I231">
            <v>0</v>
          </cell>
          <cell r="J231">
            <v>0</v>
          </cell>
          <cell r="K231">
            <v>0</v>
          </cell>
        </row>
        <row r="232">
          <cell r="I232">
            <v>3</v>
          </cell>
          <cell r="J232">
            <v>0</v>
          </cell>
          <cell r="K232">
            <v>0</v>
          </cell>
        </row>
        <row r="233">
          <cell r="I233">
            <v>1</v>
          </cell>
          <cell r="J233">
            <v>0</v>
          </cell>
          <cell r="K233">
            <v>0</v>
          </cell>
        </row>
        <row r="234">
          <cell r="I234">
            <v>0</v>
          </cell>
          <cell r="J234">
            <v>0</v>
          </cell>
          <cell r="K234">
            <v>0</v>
          </cell>
        </row>
        <row r="235">
          <cell r="I235">
            <v>2</v>
          </cell>
          <cell r="J235">
            <v>0</v>
          </cell>
          <cell r="K235">
            <v>0</v>
          </cell>
        </row>
        <row r="236">
          <cell r="I236">
            <v>0</v>
          </cell>
          <cell r="J236">
            <v>0</v>
          </cell>
          <cell r="K236">
            <v>0</v>
          </cell>
        </row>
        <row r="237">
          <cell r="I237">
            <v>0</v>
          </cell>
          <cell r="J237">
            <v>0</v>
          </cell>
          <cell r="K237">
            <v>0</v>
          </cell>
        </row>
        <row r="238">
          <cell r="I238">
            <v>0</v>
          </cell>
          <cell r="J238">
            <v>0</v>
          </cell>
          <cell r="K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</row>
        <row r="241">
          <cell r="I241">
            <v>14</v>
          </cell>
          <cell r="J241">
            <v>0</v>
          </cell>
          <cell r="K241">
            <v>0</v>
          </cell>
        </row>
        <row r="242">
          <cell r="I242">
            <v>11</v>
          </cell>
          <cell r="J242">
            <v>0</v>
          </cell>
          <cell r="K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</row>
        <row r="244">
          <cell r="I244">
            <v>3</v>
          </cell>
          <cell r="J244">
            <v>0</v>
          </cell>
          <cell r="K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</row>
        <row r="246">
          <cell r="I246">
            <v>22</v>
          </cell>
          <cell r="J246">
            <v>0</v>
          </cell>
          <cell r="K246">
            <v>0</v>
          </cell>
        </row>
        <row r="247">
          <cell r="I247">
            <v>1</v>
          </cell>
          <cell r="J247">
            <v>0</v>
          </cell>
          <cell r="K247">
            <v>0</v>
          </cell>
        </row>
        <row r="248">
          <cell r="I248">
            <v>7</v>
          </cell>
          <cell r="J248">
            <v>0</v>
          </cell>
          <cell r="K248">
            <v>0</v>
          </cell>
        </row>
        <row r="249">
          <cell r="I249">
            <v>14</v>
          </cell>
          <cell r="J249">
            <v>0</v>
          </cell>
          <cell r="K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</row>
        <row r="251">
          <cell r="I251">
            <v>1</v>
          </cell>
          <cell r="J251">
            <v>0</v>
          </cell>
          <cell r="K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</row>
        <row r="253">
          <cell r="I253">
            <v>1</v>
          </cell>
          <cell r="J253">
            <v>0</v>
          </cell>
          <cell r="K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</row>
        <row r="255">
          <cell r="I255">
            <v>0</v>
          </cell>
          <cell r="J255">
            <v>0</v>
          </cell>
        </row>
      </sheetData>
      <sheetData sheetId="14">
        <row r="10">
          <cell r="F10">
            <v>415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H77">
            <v>0</v>
          </cell>
          <cell r="I77">
            <v>0</v>
          </cell>
        </row>
        <row r="79">
          <cell r="F79">
            <v>2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5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22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0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0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8">
          <cell r="I128">
            <v>2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2</v>
          </cell>
          <cell r="J130">
            <v>0</v>
          </cell>
        </row>
        <row r="131">
          <cell r="I131">
            <v>5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3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0</v>
          </cell>
          <cell r="J136">
            <v>0</v>
          </cell>
        </row>
        <row r="137">
          <cell r="I137">
            <v>0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40">
          <cell r="I140">
            <v>0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0</v>
          </cell>
          <cell r="J149">
            <v>0</v>
          </cell>
        </row>
        <row r="150">
          <cell r="I150">
            <v>0</v>
          </cell>
          <cell r="J150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0</v>
          </cell>
          <cell r="J159">
            <v>0</v>
          </cell>
        </row>
        <row r="160">
          <cell r="I160">
            <v>0</v>
          </cell>
          <cell r="J160">
            <v>0</v>
          </cell>
        </row>
        <row r="162"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0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0</v>
          </cell>
          <cell r="J218">
            <v>0</v>
          </cell>
        </row>
        <row r="219">
          <cell r="I219">
            <v>0</v>
          </cell>
          <cell r="J219">
            <v>0</v>
          </cell>
        </row>
        <row r="221">
          <cell r="I221">
            <v>0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0</v>
          </cell>
          <cell r="J223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0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3">
          <cell r="I233">
            <v>0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0</v>
          </cell>
          <cell r="J235">
            <v>0</v>
          </cell>
        </row>
        <row r="237">
          <cell r="I237">
            <v>0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0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0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0</v>
          </cell>
          <cell r="J244">
            <v>0</v>
          </cell>
        </row>
        <row r="245">
          <cell r="I245">
            <v>0</v>
          </cell>
          <cell r="J245">
            <v>0</v>
          </cell>
        </row>
        <row r="247">
          <cell r="I247">
            <v>0</v>
          </cell>
          <cell r="J247">
            <v>0</v>
          </cell>
        </row>
        <row r="248">
          <cell r="I248">
            <v>5</v>
          </cell>
          <cell r="J248">
            <v>0</v>
          </cell>
        </row>
        <row r="249">
          <cell r="I249">
            <v>10</v>
          </cell>
          <cell r="J249">
            <v>0</v>
          </cell>
        </row>
        <row r="250">
          <cell r="I250">
            <v>0</v>
          </cell>
          <cell r="J250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15">
        <row r="10">
          <cell r="F10">
            <v>1105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1</v>
          </cell>
          <cell r="J102">
            <v>0</v>
          </cell>
        </row>
        <row r="103">
          <cell r="I103">
            <v>1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12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1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2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8">
          <cell r="I128">
            <v>0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0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0</v>
          </cell>
          <cell r="J136">
            <v>0</v>
          </cell>
        </row>
        <row r="137">
          <cell r="I137">
            <v>0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40">
          <cell r="I140">
            <v>0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0</v>
          </cell>
          <cell r="J149">
            <v>0</v>
          </cell>
        </row>
        <row r="150">
          <cell r="I150">
            <v>0</v>
          </cell>
          <cell r="J150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0</v>
          </cell>
          <cell r="J159">
            <v>0</v>
          </cell>
        </row>
        <row r="160">
          <cell r="I160">
            <v>0</v>
          </cell>
          <cell r="J160">
            <v>0</v>
          </cell>
        </row>
        <row r="162"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0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10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4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25</v>
          </cell>
          <cell r="J218">
            <v>0</v>
          </cell>
        </row>
        <row r="219">
          <cell r="I219">
            <v>3</v>
          </cell>
          <cell r="J219">
            <v>0</v>
          </cell>
        </row>
        <row r="221">
          <cell r="I221">
            <v>0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0</v>
          </cell>
          <cell r="J223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0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3">
          <cell r="I233">
            <v>1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4</v>
          </cell>
          <cell r="J235">
            <v>0</v>
          </cell>
        </row>
        <row r="237">
          <cell r="I237">
            <v>12</v>
          </cell>
          <cell r="J237">
            <v>0</v>
          </cell>
        </row>
        <row r="238">
          <cell r="I238">
            <v>1</v>
          </cell>
          <cell r="J238">
            <v>0</v>
          </cell>
        </row>
        <row r="239">
          <cell r="I239">
            <v>4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4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6</v>
          </cell>
          <cell r="J244">
            <v>0</v>
          </cell>
        </row>
        <row r="245">
          <cell r="I245">
            <v>10</v>
          </cell>
          <cell r="J245">
            <v>0</v>
          </cell>
        </row>
        <row r="247">
          <cell r="I247">
            <v>8</v>
          </cell>
          <cell r="J247">
            <v>0</v>
          </cell>
        </row>
        <row r="248">
          <cell r="I248">
            <v>0</v>
          </cell>
          <cell r="J248">
            <v>0</v>
          </cell>
        </row>
        <row r="249">
          <cell r="I249">
            <v>0</v>
          </cell>
          <cell r="J249">
            <v>0</v>
          </cell>
        </row>
        <row r="250">
          <cell r="I250">
            <v>0</v>
          </cell>
          <cell r="J250">
            <v>0</v>
          </cell>
        </row>
        <row r="252">
          <cell r="I252">
            <v>1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16">
        <row r="10">
          <cell r="F10">
            <v>57</v>
          </cell>
          <cell r="G10">
            <v>0</v>
          </cell>
        </row>
        <row r="11">
          <cell r="F11">
            <v>0</v>
          </cell>
          <cell r="G11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</v>
          </cell>
          <cell r="G28">
            <v>0</v>
          </cell>
          <cell r="H28">
            <v>0</v>
          </cell>
          <cell r="I28">
            <v>0</v>
          </cell>
          <cell r="J28">
            <v>1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</v>
          </cell>
          <cell r="G30">
            <v>0</v>
          </cell>
          <cell r="H30">
            <v>0</v>
          </cell>
          <cell r="I30">
            <v>0</v>
          </cell>
          <cell r="J30">
            <v>1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2</v>
          </cell>
          <cell r="G34">
            <v>0</v>
          </cell>
          <cell r="H34">
            <v>0</v>
          </cell>
          <cell r="I34">
            <v>0</v>
          </cell>
          <cell r="J34">
            <v>2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2</v>
          </cell>
          <cell r="G37">
            <v>0</v>
          </cell>
          <cell r="H37">
            <v>0</v>
          </cell>
          <cell r="I37">
            <v>0</v>
          </cell>
          <cell r="J37">
            <v>2</v>
          </cell>
        </row>
        <row r="38">
          <cell r="F38">
            <v>0</v>
          </cell>
          <cell r="G38">
            <v>2</v>
          </cell>
          <cell r="H38">
            <v>0</v>
          </cell>
          <cell r="I38">
            <v>0</v>
          </cell>
          <cell r="J38">
            <v>2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0</v>
          </cell>
          <cell r="G42">
            <v>2</v>
          </cell>
          <cell r="H42">
            <v>0</v>
          </cell>
          <cell r="I42">
            <v>0</v>
          </cell>
          <cell r="J42">
            <v>2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62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92">
          <cell r="G92">
            <v>1</v>
          </cell>
          <cell r="H92">
            <v>1</v>
          </cell>
        </row>
        <row r="93">
          <cell r="G93">
            <v>0</v>
          </cell>
          <cell r="H93">
            <v>0</v>
          </cell>
        </row>
        <row r="94">
          <cell r="G94">
            <v>0</v>
          </cell>
          <cell r="H94">
            <v>0</v>
          </cell>
        </row>
        <row r="95">
          <cell r="G95">
            <v>0</v>
          </cell>
          <cell r="H95">
            <v>0</v>
          </cell>
        </row>
        <row r="96">
          <cell r="G96">
            <v>0</v>
          </cell>
          <cell r="H96">
            <v>0</v>
          </cell>
        </row>
        <row r="97">
          <cell r="G97">
            <v>0</v>
          </cell>
          <cell r="H97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</row>
        <row r="109">
          <cell r="I109">
            <v>0</v>
          </cell>
          <cell r="J109">
            <v>0</v>
          </cell>
          <cell r="K109">
            <v>0</v>
          </cell>
        </row>
        <row r="110">
          <cell r="I110">
            <v>0</v>
          </cell>
          <cell r="J110">
            <v>0</v>
          </cell>
          <cell r="K110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</row>
        <row r="113">
          <cell r="I113">
            <v>0</v>
          </cell>
          <cell r="J113">
            <v>0</v>
          </cell>
          <cell r="K113">
            <v>0</v>
          </cell>
        </row>
        <row r="114">
          <cell r="I114">
            <v>0</v>
          </cell>
          <cell r="J114">
            <v>0</v>
          </cell>
          <cell r="K114">
            <v>0</v>
          </cell>
        </row>
        <row r="115">
          <cell r="I115">
            <v>0</v>
          </cell>
          <cell r="J115">
            <v>0</v>
          </cell>
          <cell r="K115">
            <v>0</v>
          </cell>
        </row>
        <row r="116">
          <cell r="I116">
            <v>0</v>
          </cell>
          <cell r="J116">
            <v>0</v>
          </cell>
          <cell r="K116">
            <v>0</v>
          </cell>
        </row>
        <row r="117">
          <cell r="I117">
            <v>0</v>
          </cell>
          <cell r="J117">
            <v>0</v>
          </cell>
          <cell r="K117">
            <v>0</v>
          </cell>
        </row>
        <row r="118">
          <cell r="I118">
            <v>0</v>
          </cell>
          <cell r="J118">
            <v>0</v>
          </cell>
          <cell r="K118">
            <v>0</v>
          </cell>
        </row>
        <row r="119">
          <cell r="I119">
            <v>0</v>
          </cell>
          <cell r="J119">
            <v>0</v>
          </cell>
          <cell r="K119">
            <v>0</v>
          </cell>
        </row>
        <row r="120">
          <cell r="I120">
            <v>0</v>
          </cell>
          <cell r="J120">
            <v>0</v>
          </cell>
          <cell r="K120">
            <v>0</v>
          </cell>
        </row>
        <row r="121">
          <cell r="I121">
            <v>0</v>
          </cell>
          <cell r="J121">
            <v>0</v>
          </cell>
          <cell r="K121">
            <v>0</v>
          </cell>
        </row>
        <row r="122">
          <cell r="I122">
            <v>0</v>
          </cell>
          <cell r="J122">
            <v>0</v>
          </cell>
          <cell r="K122">
            <v>0</v>
          </cell>
        </row>
        <row r="123">
          <cell r="I123">
            <v>0</v>
          </cell>
          <cell r="J123">
            <v>0</v>
          </cell>
          <cell r="K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</row>
        <row r="128">
          <cell r="I128">
            <v>0</v>
          </cell>
          <cell r="J128">
            <v>0</v>
          </cell>
          <cell r="K128">
            <v>0</v>
          </cell>
        </row>
        <row r="129">
          <cell r="I129">
            <v>0</v>
          </cell>
          <cell r="J129">
            <v>0</v>
          </cell>
          <cell r="K129">
            <v>0</v>
          </cell>
        </row>
        <row r="130">
          <cell r="I130">
            <v>0</v>
          </cell>
          <cell r="J130">
            <v>0</v>
          </cell>
          <cell r="K130">
            <v>0</v>
          </cell>
        </row>
        <row r="131">
          <cell r="I131">
            <v>0</v>
          </cell>
          <cell r="J131">
            <v>0</v>
          </cell>
          <cell r="K131">
            <v>0</v>
          </cell>
        </row>
        <row r="132">
          <cell r="I132">
            <v>0</v>
          </cell>
          <cell r="J132">
            <v>0</v>
          </cell>
          <cell r="K132">
            <v>0</v>
          </cell>
        </row>
        <row r="133">
          <cell r="I133">
            <v>0</v>
          </cell>
          <cell r="J133">
            <v>0</v>
          </cell>
          <cell r="K133">
            <v>0</v>
          </cell>
        </row>
        <row r="134">
          <cell r="I134">
            <v>0</v>
          </cell>
          <cell r="J134">
            <v>0</v>
          </cell>
          <cell r="K134">
            <v>0</v>
          </cell>
        </row>
        <row r="135">
          <cell r="I135">
            <v>0</v>
          </cell>
          <cell r="J135">
            <v>0</v>
          </cell>
          <cell r="K135">
            <v>0</v>
          </cell>
        </row>
        <row r="136">
          <cell r="I136">
            <v>0</v>
          </cell>
          <cell r="J136">
            <v>0</v>
          </cell>
          <cell r="K136">
            <v>0</v>
          </cell>
        </row>
        <row r="137">
          <cell r="I137">
            <v>0</v>
          </cell>
          <cell r="J137">
            <v>0</v>
          </cell>
          <cell r="K137">
            <v>0</v>
          </cell>
        </row>
        <row r="138">
          <cell r="I138">
            <v>0</v>
          </cell>
          <cell r="J138">
            <v>0</v>
          </cell>
          <cell r="K138">
            <v>0</v>
          </cell>
        </row>
        <row r="139">
          <cell r="I139">
            <v>0</v>
          </cell>
          <cell r="J139">
            <v>0</v>
          </cell>
          <cell r="K139">
            <v>0</v>
          </cell>
        </row>
        <row r="140">
          <cell r="I140">
            <v>0</v>
          </cell>
          <cell r="J140">
            <v>0</v>
          </cell>
          <cell r="K140">
            <v>0</v>
          </cell>
        </row>
        <row r="141">
          <cell r="I141">
            <v>0</v>
          </cell>
          <cell r="J141">
            <v>0</v>
          </cell>
          <cell r="K141">
            <v>0</v>
          </cell>
        </row>
        <row r="142">
          <cell r="I142">
            <v>0</v>
          </cell>
          <cell r="J142">
            <v>0</v>
          </cell>
          <cell r="K142">
            <v>0</v>
          </cell>
        </row>
        <row r="143">
          <cell r="I143">
            <v>0</v>
          </cell>
          <cell r="J143">
            <v>0</v>
          </cell>
          <cell r="K143">
            <v>0</v>
          </cell>
        </row>
        <row r="144">
          <cell r="I144">
            <v>0</v>
          </cell>
          <cell r="J144">
            <v>0</v>
          </cell>
          <cell r="K144">
            <v>0</v>
          </cell>
        </row>
        <row r="145">
          <cell r="I145">
            <v>0</v>
          </cell>
          <cell r="J145">
            <v>0</v>
          </cell>
          <cell r="K145">
            <v>0</v>
          </cell>
        </row>
        <row r="147">
          <cell r="I147">
            <v>0</v>
          </cell>
          <cell r="J147">
            <v>0</v>
          </cell>
          <cell r="K147">
            <v>0</v>
          </cell>
        </row>
        <row r="148">
          <cell r="I148">
            <v>0</v>
          </cell>
          <cell r="J148">
            <v>0</v>
          </cell>
          <cell r="K148">
            <v>0</v>
          </cell>
        </row>
        <row r="149">
          <cell r="I149">
            <v>0</v>
          </cell>
          <cell r="J149">
            <v>0</v>
          </cell>
          <cell r="K149">
            <v>0</v>
          </cell>
        </row>
        <row r="150">
          <cell r="I150">
            <v>0</v>
          </cell>
          <cell r="J150">
            <v>0</v>
          </cell>
          <cell r="K150">
            <v>0</v>
          </cell>
        </row>
        <row r="151">
          <cell r="I151">
            <v>0</v>
          </cell>
          <cell r="J151">
            <v>0</v>
          </cell>
          <cell r="K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</row>
        <row r="154">
          <cell r="I154">
            <v>0</v>
          </cell>
          <cell r="J154">
            <v>0</v>
          </cell>
          <cell r="K154">
            <v>0</v>
          </cell>
        </row>
        <row r="155">
          <cell r="I155">
            <v>0</v>
          </cell>
          <cell r="J155">
            <v>0</v>
          </cell>
          <cell r="K155">
            <v>0</v>
          </cell>
        </row>
        <row r="156">
          <cell r="I156">
            <v>0</v>
          </cell>
          <cell r="J156">
            <v>0</v>
          </cell>
          <cell r="K156">
            <v>0</v>
          </cell>
        </row>
        <row r="157">
          <cell r="I157">
            <v>0</v>
          </cell>
          <cell r="J157">
            <v>0</v>
          </cell>
          <cell r="K157">
            <v>0</v>
          </cell>
        </row>
        <row r="158">
          <cell r="I158">
            <v>0</v>
          </cell>
          <cell r="J158">
            <v>0</v>
          </cell>
          <cell r="K158">
            <v>0</v>
          </cell>
        </row>
        <row r="159">
          <cell r="I159">
            <v>0</v>
          </cell>
          <cell r="J159">
            <v>0</v>
          </cell>
          <cell r="K159">
            <v>0</v>
          </cell>
        </row>
        <row r="160">
          <cell r="I160">
            <v>0</v>
          </cell>
          <cell r="J160">
            <v>0</v>
          </cell>
          <cell r="K160">
            <v>0</v>
          </cell>
        </row>
        <row r="161">
          <cell r="I161">
            <v>0</v>
          </cell>
          <cell r="J161">
            <v>0</v>
          </cell>
          <cell r="K161">
            <v>0</v>
          </cell>
        </row>
        <row r="162">
          <cell r="I162">
            <v>0</v>
          </cell>
          <cell r="J162">
            <v>0</v>
          </cell>
          <cell r="K162">
            <v>0</v>
          </cell>
        </row>
        <row r="163">
          <cell r="I163">
            <v>0</v>
          </cell>
          <cell r="J163">
            <v>0</v>
          </cell>
          <cell r="K163">
            <v>0</v>
          </cell>
        </row>
        <row r="164">
          <cell r="I164">
            <v>0</v>
          </cell>
          <cell r="J164">
            <v>0</v>
          </cell>
          <cell r="K164">
            <v>0</v>
          </cell>
        </row>
        <row r="165">
          <cell r="I165">
            <v>0</v>
          </cell>
          <cell r="J165">
            <v>0</v>
          </cell>
          <cell r="K165">
            <v>0</v>
          </cell>
        </row>
        <row r="166">
          <cell r="I166">
            <v>0</v>
          </cell>
          <cell r="J166">
            <v>0</v>
          </cell>
          <cell r="K166">
            <v>0</v>
          </cell>
        </row>
        <row r="167">
          <cell r="I167">
            <v>0</v>
          </cell>
          <cell r="J167">
            <v>0</v>
          </cell>
          <cell r="K167">
            <v>0</v>
          </cell>
        </row>
        <row r="168">
          <cell r="I168">
            <v>0</v>
          </cell>
          <cell r="J168">
            <v>0</v>
          </cell>
          <cell r="K168">
            <v>0</v>
          </cell>
        </row>
        <row r="169">
          <cell r="I169">
            <v>0</v>
          </cell>
          <cell r="J169">
            <v>0</v>
          </cell>
          <cell r="K169">
            <v>0</v>
          </cell>
        </row>
        <row r="170">
          <cell r="I170">
            <v>0</v>
          </cell>
          <cell r="J170">
            <v>0</v>
          </cell>
          <cell r="K170">
            <v>0</v>
          </cell>
        </row>
        <row r="171">
          <cell r="I171">
            <v>0</v>
          </cell>
          <cell r="J171">
            <v>0</v>
          </cell>
          <cell r="K171">
            <v>0</v>
          </cell>
        </row>
        <row r="172">
          <cell r="I172">
            <v>0</v>
          </cell>
          <cell r="J172">
            <v>0</v>
          </cell>
          <cell r="K172">
            <v>0</v>
          </cell>
        </row>
        <row r="173">
          <cell r="I173">
            <v>0</v>
          </cell>
          <cell r="J173">
            <v>0</v>
          </cell>
          <cell r="K173">
            <v>0</v>
          </cell>
        </row>
        <row r="174">
          <cell r="I174">
            <v>0</v>
          </cell>
          <cell r="J174">
            <v>0</v>
          </cell>
          <cell r="K174">
            <v>0</v>
          </cell>
        </row>
        <row r="175">
          <cell r="I175">
            <v>0</v>
          </cell>
          <cell r="J175">
            <v>0</v>
          </cell>
          <cell r="K175">
            <v>0</v>
          </cell>
        </row>
        <row r="176">
          <cell r="I176">
            <v>0</v>
          </cell>
          <cell r="J176">
            <v>0</v>
          </cell>
          <cell r="K176">
            <v>0</v>
          </cell>
        </row>
        <row r="177">
          <cell r="I177">
            <v>0</v>
          </cell>
          <cell r="J177">
            <v>0</v>
          </cell>
          <cell r="K177">
            <v>0</v>
          </cell>
        </row>
        <row r="178">
          <cell r="I178">
            <v>0</v>
          </cell>
          <cell r="J178">
            <v>0</v>
          </cell>
          <cell r="K178">
            <v>0</v>
          </cell>
        </row>
        <row r="179">
          <cell r="I179">
            <v>0</v>
          </cell>
          <cell r="J179">
            <v>0</v>
          </cell>
          <cell r="K179">
            <v>0</v>
          </cell>
        </row>
        <row r="180">
          <cell r="I180">
            <v>0</v>
          </cell>
          <cell r="J180">
            <v>0</v>
          </cell>
          <cell r="K180">
            <v>0</v>
          </cell>
        </row>
        <row r="181">
          <cell r="I181">
            <v>0</v>
          </cell>
          <cell r="J181">
            <v>0</v>
          </cell>
          <cell r="K181">
            <v>0</v>
          </cell>
        </row>
        <row r="182">
          <cell r="I182">
            <v>0</v>
          </cell>
          <cell r="J182">
            <v>0</v>
          </cell>
          <cell r="K182">
            <v>0</v>
          </cell>
        </row>
        <row r="183">
          <cell r="I183">
            <v>0</v>
          </cell>
          <cell r="J183">
            <v>0</v>
          </cell>
          <cell r="K183">
            <v>0</v>
          </cell>
        </row>
        <row r="184">
          <cell r="I184">
            <v>0</v>
          </cell>
          <cell r="J184">
            <v>0</v>
          </cell>
          <cell r="K184">
            <v>0</v>
          </cell>
        </row>
        <row r="185">
          <cell r="I185">
            <v>0</v>
          </cell>
          <cell r="J185">
            <v>0</v>
          </cell>
          <cell r="K185">
            <v>0</v>
          </cell>
        </row>
        <row r="186">
          <cell r="I186">
            <v>0</v>
          </cell>
          <cell r="J186">
            <v>0</v>
          </cell>
          <cell r="K186">
            <v>0</v>
          </cell>
        </row>
        <row r="187">
          <cell r="I187">
            <v>0</v>
          </cell>
          <cell r="J187">
            <v>0</v>
          </cell>
          <cell r="K187">
            <v>0</v>
          </cell>
        </row>
        <row r="188">
          <cell r="I188">
            <v>0</v>
          </cell>
          <cell r="J188">
            <v>0</v>
          </cell>
          <cell r="K188">
            <v>0</v>
          </cell>
        </row>
        <row r="189">
          <cell r="I189">
            <v>0</v>
          </cell>
          <cell r="J189">
            <v>0</v>
          </cell>
          <cell r="K189">
            <v>0</v>
          </cell>
        </row>
        <row r="190">
          <cell r="I190">
            <v>0</v>
          </cell>
          <cell r="J190">
            <v>0</v>
          </cell>
          <cell r="K190">
            <v>0</v>
          </cell>
        </row>
        <row r="191">
          <cell r="I191">
            <v>0</v>
          </cell>
          <cell r="J191">
            <v>0</v>
          </cell>
          <cell r="K191">
            <v>0</v>
          </cell>
        </row>
        <row r="192">
          <cell r="I192">
            <v>0</v>
          </cell>
          <cell r="J192">
            <v>0</v>
          </cell>
          <cell r="K192">
            <v>0</v>
          </cell>
        </row>
        <row r="193">
          <cell r="I193">
            <v>0</v>
          </cell>
          <cell r="J193">
            <v>0</v>
          </cell>
          <cell r="K193">
            <v>0</v>
          </cell>
        </row>
        <row r="194">
          <cell r="I194">
            <v>0</v>
          </cell>
          <cell r="J194">
            <v>0</v>
          </cell>
          <cell r="K194">
            <v>0</v>
          </cell>
        </row>
        <row r="195">
          <cell r="I195">
            <v>0</v>
          </cell>
          <cell r="J195">
            <v>0</v>
          </cell>
          <cell r="K195">
            <v>0</v>
          </cell>
        </row>
        <row r="196">
          <cell r="I196">
            <v>0</v>
          </cell>
          <cell r="J196">
            <v>0</v>
          </cell>
          <cell r="K196">
            <v>0</v>
          </cell>
        </row>
        <row r="197">
          <cell r="I197">
            <v>0</v>
          </cell>
          <cell r="J197">
            <v>0</v>
          </cell>
          <cell r="K197">
            <v>0</v>
          </cell>
        </row>
        <row r="198">
          <cell r="I198">
            <v>0</v>
          </cell>
          <cell r="J198">
            <v>0</v>
          </cell>
          <cell r="K198">
            <v>0</v>
          </cell>
        </row>
        <row r="199">
          <cell r="I199">
            <v>0</v>
          </cell>
          <cell r="J199">
            <v>0</v>
          </cell>
          <cell r="K199">
            <v>0</v>
          </cell>
        </row>
        <row r="200">
          <cell r="I200">
            <v>0</v>
          </cell>
          <cell r="J200">
            <v>0</v>
          </cell>
          <cell r="K200">
            <v>0</v>
          </cell>
        </row>
        <row r="201">
          <cell r="I201">
            <v>0</v>
          </cell>
          <cell r="J201">
            <v>0</v>
          </cell>
          <cell r="K201">
            <v>0</v>
          </cell>
        </row>
        <row r="202">
          <cell r="I202">
            <v>0</v>
          </cell>
          <cell r="J202">
            <v>0</v>
          </cell>
          <cell r="K202">
            <v>0</v>
          </cell>
        </row>
        <row r="203">
          <cell r="I203">
            <v>0</v>
          </cell>
          <cell r="J203">
            <v>0</v>
          </cell>
          <cell r="K203">
            <v>0</v>
          </cell>
        </row>
        <row r="204">
          <cell r="I204">
            <v>0</v>
          </cell>
          <cell r="J204">
            <v>0</v>
          </cell>
          <cell r="K204">
            <v>0</v>
          </cell>
        </row>
        <row r="205">
          <cell r="I205">
            <v>0</v>
          </cell>
          <cell r="J205">
            <v>0</v>
          </cell>
          <cell r="K205">
            <v>0</v>
          </cell>
        </row>
        <row r="206">
          <cell r="I206">
            <v>0</v>
          </cell>
          <cell r="J206">
            <v>0</v>
          </cell>
          <cell r="K206">
            <v>0</v>
          </cell>
        </row>
        <row r="207">
          <cell r="I207">
            <v>0</v>
          </cell>
          <cell r="J207">
            <v>0</v>
          </cell>
          <cell r="K207">
            <v>0</v>
          </cell>
        </row>
        <row r="208">
          <cell r="I208">
            <v>0</v>
          </cell>
          <cell r="J208">
            <v>0</v>
          </cell>
          <cell r="K208">
            <v>0</v>
          </cell>
        </row>
        <row r="209">
          <cell r="I209">
            <v>0</v>
          </cell>
          <cell r="J209">
            <v>0</v>
          </cell>
          <cell r="K209">
            <v>0</v>
          </cell>
        </row>
        <row r="210">
          <cell r="I210">
            <v>0</v>
          </cell>
          <cell r="J210">
            <v>0</v>
          </cell>
          <cell r="K210">
            <v>0</v>
          </cell>
        </row>
        <row r="211">
          <cell r="I211">
            <v>0</v>
          </cell>
          <cell r="J211">
            <v>0</v>
          </cell>
          <cell r="K211">
            <v>0</v>
          </cell>
        </row>
        <row r="212">
          <cell r="I212">
            <v>0</v>
          </cell>
          <cell r="J212">
            <v>0</v>
          </cell>
          <cell r="K212">
            <v>0</v>
          </cell>
        </row>
        <row r="213">
          <cell r="I213">
            <v>0</v>
          </cell>
          <cell r="J213">
            <v>0</v>
          </cell>
          <cell r="K213">
            <v>0</v>
          </cell>
        </row>
        <row r="214">
          <cell r="I214">
            <v>0</v>
          </cell>
          <cell r="J214">
            <v>0</v>
          </cell>
          <cell r="K214">
            <v>0</v>
          </cell>
        </row>
        <row r="215">
          <cell r="I215">
            <v>0</v>
          </cell>
          <cell r="J215">
            <v>0</v>
          </cell>
          <cell r="K215">
            <v>0</v>
          </cell>
        </row>
        <row r="216">
          <cell r="I216">
            <v>0</v>
          </cell>
          <cell r="J216">
            <v>0</v>
          </cell>
          <cell r="K216">
            <v>0</v>
          </cell>
        </row>
        <row r="217">
          <cell r="I217">
            <v>0</v>
          </cell>
          <cell r="J217">
            <v>0</v>
          </cell>
          <cell r="K217">
            <v>0</v>
          </cell>
        </row>
        <row r="218">
          <cell r="I218">
            <v>0</v>
          </cell>
          <cell r="J218">
            <v>0</v>
          </cell>
          <cell r="K218">
            <v>0</v>
          </cell>
        </row>
        <row r="219">
          <cell r="I219">
            <v>0</v>
          </cell>
          <cell r="J219">
            <v>0</v>
          </cell>
          <cell r="K219">
            <v>0</v>
          </cell>
        </row>
        <row r="220">
          <cell r="I220">
            <v>0</v>
          </cell>
          <cell r="J220">
            <v>0</v>
          </cell>
          <cell r="K220">
            <v>0</v>
          </cell>
        </row>
        <row r="221">
          <cell r="I221">
            <v>0</v>
          </cell>
          <cell r="J221">
            <v>0</v>
          </cell>
          <cell r="K221">
            <v>0</v>
          </cell>
        </row>
        <row r="222">
          <cell r="I222">
            <v>0</v>
          </cell>
          <cell r="J222">
            <v>0</v>
          </cell>
          <cell r="K222">
            <v>0</v>
          </cell>
        </row>
        <row r="223">
          <cell r="I223">
            <v>0</v>
          </cell>
          <cell r="J223">
            <v>0</v>
          </cell>
          <cell r="K223">
            <v>0</v>
          </cell>
        </row>
        <row r="224">
          <cell r="I224">
            <v>0</v>
          </cell>
          <cell r="J224">
            <v>0</v>
          </cell>
          <cell r="K224">
            <v>0</v>
          </cell>
        </row>
        <row r="225">
          <cell r="I225">
            <v>0</v>
          </cell>
          <cell r="J225">
            <v>0</v>
          </cell>
          <cell r="K225">
            <v>0</v>
          </cell>
        </row>
        <row r="226">
          <cell r="I226">
            <v>0</v>
          </cell>
          <cell r="J226">
            <v>0</v>
          </cell>
          <cell r="K226">
            <v>0</v>
          </cell>
        </row>
        <row r="227">
          <cell r="I227">
            <v>0</v>
          </cell>
          <cell r="J227">
            <v>0</v>
          </cell>
          <cell r="K227">
            <v>0</v>
          </cell>
        </row>
        <row r="228">
          <cell r="I228">
            <v>0</v>
          </cell>
          <cell r="J228">
            <v>0</v>
          </cell>
          <cell r="K228">
            <v>0</v>
          </cell>
        </row>
        <row r="229">
          <cell r="I229">
            <v>0</v>
          </cell>
          <cell r="J229">
            <v>0</v>
          </cell>
          <cell r="K229">
            <v>0</v>
          </cell>
        </row>
        <row r="230">
          <cell r="I230">
            <v>0</v>
          </cell>
          <cell r="J230">
            <v>0</v>
          </cell>
          <cell r="K230">
            <v>0</v>
          </cell>
        </row>
        <row r="231">
          <cell r="I231">
            <v>0</v>
          </cell>
          <cell r="J231">
            <v>0</v>
          </cell>
          <cell r="K231">
            <v>0</v>
          </cell>
        </row>
        <row r="232">
          <cell r="I232">
            <v>12</v>
          </cell>
          <cell r="J232">
            <v>0</v>
          </cell>
          <cell r="K232">
            <v>0</v>
          </cell>
        </row>
        <row r="233">
          <cell r="I233">
            <v>2</v>
          </cell>
          <cell r="J233">
            <v>0</v>
          </cell>
          <cell r="K233">
            <v>0</v>
          </cell>
        </row>
        <row r="234">
          <cell r="I234">
            <v>0</v>
          </cell>
          <cell r="J234">
            <v>0</v>
          </cell>
          <cell r="K234">
            <v>0</v>
          </cell>
        </row>
        <row r="235">
          <cell r="I235">
            <v>10</v>
          </cell>
          <cell r="J235">
            <v>0</v>
          </cell>
          <cell r="K235">
            <v>0</v>
          </cell>
        </row>
        <row r="236">
          <cell r="I236">
            <v>7</v>
          </cell>
          <cell r="J236">
            <v>0</v>
          </cell>
          <cell r="K236">
            <v>0</v>
          </cell>
        </row>
        <row r="237">
          <cell r="I237">
            <v>2</v>
          </cell>
          <cell r="J237">
            <v>0</v>
          </cell>
          <cell r="K237">
            <v>0</v>
          </cell>
        </row>
        <row r="238">
          <cell r="I238">
            <v>0</v>
          </cell>
          <cell r="J238">
            <v>0</v>
          </cell>
          <cell r="K238">
            <v>0</v>
          </cell>
        </row>
        <row r="239">
          <cell r="I239">
            <v>5</v>
          </cell>
          <cell r="J239">
            <v>0</v>
          </cell>
          <cell r="K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</row>
        <row r="241">
          <cell r="I241">
            <v>14</v>
          </cell>
          <cell r="J241">
            <v>0</v>
          </cell>
          <cell r="K241">
            <v>0</v>
          </cell>
        </row>
        <row r="242">
          <cell r="I242">
            <v>3</v>
          </cell>
          <cell r="J242">
            <v>0</v>
          </cell>
          <cell r="K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</row>
        <row r="244">
          <cell r="I244">
            <v>11</v>
          </cell>
          <cell r="J244">
            <v>0</v>
          </cell>
          <cell r="K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</row>
        <row r="246">
          <cell r="I246">
            <v>2</v>
          </cell>
          <cell r="J246">
            <v>0</v>
          </cell>
          <cell r="K246">
            <v>0</v>
          </cell>
        </row>
        <row r="247">
          <cell r="I247">
            <v>2</v>
          </cell>
          <cell r="J247">
            <v>0</v>
          </cell>
          <cell r="K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</row>
        <row r="255">
          <cell r="I255">
            <v>0</v>
          </cell>
          <cell r="J255">
            <v>0</v>
          </cell>
        </row>
      </sheetData>
      <sheetData sheetId="17">
        <row r="10">
          <cell r="F10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0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0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8">
          <cell r="I128">
            <v>0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0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0</v>
          </cell>
          <cell r="J136">
            <v>0</v>
          </cell>
        </row>
        <row r="137">
          <cell r="I137">
            <v>0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40">
          <cell r="I140">
            <v>0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0</v>
          </cell>
          <cell r="J149">
            <v>0</v>
          </cell>
        </row>
        <row r="150">
          <cell r="I150">
            <v>0</v>
          </cell>
          <cell r="J150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0</v>
          </cell>
          <cell r="J159">
            <v>0</v>
          </cell>
        </row>
        <row r="160">
          <cell r="I160">
            <v>0</v>
          </cell>
          <cell r="J160">
            <v>0</v>
          </cell>
        </row>
        <row r="162"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0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0</v>
          </cell>
          <cell r="J218">
            <v>0</v>
          </cell>
        </row>
        <row r="219">
          <cell r="I219">
            <v>0</v>
          </cell>
          <cell r="J219">
            <v>0</v>
          </cell>
        </row>
        <row r="221">
          <cell r="I221">
            <v>0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0</v>
          </cell>
          <cell r="J223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0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3">
          <cell r="I233">
            <v>0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0</v>
          </cell>
          <cell r="J235">
            <v>0</v>
          </cell>
        </row>
        <row r="237">
          <cell r="I237">
            <v>0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0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7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9</v>
          </cell>
          <cell r="J244">
            <v>0</v>
          </cell>
        </row>
        <row r="245">
          <cell r="I245">
            <v>0</v>
          </cell>
          <cell r="J245">
            <v>0</v>
          </cell>
        </row>
        <row r="247">
          <cell r="I247">
            <v>0</v>
          </cell>
          <cell r="J247">
            <v>0</v>
          </cell>
        </row>
        <row r="248">
          <cell r="I248">
            <v>0</v>
          </cell>
          <cell r="J248">
            <v>0</v>
          </cell>
        </row>
        <row r="249">
          <cell r="I249">
            <v>0</v>
          </cell>
          <cell r="J249">
            <v>0</v>
          </cell>
        </row>
        <row r="250">
          <cell r="I250">
            <v>0</v>
          </cell>
          <cell r="J250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18">
        <row r="10">
          <cell r="F10">
            <v>606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1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2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2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1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1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0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0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8">
          <cell r="I128">
            <v>0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0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0</v>
          </cell>
          <cell r="J136">
            <v>0</v>
          </cell>
        </row>
        <row r="137">
          <cell r="I137">
            <v>0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40">
          <cell r="I140">
            <v>0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0</v>
          </cell>
          <cell r="J149">
            <v>0</v>
          </cell>
        </row>
        <row r="150">
          <cell r="I150">
            <v>0</v>
          </cell>
          <cell r="J150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0</v>
          </cell>
          <cell r="J159">
            <v>0</v>
          </cell>
        </row>
        <row r="160">
          <cell r="I160">
            <v>0</v>
          </cell>
          <cell r="J160">
            <v>0</v>
          </cell>
        </row>
        <row r="162"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0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0</v>
          </cell>
          <cell r="J218">
            <v>0</v>
          </cell>
        </row>
        <row r="219">
          <cell r="I219">
            <v>0</v>
          </cell>
          <cell r="J219">
            <v>0</v>
          </cell>
        </row>
        <row r="221">
          <cell r="I221">
            <v>0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0</v>
          </cell>
          <cell r="J223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0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3">
          <cell r="I233">
            <v>1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1</v>
          </cell>
          <cell r="J235">
            <v>0</v>
          </cell>
        </row>
        <row r="237">
          <cell r="I237">
            <v>1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1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0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0</v>
          </cell>
          <cell r="J244">
            <v>0</v>
          </cell>
        </row>
        <row r="245">
          <cell r="I245">
            <v>18</v>
          </cell>
          <cell r="J245">
            <v>0</v>
          </cell>
        </row>
        <row r="247">
          <cell r="I247">
            <v>2</v>
          </cell>
          <cell r="J247">
            <v>0</v>
          </cell>
        </row>
        <row r="248">
          <cell r="I248">
            <v>0</v>
          </cell>
          <cell r="J248">
            <v>0</v>
          </cell>
        </row>
        <row r="249">
          <cell r="I249">
            <v>0</v>
          </cell>
          <cell r="J249">
            <v>0</v>
          </cell>
        </row>
        <row r="250">
          <cell r="I250">
            <v>1</v>
          </cell>
          <cell r="J250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19">
        <row r="10">
          <cell r="F10">
            <v>459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2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3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2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1</v>
          </cell>
        </row>
        <row r="93">
          <cell r="G93">
            <v>1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1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0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0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1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8">
          <cell r="I128">
            <v>0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0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0</v>
          </cell>
          <cell r="J136">
            <v>0</v>
          </cell>
        </row>
        <row r="137">
          <cell r="I137">
            <v>0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40">
          <cell r="I140">
            <v>0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1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0</v>
          </cell>
          <cell r="J149">
            <v>0</v>
          </cell>
        </row>
        <row r="150">
          <cell r="I150">
            <v>0</v>
          </cell>
          <cell r="J150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0</v>
          </cell>
          <cell r="J159">
            <v>0</v>
          </cell>
        </row>
        <row r="160">
          <cell r="I160">
            <v>0</v>
          </cell>
          <cell r="J160">
            <v>0</v>
          </cell>
        </row>
        <row r="162"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0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1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3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0</v>
          </cell>
          <cell r="J218">
            <v>0</v>
          </cell>
        </row>
        <row r="219">
          <cell r="I219">
            <v>0</v>
          </cell>
          <cell r="J219">
            <v>0</v>
          </cell>
        </row>
        <row r="221">
          <cell r="I221">
            <v>0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0</v>
          </cell>
          <cell r="J223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0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3">
          <cell r="I233">
            <v>6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6</v>
          </cell>
          <cell r="J235">
            <v>0</v>
          </cell>
        </row>
        <row r="237">
          <cell r="I237">
            <v>3</v>
          </cell>
          <cell r="J237">
            <v>0</v>
          </cell>
        </row>
        <row r="238">
          <cell r="I238">
            <v>6</v>
          </cell>
          <cell r="J238">
            <v>0</v>
          </cell>
        </row>
        <row r="239">
          <cell r="I239">
            <v>15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1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5</v>
          </cell>
          <cell r="J244">
            <v>0</v>
          </cell>
        </row>
        <row r="245">
          <cell r="I245">
            <v>3</v>
          </cell>
          <cell r="J245">
            <v>0</v>
          </cell>
        </row>
        <row r="247">
          <cell r="I247">
            <v>4</v>
          </cell>
          <cell r="J247">
            <v>0</v>
          </cell>
        </row>
        <row r="248">
          <cell r="I248">
            <v>2</v>
          </cell>
          <cell r="J248">
            <v>0</v>
          </cell>
        </row>
        <row r="249">
          <cell r="I249">
            <v>0</v>
          </cell>
          <cell r="J249">
            <v>0</v>
          </cell>
        </row>
        <row r="250">
          <cell r="I250">
            <v>0</v>
          </cell>
          <cell r="J250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20">
        <row r="10">
          <cell r="F10">
            <v>314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102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0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0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8">
          <cell r="I128">
            <v>0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0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0</v>
          </cell>
          <cell r="J136">
            <v>0</v>
          </cell>
        </row>
        <row r="137">
          <cell r="I137">
            <v>0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40">
          <cell r="I140">
            <v>0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0</v>
          </cell>
          <cell r="J149">
            <v>0</v>
          </cell>
        </row>
        <row r="150">
          <cell r="I150">
            <v>0</v>
          </cell>
          <cell r="J150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0</v>
          </cell>
          <cell r="J159">
            <v>0</v>
          </cell>
        </row>
        <row r="160">
          <cell r="I160">
            <v>0</v>
          </cell>
          <cell r="J160">
            <v>0</v>
          </cell>
        </row>
        <row r="162"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0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0</v>
          </cell>
          <cell r="J218">
            <v>0</v>
          </cell>
        </row>
        <row r="219">
          <cell r="I219">
            <v>0</v>
          </cell>
          <cell r="J219">
            <v>0</v>
          </cell>
        </row>
        <row r="221">
          <cell r="I221">
            <v>0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0</v>
          </cell>
          <cell r="J223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0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3">
          <cell r="I233">
            <v>0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0</v>
          </cell>
          <cell r="J235">
            <v>0</v>
          </cell>
        </row>
        <row r="237">
          <cell r="I237">
            <v>0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0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0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0</v>
          </cell>
          <cell r="J244">
            <v>0</v>
          </cell>
        </row>
        <row r="245">
          <cell r="I245">
            <v>0</v>
          </cell>
          <cell r="J245">
            <v>0</v>
          </cell>
        </row>
        <row r="247">
          <cell r="I247">
            <v>0</v>
          </cell>
          <cell r="J247">
            <v>0</v>
          </cell>
        </row>
        <row r="248">
          <cell r="I248">
            <v>0</v>
          </cell>
          <cell r="J248">
            <v>0</v>
          </cell>
        </row>
        <row r="249">
          <cell r="I249">
            <v>0</v>
          </cell>
          <cell r="J249">
            <v>0</v>
          </cell>
        </row>
        <row r="250">
          <cell r="I250">
            <v>0</v>
          </cell>
          <cell r="J250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21">
        <row r="10">
          <cell r="F10">
            <v>113</v>
          </cell>
          <cell r="G10">
            <v>0</v>
          </cell>
        </row>
        <row r="11">
          <cell r="F11">
            <v>0</v>
          </cell>
          <cell r="G11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113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92">
          <cell r="G92">
            <v>0</v>
          </cell>
          <cell r="H92">
            <v>0</v>
          </cell>
        </row>
        <row r="93">
          <cell r="G93">
            <v>0</v>
          </cell>
          <cell r="H93">
            <v>0</v>
          </cell>
        </row>
        <row r="94">
          <cell r="G94">
            <v>102</v>
          </cell>
          <cell r="H94">
            <v>102</v>
          </cell>
        </row>
        <row r="95">
          <cell r="G95">
            <v>0</v>
          </cell>
          <cell r="H95">
            <v>0</v>
          </cell>
        </row>
        <row r="96">
          <cell r="G96">
            <v>0</v>
          </cell>
          <cell r="H96">
            <v>0</v>
          </cell>
        </row>
        <row r="97">
          <cell r="G97">
            <v>0</v>
          </cell>
          <cell r="H97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</row>
        <row r="109">
          <cell r="I109">
            <v>0</v>
          </cell>
          <cell r="J109">
            <v>0</v>
          </cell>
          <cell r="K109">
            <v>0</v>
          </cell>
        </row>
        <row r="110">
          <cell r="I110">
            <v>0</v>
          </cell>
          <cell r="J110">
            <v>0</v>
          </cell>
          <cell r="K110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</row>
        <row r="113">
          <cell r="I113">
            <v>0</v>
          </cell>
          <cell r="J113">
            <v>0</v>
          </cell>
          <cell r="K113">
            <v>0</v>
          </cell>
        </row>
        <row r="114">
          <cell r="I114">
            <v>0</v>
          </cell>
          <cell r="J114">
            <v>0</v>
          </cell>
          <cell r="K114">
            <v>0</v>
          </cell>
        </row>
        <row r="115">
          <cell r="I115">
            <v>0</v>
          </cell>
          <cell r="J115">
            <v>0</v>
          </cell>
          <cell r="K115">
            <v>0</v>
          </cell>
        </row>
        <row r="116">
          <cell r="I116">
            <v>0</v>
          </cell>
          <cell r="J116">
            <v>0</v>
          </cell>
          <cell r="K116">
            <v>0</v>
          </cell>
        </row>
        <row r="117">
          <cell r="I117">
            <v>0</v>
          </cell>
          <cell r="J117">
            <v>0</v>
          </cell>
          <cell r="K117">
            <v>0</v>
          </cell>
        </row>
        <row r="118">
          <cell r="I118">
            <v>0</v>
          </cell>
          <cell r="J118">
            <v>0</v>
          </cell>
          <cell r="K118">
            <v>0</v>
          </cell>
        </row>
        <row r="119">
          <cell r="I119">
            <v>0</v>
          </cell>
          <cell r="J119">
            <v>0</v>
          </cell>
          <cell r="K119">
            <v>0</v>
          </cell>
        </row>
        <row r="120">
          <cell r="I120">
            <v>0</v>
          </cell>
          <cell r="J120">
            <v>0</v>
          </cell>
          <cell r="K120">
            <v>0</v>
          </cell>
        </row>
        <row r="121">
          <cell r="I121">
            <v>0</v>
          </cell>
          <cell r="J121">
            <v>0</v>
          </cell>
          <cell r="K121">
            <v>0</v>
          </cell>
        </row>
        <row r="122">
          <cell r="I122">
            <v>0</v>
          </cell>
          <cell r="J122">
            <v>0</v>
          </cell>
          <cell r="K122">
            <v>0</v>
          </cell>
        </row>
        <row r="123">
          <cell r="I123">
            <v>0</v>
          </cell>
          <cell r="J123">
            <v>0</v>
          </cell>
          <cell r="K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</row>
        <row r="128">
          <cell r="I128">
            <v>0</v>
          </cell>
          <cell r="J128">
            <v>0</v>
          </cell>
          <cell r="K128">
            <v>0</v>
          </cell>
        </row>
        <row r="129">
          <cell r="I129">
            <v>0</v>
          </cell>
          <cell r="J129">
            <v>0</v>
          </cell>
          <cell r="K129">
            <v>0</v>
          </cell>
        </row>
        <row r="130">
          <cell r="I130">
            <v>0</v>
          </cell>
          <cell r="J130">
            <v>0</v>
          </cell>
          <cell r="K130">
            <v>0</v>
          </cell>
        </row>
        <row r="131">
          <cell r="I131">
            <v>0</v>
          </cell>
          <cell r="J131">
            <v>0</v>
          </cell>
          <cell r="K131">
            <v>0</v>
          </cell>
        </row>
        <row r="132">
          <cell r="I132">
            <v>0</v>
          </cell>
          <cell r="J132">
            <v>0</v>
          </cell>
          <cell r="K132">
            <v>0</v>
          </cell>
        </row>
        <row r="133">
          <cell r="I133">
            <v>0</v>
          </cell>
          <cell r="J133">
            <v>0</v>
          </cell>
          <cell r="K133">
            <v>0</v>
          </cell>
        </row>
        <row r="134">
          <cell r="I134">
            <v>0</v>
          </cell>
          <cell r="J134">
            <v>0</v>
          </cell>
          <cell r="K134">
            <v>0</v>
          </cell>
        </row>
        <row r="135">
          <cell r="I135">
            <v>0</v>
          </cell>
          <cell r="J135">
            <v>0</v>
          </cell>
          <cell r="K135">
            <v>0</v>
          </cell>
        </row>
        <row r="136">
          <cell r="I136">
            <v>0</v>
          </cell>
          <cell r="J136">
            <v>0</v>
          </cell>
          <cell r="K136">
            <v>0</v>
          </cell>
        </row>
        <row r="137">
          <cell r="I137">
            <v>0</v>
          </cell>
          <cell r="J137">
            <v>0</v>
          </cell>
          <cell r="K137">
            <v>0</v>
          </cell>
        </row>
        <row r="138">
          <cell r="I138">
            <v>0</v>
          </cell>
          <cell r="J138">
            <v>0</v>
          </cell>
          <cell r="K138">
            <v>0</v>
          </cell>
        </row>
        <row r="139">
          <cell r="I139">
            <v>0</v>
          </cell>
          <cell r="J139">
            <v>0</v>
          </cell>
          <cell r="K139">
            <v>0</v>
          </cell>
        </row>
        <row r="140">
          <cell r="I140">
            <v>0</v>
          </cell>
          <cell r="J140">
            <v>0</v>
          </cell>
          <cell r="K140">
            <v>0</v>
          </cell>
        </row>
        <row r="141">
          <cell r="I141">
            <v>0</v>
          </cell>
          <cell r="J141">
            <v>0</v>
          </cell>
          <cell r="K141">
            <v>0</v>
          </cell>
        </row>
        <row r="142">
          <cell r="I142">
            <v>0</v>
          </cell>
          <cell r="J142">
            <v>0</v>
          </cell>
          <cell r="K142">
            <v>0</v>
          </cell>
        </row>
        <row r="143">
          <cell r="I143">
            <v>0</v>
          </cell>
          <cell r="J143">
            <v>0</v>
          </cell>
          <cell r="K143">
            <v>0</v>
          </cell>
        </row>
        <row r="144">
          <cell r="I144">
            <v>0</v>
          </cell>
          <cell r="J144">
            <v>0</v>
          </cell>
          <cell r="K144">
            <v>0</v>
          </cell>
        </row>
        <row r="145">
          <cell r="I145">
            <v>0</v>
          </cell>
          <cell r="J145">
            <v>0</v>
          </cell>
          <cell r="K145">
            <v>0</v>
          </cell>
        </row>
        <row r="147">
          <cell r="I147">
            <v>0</v>
          </cell>
          <cell r="J147">
            <v>0</v>
          </cell>
          <cell r="K147">
            <v>0</v>
          </cell>
        </row>
        <row r="148">
          <cell r="I148">
            <v>0</v>
          </cell>
          <cell r="J148">
            <v>0</v>
          </cell>
          <cell r="K148">
            <v>0</v>
          </cell>
        </row>
        <row r="149">
          <cell r="I149">
            <v>0</v>
          </cell>
          <cell r="J149">
            <v>0</v>
          </cell>
          <cell r="K149">
            <v>0</v>
          </cell>
        </row>
        <row r="150">
          <cell r="I150">
            <v>0</v>
          </cell>
          <cell r="J150">
            <v>0</v>
          </cell>
          <cell r="K150">
            <v>0</v>
          </cell>
        </row>
        <row r="151">
          <cell r="I151">
            <v>0</v>
          </cell>
          <cell r="J151">
            <v>0</v>
          </cell>
          <cell r="K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</row>
        <row r="154">
          <cell r="I154">
            <v>0</v>
          </cell>
          <cell r="J154">
            <v>0</v>
          </cell>
          <cell r="K154">
            <v>0</v>
          </cell>
        </row>
        <row r="155">
          <cell r="I155">
            <v>0</v>
          </cell>
          <cell r="J155">
            <v>0</v>
          </cell>
          <cell r="K155">
            <v>0</v>
          </cell>
        </row>
        <row r="156">
          <cell r="I156">
            <v>0</v>
          </cell>
          <cell r="J156">
            <v>0</v>
          </cell>
          <cell r="K156">
            <v>0</v>
          </cell>
        </row>
        <row r="157">
          <cell r="I157">
            <v>0</v>
          </cell>
          <cell r="J157">
            <v>0</v>
          </cell>
          <cell r="K157">
            <v>0</v>
          </cell>
        </row>
        <row r="158">
          <cell r="I158">
            <v>0</v>
          </cell>
          <cell r="J158">
            <v>0</v>
          </cell>
          <cell r="K158">
            <v>0</v>
          </cell>
        </row>
        <row r="159">
          <cell r="I159">
            <v>0</v>
          </cell>
          <cell r="J159">
            <v>0</v>
          </cell>
          <cell r="K159">
            <v>0</v>
          </cell>
        </row>
        <row r="160">
          <cell r="I160">
            <v>0</v>
          </cell>
          <cell r="J160">
            <v>0</v>
          </cell>
          <cell r="K160">
            <v>0</v>
          </cell>
        </row>
        <row r="161">
          <cell r="I161">
            <v>0</v>
          </cell>
          <cell r="J161">
            <v>0</v>
          </cell>
          <cell r="K161">
            <v>0</v>
          </cell>
        </row>
        <row r="162">
          <cell r="I162">
            <v>0</v>
          </cell>
          <cell r="J162">
            <v>0</v>
          </cell>
          <cell r="K162">
            <v>0</v>
          </cell>
        </row>
        <row r="163">
          <cell r="I163">
            <v>0</v>
          </cell>
          <cell r="J163">
            <v>0</v>
          </cell>
          <cell r="K163">
            <v>0</v>
          </cell>
        </row>
        <row r="164">
          <cell r="I164">
            <v>0</v>
          </cell>
          <cell r="J164">
            <v>0</v>
          </cell>
          <cell r="K164">
            <v>0</v>
          </cell>
        </row>
        <row r="165">
          <cell r="I165">
            <v>0</v>
          </cell>
          <cell r="J165">
            <v>0</v>
          </cell>
          <cell r="K165">
            <v>0</v>
          </cell>
        </row>
        <row r="166">
          <cell r="I166">
            <v>0</v>
          </cell>
          <cell r="J166">
            <v>0</v>
          </cell>
          <cell r="K166">
            <v>0</v>
          </cell>
        </row>
        <row r="167">
          <cell r="I167">
            <v>0</v>
          </cell>
          <cell r="J167">
            <v>0</v>
          </cell>
          <cell r="K167">
            <v>0</v>
          </cell>
        </row>
        <row r="168">
          <cell r="I168">
            <v>0</v>
          </cell>
          <cell r="J168">
            <v>0</v>
          </cell>
          <cell r="K168">
            <v>0</v>
          </cell>
        </row>
        <row r="169">
          <cell r="I169">
            <v>0</v>
          </cell>
          <cell r="J169">
            <v>0</v>
          </cell>
          <cell r="K169">
            <v>0</v>
          </cell>
        </row>
        <row r="170">
          <cell r="I170">
            <v>0</v>
          </cell>
          <cell r="J170">
            <v>0</v>
          </cell>
          <cell r="K170">
            <v>0</v>
          </cell>
        </row>
        <row r="171">
          <cell r="I171">
            <v>0</v>
          </cell>
          <cell r="J171">
            <v>0</v>
          </cell>
          <cell r="K171">
            <v>0</v>
          </cell>
        </row>
        <row r="172">
          <cell r="I172">
            <v>0</v>
          </cell>
          <cell r="J172">
            <v>0</v>
          </cell>
          <cell r="K172">
            <v>0</v>
          </cell>
        </row>
        <row r="173">
          <cell r="I173">
            <v>0</v>
          </cell>
          <cell r="J173">
            <v>0</v>
          </cell>
          <cell r="K173">
            <v>0</v>
          </cell>
        </row>
        <row r="174">
          <cell r="I174">
            <v>0</v>
          </cell>
          <cell r="J174">
            <v>0</v>
          </cell>
          <cell r="K174">
            <v>0</v>
          </cell>
        </row>
        <row r="175">
          <cell r="I175">
            <v>0</v>
          </cell>
          <cell r="J175">
            <v>0</v>
          </cell>
          <cell r="K175">
            <v>0</v>
          </cell>
        </row>
        <row r="176">
          <cell r="I176">
            <v>0</v>
          </cell>
          <cell r="J176">
            <v>0</v>
          </cell>
          <cell r="K176">
            <v>0</v>
          </cell>
        </row>
        <row r="177">
          <cell r="I177">
            <v>0</v>
          </cell>
          <cell r="J177">
            <v>0</v>
          </cell>
          <cell r="K177">
            <v>0</v>
          </cell>
        </row>
        <row r="178">
          <cell r="I178">
            <v>0</v>
          </cell>
          <cell r="J178">
            <v>0</v>
          </cell>
          <cell r="K178">
            <v>0</v>
          </cell>
        </row>
        <row r="179">
          <cell r="I179">
            <v>0</v>
          </cell>
          <cell r="J179">
            <v>0</v>
          </cell>
          <cell r="K179">
            <v>0</v>
          </cell>
        </row>
        <row r="180">
          <cell r="I180">
            <v>0</v>
          </cell>
          <cell r="J180">
            <v>0</v>
          </cell>
          <cell r="K180">
            <v>0</v>
          </cell>
        </row>
        <row r="181">
          <cell r="I181">
            <v>0</v>
          </cell>
          <cell r="J181">
            <v>0</v>
          </cell>
          <cell r="K181">
            <v>0</v>
          </cell>
        </row>
        <row r="182">
          <cell r="I182">
            <v>0</v>
          </cell>
          <cell r="J182">
            <v>0</v>
          </cell>
          <cell r="K182">
            <v>0</v>
          </cell>
        </row>
        <row r="183">
          <cell r="I183">
            <v>0</v>
          </cell>
          <cell r="J183">
            <v>0</v>
          </cell>
          <cell r="K183">
            <v>0</v>
          </cell>
        </row>
        <row r="184">
          <cell r="I184">
            <v>0</v>
          </cell>
          <cell r="J184">
            <v>0</v>
          </cell>
          <cell r="K184">
            <v>0</v>
          </cell>
        </row>
        <row r="185">
          <cell r="I185">
            <v>0</v>
          </cell>
          <cell r="J185">
            <v>0</v>
          </cell>
          <cell r="K185">
            <v>0</v>
          </cell>
        </row>
        <row r="186">
          <cell r="I186">
            <v>0</v>
          </cell>
          <cell r="J186">
            <v>0</v>
          </cell>
          <cell r="K186">
            <v>0</v>
          </cell>
        </row>
        <row r="187">
          <cell r="I187">
            <v>0</v>
          </cell>
          <cell r="J187">
            <v>0</v>
          </cell>
          <cell r="K187">
            <v>0</v>
          </cell>
        </row>
        <row r="188">
          <cell r="I188">
            <v>0</v>
          </cell>
          <cell r="J188">
            <v>0</v>
          </cell>
          <cell r="K188">
            <v>0</v>
          </cell>
        </row>
        <row r="189">
          <cell r="I189">
            <v>0</v>
          </cell>
          <cell r="J189">
            <v>0</v>
          </cell>
          <cell r="K189">
            <v>0</v>
          </cell>
        </row>
        <row r="190">
          <cell r="I190">
            <v>0</v>
          </cell>
          <cell r="J190">
            <v>0</v>
          </cell>
          <cell r="K190">
            <v>0</v>
          </cell>
        </row>
        <row r="191">
          <cell r="I191">
            <v>0</v>
          </cell>
          <cell r="J191">
            <v>0</v>
          </cell>
          <cell r="K191">
            <v>0</v>
          </cell>
        </row>
        <row r="192">
          <cell r="I192">
            <v>0</v>
          </cell>
          <cell r="J192">
            <v>0</v>
          </cell>
          <cell r="K192">
            <v>0</v>
          </cell>
        </row>
        <row r="193">
          <cell r="I193">
            <v>0</v>
          </cell>
          <cell r="J193">
            <v>0</v>
          </cell>
          <cell r="K193">
            <v>0</v>
          </cell>
        </row>
        <row r="194">
          <cell r="I194">
            <v>0</v>
          </cell>
          <cell r="J194">
            <v>0</v>
          </cell>
          <cell r="K194">
            <v>0</v>
          </cell>
        </row>
        <row r="195">
          <cell r="I195">
            <v>0</v>
          </cell>
          <cell r="J195">
            <v>0</v>
          </cell>
          <cell r="K195">
            <v>0</v>
          </cell>
        </row>
        <row r="196">
          <cell r="I196">
            <v>0</v>
          </cell>
          <cell r="J196">
            <v>0</v>
          </cell>
          <cell r="K196">
            <v>0</v>
          </cell>
        </row>
        <row r="197">
          <cell r="I197">
            <v>0</v>
          </cell>
          <cell r="J197">
            <v>0</v>
          </cell>
          <cell r="K197">
            <v>0</v>
          </cell>
        </row>
        <row r="198">
          <cell r="I198">
            <v>0</v>
          </cell>
          <cell r="J198">
            <v>0</v>
          </cell>
          <cell r="K198">
            <v>0</v>
          </cell>
        </row>
        <row r="199">
          <cell r="I199">
            <v>0</v>
          </cell>
          <cell r="J199">
            <v>0</v>
          </cell>
          <cell r="K199">
            <v>0</v>
          </cell>
        </row>
        <row r="200">
          <cell r="I200">
            <v>0</v>
          </cell>
          <cell r="J200">
            <v>0</v>
          </cell>
          <cell r="K200">
            <v>0</v>
          </cell>
        </row>
        <row r="201">
          <cell r="I201">
            <v>0</v>
          </cell>
          <cell r="J201">
            <v>0</v>
          </cell>
          <cell r="K201">
            <v>0</v>
          </cell>
        </row>
        <row r="202">
          <cell r="I202">
            <v>0</v>
          </cell>
          <cell r="J202">
            <v>0</v>
          </cell>
          <cell r="K202">
            <v>0</v>
          </cell>
        </row>
        <row r="203">
          <cell r="I203">
            <v>0</v>
          </cell>
          <cell r="J203">
            <v>0</v>
          </cell>
          <cell r="K203">
            <v>0</v>
          </cell>
        </row>
        <row r="204">
          <cell r="I204">
            <v>0</v>
          </cell>
          <cell r="J204">
            <v>0</v>
          </cell>
          <cell r="K204">
            <v>0</v>
          </cell>
        </row>
        <row r="205">
          <cell r="I205">
            <v>0</v>
          </cell>
          <cell r="J205">
            <v>0</v>
          </cell>
          <cell r="K205">
            <v>0</v>
          </cell>
        </row>
        <row r="206">
          <cell r="I206">
            <v>0</v>
          </cell>
          <cell r="J206">
            <v>0</v>
          </cell>
          <cell r="K206">
            <v>0</v>
          </cell>
        </row>
        <row r="207">
          <cell r="I207">
            <v>0</v>
          </cell>
          <cell r="J207">
            <v>0</v>
          </cell>
          <cell r="K207">
            <v>0</v>
          </cell>
        </row>
        <row r="208">
          <cell r="I208">
            <v>0</v>
          </cell>
          <cell r="J208">
            <v>0</v>
          </cell>
          <cell r="K208">
            <v>0</v>
          </cell>
        </row>
        <row r="209">
          <cell r="I209">
            <v>0</v>
          </cell>
          <cell r="J209">
            <v>0</v>
          </cell>
          <cell r="K209">
            <v>0</v>
          </cell>
        </row>
        <row r="210">
          <cell r="I210">
            <v>0</v>
          </cell>
          <cell r="J210">
            <v>0</v>
          </cell>
          <cell r="K210">
            <v>0</v>
          </cell>
        </row>
        <row r="211">
          <cell r="I211">
            <v>0</v>
          </cell>
          <cell r="J211">
            <v>0</v>
          </cell>
          <cell r="K211">
            <v>0</v>
          </cell>
        </row>
        <row r="212">
          <cell r="I212">
            <v>0</v>
          </cell>
          <cell r="J212">
            <v>0</v>
          </cell>
          <cell r="K212">
            <v>0</v>
          </cell>
        </row>
        <row r="213">
          <cell r="I213">
            <v>0</v>
          </cell>
          <cell r="J213">
            <v>0</v>
          </cell>
          <cell r="K213">
            <v>0</v>
          </cell>
        </row>
        <row r="214">
          <cell r="I214">
            <v>0</v>
          </cell>
          <cell r="J214">
            <v>0</v>
          </cell>
          <cell r="K214">
            <v>0</v>
          </cell>
        </row>
        <row r="215">
          <cell r="I215">
            <v>0</v>
          </cell>
          <cell r="J215">
            <v>0</v>
          </cell>
          <cell r="K215">
            <v>0</v>
          </cell>
        </row>
        <row r="216">
          <cell r="I216">
            <v>0</v>
          </cell>
          <cell r="J216">
            <v>0</v>
          </cell>
          <cell r="K216">
            <v>0</v>
          </cell>
        </row>
        <row r="217">
          <cell r="I217">
            <v>0</v>
          </cell>
          <cell r="J217">
            <v>0</v>
          </cell>
          <cell r="K217">
            <v>0</v>
          </cell>
        </row>
        <row r="218">
          <cell r="I218">
            <v>0</v>
          </cell>
          <cell r="J218">
            <v>0</v>
          </cell>
          <cell r="K218">
            <v>0</v>
          </cell>
        </row>
        <row r="219">
          <cell r="I219">
            <v>0</v>
          </cell>
          <cell r="J219">
            <v>0</v>
          </cell>
          <cell r="K219">
            <v>0</v>
          </cell>
        </row>
        <row r="220">
          <cell r="I220">
            <v>0</v>
          </cell>
          <cell r="J220">
            <v>0</v>
          </cell>
          <cell r="K220">
            <v>0</v>
          </cell>
        </row>
        <row r="221">
          <cell r="I221">
            <v>0</v>
          </cell>
          <cell r="J221">
            <v>0</v>
          </cell>
          <cell r="K221">
            <v>0</v>
          </cell>
        </row>
        <row r="222">
          <cell r="I222">
            <v>0</v>
          </cell>
          <cell r="J222">
            <v>0</v>
          </cell>
          <cell r="K222">
            <v>0</v>
          </cell>
        </row>
        <row r="223">
          <cell r="I223">
            <v>0</v>
          </cell>
          <cell r="J223">
            <v>0</v>
          </cell>
          <cell r="K223">
            <v>0</v>
          </cell>
        </row>
        <row r="224">
          <cell r="I224">
            <v>0</v>
          </cell>
          <cell r="J224">
            <v>0</v>
          </cell>
          <cell r="K224">
            <v>0</v>
          </cell>
        </row>
        <row r="225">
          <cell r="I225">
            <v>0</v>
          </cell>
          <cell r="J225">
            <v>0</v>
          </cell>
          <cell r="K225">
            <v>0</v>
          </cell>
        </row>
        <row r="226">
          <cell r="I226">
            <v>0</v>
          </cell>
          <cell r="J226">
            <v>0</v>
          </cell>
          <cell r="K226">
            <v>0</v>
          </cell>
        </row>
        <row r="227">
          <cell r="I227">
            <v>0</v>
          </cell>
          <cell r="J227">
            <v>0</v>
          </cell>
          <cell r="K227">
            <v>0</v>
          </cell>
        </row>
        <row r="228">
          <cell r="I228">
            <v>0</v>
          </cell>
          <cell r="J228">
            <v>0</v>
          </cell>
          <cell r="K228">
            <v>0</v>
          </cell>
        </row>
        <row r="229">
          <cell r="I229">
            <v>0</v>
          </cell>
          <cell r="J229">
            <v>0</v>
          </cell>
          <cell r="K229">
            <v>0</v>
          </cell>
        </row>
        <row r="230">
          <cell r="I230">
            <v>0</v>
          </cell>
          <cell r="J230">
            <v>0</v>
          </cell>
          <cell r="K230">
            <v>0</v>
          </cell>
        </row>
        <row r="231">
          <cell r="I231">
            <v>0</v>
          </cell>
          <cell r="J231">
            <v>0</v>
          </cell>
          <cell r="K231">
            <v>0</v>
          </cell>
        </row>
        <row r="232">
          <cell r="I232">
            <v>0</v>
          </cell>
          <cell r="J232">
            <v>0</v>
          </cell>
          <cell r="K232">
            <v>0</v>
          </cell>
        </row>
        <row r="233">
          <cell r="I233">
            <v>0</v>
          </cell>
          <cell r="J233">
            <v>0</v>
          </cell>
          <cell r="K233">
            <v>0</v>
          </cell>
        </row>
        <row r="234">
          <cell r="I234">
            <v>0</v>
          </cell>
          <cell r="J234">
            <v>0</v>
          </cell>
          <cell r="K234">
            <v>0</v>
          </cell>
        </row>
        <row r="235">
          <cell r="I235">
            <v>0</v>
          </cell>
          <cell r="J235">
            <v>0</v>
          </cell>
          <cell r="K235">
            <v>0</v>
          </cell>
        </row>
        <row r="236">
          <cell r="I236">
            <v>0</v>
          </cell>
          <cell r="J236">
            <v>0</v>
          </cell>
          <cell r="K236">
            <v>0</v>
          </cell>
        </row>
        <row r="237">
          <cell r="I237">
            <v>0</v>
          </cell>
          <cell r="J237">
            <v>0</v>
          </cell>
          <cell r="K237">
            <v>0</v>
          </cell>
        </row>
        <row r="238">
          <cell r="I238">
            <v>0</v>
          </cell>
          <cell r="J238">
            <v>0</v>
          </cell>
          <cell r="K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</row>
        <row r="241">
          <cell r="I241">
            <v>0</v>
          </cell>
          <cell r="J241">
            <v>0</v>
          </cell>
          <cell r="K241">
            <v>0</v>
          </cell>
        </row>
        <row r="242">
          <cell r="I242">
            <v>0</v>
          </cell>
          <cell r="J242">
            <v>0</v>
          </cell>
          <cell r="K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</row>
        <row r="255">
          <cell r="I255">
            <v>0</v>
          </cell>
          <cell r="J255">
            <v>0</v>
          </cell>
        </row>
      </sheetData>
      <sheetData sheetId="22">
        <row r="10">
          <cell r="F10">
            <v>276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1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4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3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2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4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3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2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1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2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0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3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2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8">
          <cell r="I128">
            <v>0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0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0</v>
          </cell>
          <cell r="J136">
            <v>0</v>
          </cell>
        </row>
        <row r="137">
          <cell r="I137">
            <v>0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40">
          <cell r="I140">
            <v>0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0</v>
          </cell>
          <cell r="J149">
            <v>0</v>
          </cell>
        </row>
        <row r="150">
          <cell r="I150">
            <v>0</v>
          </cell>
          <cell r="J150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0</v>
          </cell>
          <cell r="J159">
            <v>0</v>
          </cell>
        </row>
        <row r="160">
          <cell r="I160">
            <v>0</v>
          </cell>
          <cell r="J160">
            <v>0</v>
          </cell>
        </row>
        <row r="162"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0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1</v>
          </cell>
          <cell r="J215">
            <v>0</v>
          </cell>
        </row>
        <row r="216">
          <cell r="I216">
            <v>1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0</v>
          </cell>
          <cell r="J218">
            <v>0</v>
          </cell>
        </row>
        <row r="219">
          <cell r="I219">
            <v>0</v>
          </cell>
          <cell r="J219">
            <v>0</v>
          </cell>
        </row>
        <row r="221">
          <cell r="I221">
            <v>0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0</v>
          </cell>
          <cell r="J223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0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3">
          <cell r="I233">
            <v>9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9</v>
          </cell>
          <cell r="J235">
            <v>0</v>
          </cell>
        </row>
        <row r="237">
          <cell r="I237">
            <v>7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5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13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2</v>
          </cell>
          <cell r="J244">
            <v>0</v>
          </cell>
        </row>
        <row r="245">
          <cell r="I245">
            <v>9</v>
          </cell>
          <cell r="J245">
            <v>0</v>
          </cell>
        </row>
        <row r="247">
          <cell r="I247">
            <v>2</v>
          </cell>
          <cell r="J247">
            <v>0</v>
          </cell>
        </row>
        <row r="248">
          <cell r="I248">
            <v>0</v>
          </cell>
          <cell r="J248">
            <v>0</v>
          </cell>
        </row>
        <row r="249">
          <cell r="I249">
            <v>0</v>
          </cell>
          <cell r="J249">
            <v>0</v>
          </cell>
        </row>
        <row r="250">
          <cell r="I250">
            <v>0</v>
          </cell>
          <cell r="J250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23">
        <row r="10">
          <cell r="F10">
            <v>477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0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0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8">
          <cell r="I128">
            <v>0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0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0</v>
          </cell>
          <cell r="J136">
            <v>0</v>
          </cell>
        </row>
        <row r="137">
          <cell r="I137">
            <v>0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40">
          <cell r="I140">
            <v>0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0</v>
          </cell>
          <cell r="J149">
            <v>0</v>
          </cell>
        </row>
        <row r="150">
          <cell r="I150">
            <v>0</v>
          </cell>
          <cell r="J150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0</v>
          </cell>
          <cell r="J159">
            <v>0</v>
          </cell>
        </row>
        <row r="160">
          <cell r="I160">
            <v>0</v>
          </cell>
          <cell r="J160">
            <v>0</v>
          </cell>
        </row>
        <row r="162"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0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0</v>
          </cell>
          <cell r="J218">
            <v>0</v>
          </cell>
        </row>
        <row r="219">
          <cell r="I219">
            <v>0</v>
          </cell>
          <cell r="J219">
            <v>0</v>
          </cell>
        </row>
        <row r="221">
          <cell r="I221">
            <v>0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0</v>
          </cell>
          <cell r="J223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0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3">
          <cell r="I233">
            <v>1</v>
          </cell>
          <cell r="J233">
            <v>0</v>
          </cell>
        </row>
        <row r="234">
          <cell r="I234">
            <v>1</v>
          </cell>
          <cell r="J234">
            <v>0</v>
          </cell>
        </row>
        <row r="235">
          <cell r="I235">
            <v>0</v>
          </cell>
          <cell r="J235">
            <v>0</v>
          </cell>
        </row>
        <row r="237">
          <cell r="I237">
            <v>0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0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0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0</v>
          </cell>
          <cell r="J244">
            <v>0</v>
          </cell>
        </row>
        <row r="245">
          <cell r="I245">
            <v>0</v>
          </cell>
          <cell r="J245">
            <v>0</v>
          </cell>
        </row>
        <row r="247">
          <cell r="I247">
            <v>0</v>
          </cell>
          <cell r="J247">
            <v>0</v>
          </cell>
        </row>
        <row r="248">
          <cell r="I248">
            <v>0</v>
          </cell>
          <cell r="J248">
            <v>0</v>
          </cell>
        </row>
        <row r="249">
          <cell r="I249">
            <v>0</v>
          </cell>
          <cell r="J249">
            <v>0</v>
          </cell>
        </row>
        <row r="250">
          <cell r="I250">
            <v>6</v>
          </cell>
          <cell r="J250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24">
        <row r="10">
          <cell r="F10">
            <v>78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2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2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3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1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5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1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5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0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2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8">
          <cell r="I128">
            <v>0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2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0</v>
          </cell>
          <cell r="J136">
            <v>0</v>
          </cell>
        </row>
        <row r="137">
          <cell r="I137">
            <v>0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40">
          <cell r="I140">
            <v>0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0</v>
          </cell>
          <cell r="J149">
            <v>0</v>
          </cell>
        </row>
        <row r="150">
          <cell r="I150">
            <v>0</v>
          </cell>
          <cell r="J150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0</v>
          </cell>
          <cell r="J159">
            <v>0</v>
          </cell>
        </row>
        <row r="160">
          <cell r="I160">
            <v>0</v>
          </cell>
          <cell r="J160">
            <v>0</v>
          </cell>
        </row>
        <row r="162"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0</v>
          </cell>
          <cell r="J190">
            <v>0</v>
          </cell>
        </row>
        <row r="191">
          <cell r="I191">
            <v>1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1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3</v>
          </cell>
          <cell r="J218">
            <v>0</v>
          </cell>
        </row>
        <row r="219">
          <cell r="I219">
            <v>10</v>
          </cell>
          <cell r="J219">
            <v>0</v>
          </cell>
        </row>
        <row r="221">
          <cell r="I221">
            <v>3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1</v>
          </cell>
          <cell r="J223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0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3">
          <cell r="I233">
            <v>8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3</v>
          </cell>
          <cell r="J235">
            <v>0</v>
          </cell>
        </row>
        <row r="237">
          <cell r="I237">
            <v>4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6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5</v>
          </cell>
          <cell r="J242">
            <v>0</v>
          </cell>
        </row>
        <row r="243">
          <cell r="I243">
            <v>3</v>
          </cell>
          <cell r="J243">
            <v>0</v>
          </cell>
        </row>
        <row r="244">
          <cell r="I244">
            <v>8</v>
          </cell>
          <cell r="J244">
            <v>0</v>
          </cell>
        </row>
        <row r="245">
          <cell r="I245">
            <v>4</v>
          </cell>
          <cell r="J245">
            <v>0</v>
          </cell>
        </row>
        <row r="247">
          <cell r="I247">
            <v>3</v>
          </cell>
          <cell r="J247">
            <v>0</v>
          </cell>
        </row>
        <row r="248">
          <cell r="I248">
            <v>1</v>
          </cell>
          <cell r="J248">
            <v>0</v>
          </cell>
        </row>
        <row r="249">
          <cell r="I249">
            <v>0</v>
          </cell>
          <cell r="J249">
            <v>0</v>
          </cell>
        </row>
        <row r="250">
          <cell r="I250">
            <v>0</v>
          </cell>
          <cell r="J250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25">
        <row r="10">
          <cell r="F10">
            <v>179</v>
          </cell>
          <cell r="G10">
            <v>0</v>
          </cell>
        </row>
        <row r="11">
          <cell r="F11">
            <v>0</v>
          </cell>
          <cell r="G11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F38">
            <v>0</v>
          </cell>
          <cell r="G38">
            <v>1</v>
          </cell>
          <cell r="H38">
            <v>0</v>
          </cell>
          <cell r="I38">
            <v>0</v>
          </cell>
          <cell r="J38">
            <v>1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1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179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92">
          <cell r="G92">
            <v>0</v>
          </cell>
          <cell r="H92">
            <v>0</v>
          </cell>
        </row>
        <row r="93">
          <cell r="G93">
            <v>0</v>
          </cell>
          <cell r="H93">
            <v>0</v>
          </cell>
        </row>
        <row r="94">
          <cell r="G94">
            <v>0</v>
          </cell>
          <cell r="H94">
            <v>0</v>
          </cell>
        </row>
        <row r="95">
          <cell r="G95">
            <v>0</v>
          </cell>
          <cell r="H95">
            <v>0</v>
          </cell>
        </row>
        <row r="96">
          <cell r="G96">
            <v>0</v>
          </cell>
          <cell r="H96">
            <v>0</v>
          </cell>
        </row>
        <row r="97">
          <cell r="G97">
            <v>0</v>
          </cell>
          <cell r="H97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</row>
        <row r="109">
          <cell r="I109">
            <v>0</v>
          </cell>
          <cell r="J109">
            <v>0</v>
          </cell>
          <cell r="K109">
            <v>0</v>
          </cell>
        </row>
        <row r="110">
          <cell r="I110">
            <v>0</v>
          </cell>
          <cell r="J110">
            <v>0</v>
          </cell>
          <cell r="K110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</row>
        <row r="113">
          <cell r="I113">
            <v>0</v>
          </cell>
          <cell r="J113">
            <v>0</v>
          </cell>
          <cell r="K113">
            <v>0</v>
          </cell>
        </row>
        <row r="114">
          <cell r="I114">
            <v>0</v>
          </cell>
          <cell r="J114">
            <v>0</v>
          </cell>
          <cell r="K114">
            <v>0</v>
          </cell>
        </row>
        <row r="115">
          <cell r="I115">
            <v>0</v>
          </cell>
          <cell r="J115">
            <v>0</v>
          </cell>
          <cell r="K115">
            <v>0</v>
          </cell>
        </row>
        <row r="116">
          <cell r="I116">
            <v>0</v>
          </cell>
          <cell r="J116">
            <v>0</v>
          </cell>
          <cell r="K116">
            <v>0</v>
          </cell>
        </row>
        <row r="117">
          <cell r="I117">
            <v>0</v>
          </cell>
          <cell r="J117">
            <v>0</v>
          </cell>
          <cell r="K117">
            <v>0</v>
          </cell>
        </row>
        <row r="118">
          <cell r="I118">
            <v>0</v>
          </cell>
          <cell r="J118">
            <v>0</v>
          </cell>
          <cell r="K118">
            <v>0</v>
          </cell>
        </row>
        <row r="119">
          <cell r="I119">
            <v>0</v>
          </cell>
          <cell r="J119">
            <v>0</v>
          </cell>
          <cell r="K119">
            <v>0</v>
          </cell>
        </row>
        <row r="120">
          <cell r="I120">
            <v>0</v>
          </cell>
          <cell r="J120">
            <v>0</v>
          </cell>
          <cell r="K120">
            <v>0</v>
          </cell>
        </row>
        <row r="121">
          <cell r="I121">
            <v>0</v>
          </cell>
          <cell r="J121">
            <v>0</v>
          </cell>
          <cell r="K121">
            <v>0</v>
          </cell>
        </row>
        <row r="122">
          <cell r="I122">
            <v>0</v>
          </cell>
          <cell r="J122">
            <v>0</v>
          </cell>
          <cell r="K122">
            <v>0</v>
          </cell>
        </row>
        <row r="123">
          <cell r="I123">
            <v>0</v>
          </cell>
          <cell r="J123">
            <v>0</v>
          </cell>
          <cell r="K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</row>
        <row r="128">
          <cell r="I128">
            <v>0</v>
          </cell>
          <cell r="J128">
            <v>0</v>
          </cell>
          <cell r="K128">
            <v>0</v>
          </cell>
        </row>
        <row r="129">
          <cell r="I129">
            <v>0</v>
          </cell>
          <cell r="J129">
            <v>0</v>
          </cell>
          <cell r="K129">
            <v>0</v>
          </cell>
        </row>
        <row r="130">
          <cell r="I130">
            <v>0</v>
          </cell>
          <cell r="J130">
            <v>0</v>
          </cell>
          <cell r="K130">
            <v>0</v>
          </cell>
        </row>
        <row r="131">
          <cell r="I131">
            <v>0</v>
          </cell>
          <cell r="J131">
            <v>0</v>
          </cell>
          <cell r="K131">
            <v>0</v>
          </cell>
        </row>
        <row r="132">
          <cell r="I132">
            <v>0</v>
          </cell>
          <cell r="J132">
            <v>0</v>
          </cell>
          <cell r="K132">
            <v>0</v>
          </cell>
        </row>
        <row r="133">
          <cell r="I133">
            <v>0</v>
          </cell>
          <cell r="J133">
            <v>0</v>
          </cell>
          <cell r="K133">
            <v>0</v>
          </cell>
        </row>
        <row r="134">
          <cell r="I134">
            <v>0</v>
          </cell>
          <cell r="J134">
            <v>0</v>
          </cell>
          <cell r="K134">
            <v>0</v>
          </cell>
        </row>
        <row r="135">
          <cell r="I135">
            <v>0</v>
          </cell>
          <cell r="J135">
            <v>0</v>
          </cell>
          <cell r="K135">
            <v>0</v>
          </cell>
        </row>
        <row r="136">
          <cell r="I136">
            <v>0</v>
          </cell>
          <cell r="J136">
            <v>0</v>
          </cell>
          <cell r="K136">
            <v>0</v>
          </cell>
        </row>
        <row r="137">
          <cell r="I137">
            <v>0</v>
          </cell>
          <cell r="J137">
            <v>0</v>
          </cell>
          <cell r="K137">
            <v>0</v>
          </cell>
        </row>
        <row r="138">
          <cell r="I138">
            <v>0</v>
          </cell>
          <cell r="J138">
            <v>0</v>
          </cell>
          <cell r="K138">
            <v>0</v>
          </cell>
        </row>
        <row r="139">
          <cell r="I139">
            <v>0</v>
          </cell>
          <cell r="J139">
            <v>0</v>
          </cell>
          <cell r="K139">
            <v>0</v>
          </cell>
        </row>
        <row r="140">
          <cell r="I140">
            <v>0</v>
          </cell>
          <cell r="J140">
            <v>0</v>
          </cell>
          <cell r="K140">
            <v>0</v>
          </cell>
        </row>
        <row r="141">
          <cell r="I141">
            <v>0</v>
          </cell>
          <cell r="J141">
            <v>0</v>
          </cell>
          <cell r="K141">
            <v>0</v>
          </cell>
        </row>
        <row r="142">
          <cell r="I142">
            <v>0</v>
          </cell>
          <cell r="J142">
            <v>0</v>
          </cell>
          <cell r="K142">
            <v>0</v>
          </cell>
        </row>
        <row r="143">
          <cell r="I143">
            <v>0</v>
          </cell>
          <cell r="J143">
            <v>0</v>
          </cell>
          <cell r="K143">
            <v>0</v>
          </cell>
        </row>
        <row r="144">
          <cell r="I144">
            <v>0</v>
          </cell>
          <cell r="J144">
            <v>0</v>
          </cell>
          <cell r="K144">
            <v>0</v>
          </cell>
        </row>
        <row r="145">
          <cell r="I145">
            <v>0</v>
          </cell>
          <cell r="J145">
            <v>0</v>
          </cell>
          <cell r="K145">
            <v>0</v>
          </cell>
        </row>
        <row r="147">
          <cell r="I147">
            <v>0</v>
          </cell>
          <cell r="J147">
            <v>0</v>
          </cell>
          <cell r="K147">
            <v>0</v>
          </cell>
        </row>
        <row r="148">
          <cell r="I148">
            <v>0</v>
          </cell>
          <cell r="J148">
            <v>0</v>
          </cell>
          <cell r="K148">
            <v>0</v>
          </cell>
        </row>
        <row r="149">
          <cell r="I149">
            <v>0</v>
          </cell>
          <cell r="J149">
            <v>0</v>
          </cell>
          <cell r="K149">
            <v>0</v>
          </cell>
        </row>
        <row r="150">
          <cell r="I150">
            <v>0</v>
          </cell>
          <cell r="J150">
            <v>0</v>
          </cell>
          <cell r="K150">
            <v>0</v>
          </cell>
        </row>
        <row r="151">
          <cell r="I151">
            <v>0</v>
          </cell>
          <cell r="J151">
            <v>0</v>
          </cell>
          <cell r="K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</row>
        <row r="154">
          <cell r="I154">
            <v>0</v>
          </cell>
          <cell r="J154">
            <v>0</v>
          </cell>
          <cell r="K154">
            <v>0</v>
          </cell>
        </row>
        <row r="155">
          <cell r="I155">
            <v>0</v>
          </cell>
          <cell r="J155">
            <v>0</v>
          </cell>
          <cell r="K155">
            <v>0</v>
          </cell>
        </row>
        <row r="156">
          <cell r="I156">
            <v>0</v>
          </cell>
          <cell r="J156">
            <v>0</v>
          </cell>
          <cell r="K156">
            <v>0</v>
          </cell>
        </row>
        <row r="157">
          <cell r="I157">
            <v>0</v>
          </cell>
          <cell r="J157">
            <v>0</v>
          </cell>
          <cell r="K157">
            <v>0</v>
          </cell>
        </row>
        <row r="158">
          <cell r="I158">
            <v>0</v>
          </cell>
          <cell r="J158">
            <v>0</v>
          </cell>
          <cell r="K158">
            <v>0</v>
          </cell>
        </row>
        <row r="159">
          <cell r="I159">
            <v>0</v>
          </cell>
          <cell r="J159">
            <v>0</v>
          </cell>
          <cell r="K159">
            <v>0</v>
          </cell>
        </row>
        <row r="160">
          <cell r="I160">
            <v>0</v>
          </cell>
          <cell r="J160">
            <v>0</v>
          </cell>
          <cell r="K160">
            <v>0</v>
          </cell>
        </row>
        <row r="161">
          <cell r="I161">
            <v>0</v>
          </cell>
          <cell r="J161">
            <v>0</v>
          </cell>
          <cell r="K161">
            <v>0</v>
          </cell>
        </row>
        <row r="162">
          <cell r="I162">
            <v>0</v>
          </cell>
          <cell r="J162">
            <v>0</v>
          </cell>
          <cell r="K162">
            <v>0</v>
          </cell>
        </row>
        <row r="163">
          <cell r="I163">
            <v>0</v>
          </cell>
          <cell r="J163">
            <v>0</v>
          </cell>
          <cell r="K163">
            <v>0</v>
          </cell>
        </row>
        <row r="164">
          <cell r="I164">
            <v>0</v>
          </cell>
          <cell r="J164">
            <v>0</v>
          </cell>
          <cell r="K164">
            <v>0</v>
          </cell>
        </row>
        <row r="165">
          <cell r="I165">
            <v>0</v>
          </cell>
          <cell r="J165">
            <v>0</v>
          </cell>
          <cell r="K165">
            <v>0</v>
          </cell>
        </row>
        <row r="166">
          <cell r="I166">
            <v>0</v>
          </cell>
          <cell r="J166">
            <v>0</v>
          </cell>
          <cell r="K166">
            <v>0</v>
          </cell>
        </row>
        <row r="167">
          <cell r="I167">
            <v>0</v>
          </cell>
          <cell r="J167">
            <v>0</v>
          </cell>
          <cell r="K167">
            <v>0</v>
          </cell>
        </row>
        <row r="168">
          <cell r="I168">
            <v>0</v>
          </cell>
          <cell r="J168">
            <v>0</v>
          </cell>
          <cell r="K168">
            <v>0</v>
          </cell>
        </row>
        <row r="169">
          <cell r="I169">
            <v>0</v>
          </cell>
          <cell r="J169">
            <v>0</v>
          </cell>
          <cell r="K169">
            <v>0</v>
          </cell>
        </row>
        <row r="170">
          <cell r="I170">
            <v>0</v>
          </cell>
          <cell r="J170">
            <v>0</v>
          </cell>
          <cell r="K170">
            <v>0</v>
          </cell>
        </row>
        <row r="171">
          <cell r="I171">
            <v>0</v>
          </cell>
          <cell r="J171">
            <v>0</v>
          </cell>
          <cell r="K171">
            <v>0</v>
          </cell>
        </row>
        <row r="172">
          <cell r="I172">
            <v>0</v>
          </cell>
          <cell r="J172">
            <v>0</v>
          </cell>
          <cell r="K172">
            <v>0</v>
          </cell>
        </row>
        <row r="173">
          <cell r="I173">
            <v>0</v>
          </cell>
          <cell r="J173">
            <v>0</v>
          </cell>
          <cell r="K173">
            <v>0</v>
          </cell>
        </row>
        <row r="174">
          <cell r="I174">
            <v>0</v>
          </cell>
          <cell r="J174">
            <v>0</v>
          </cell>
          <cell r="K174">
            <v>0</v>
          </cell>
        </row>
        <row r="175">
          <cell r="I175">
            <v>0</v>
          </cell>
          <cell r="J175">
            <v>0</v>
          </cell>
          <cell r="K175">
            <v>0</v>
          </cell>
        </row>
        <row r="176">
          <cell r="I176">
            <v>0</v>
          </cell>
          <cell r="J176">
            <v>0</v>
          </cell>
          <cell r="K176">
            <v>0</v>
          </cell>
        </row>
        <row r="177">
          <cell r="I177">
            <v>0</v>
          </cell>
          <cell r="J177">
            <v>0</v>
          </cell>
          <cell r="K177">
            <v>0</v>
          </cell>
        </row>
        <row r="178">
          <cell r="I178">
            <v>0</v>
          </cell>
          <cell r="J178">
            <v>0</v>
          </cell>
          <cell r="K178">
            <v>0</v>
          </cell>
        </row>
        <row r="179">
          <cell r="I179">
            <v>0</v>
          </cell>
          <cell r="J179">
            <v>0</v>
          </cell>
          <cell r="K179">
            <v>0</v>
          </cell>
        </row>
        <row r="180">
          <cell r="I180">
            <v>0</v>
          </cell>
          <cell r="J180">
            <v>0</v>
          </cell>
          <cell r="K180">
            <v>0</v>
          </cell>
        </row>
        <row r="181">
          <cell r="I181">
            <v>0</v>
          </cell>
          <cell r="J181">
            <v>0</v>
          </cell>
          <cell r="K181">
            <v>0</v>
          </cell>
        </row>
        <row r="182">
          <cell r="I182">
            <v>0</v>
          </cell>
          <cell r="J182">
            <v>0</v>
          </cell>
          <cell r="K182">
            <v>0</v>
          </cell>
        </row>
        <row r="183">
          <cell r="I183">
            <v>0</v>
          </cell>
          <cell r="J183">
            <v>0</v>
          </cell>
          <cell r="K183">
            <v>0</v>
          </cell>
        </row>
        <row r="184">
          <cell r="I184">
            <v>0</v>
          </cell>
          <cell r="J184">
            <v>0</v>
          </cell>
          <cell r="K184">
            <v>0</v>
          </cell>
        </row>
        <row r="185">
          <cell r="I185">
            <v>0</v>
          </cell>
          <cell r="J185">
            <v>0</v>
          </cell>
          <cell r="K185">
            <v>0</v>
          </cell>
        </row>
        <row r="186">
          <cell r="I186">
            <v>0</v>
          </cell>
          <cell r="J186">
            <v>0</v>
          </cell>
          <cell r="K186">
            <v>0</v>
          </cell>
        </row>
        <row r="187">
          <cell r="I187">
            <v>0</v>
          </cell>
          <cell r="J187">
            <v>0</v>
          </cell>
          <cell r="K187">
            <v>0</v>
          </cell>
        </row>
        <row r="188">
          <cell r="I188">
            <v>0</v>
          </cell>
          <cell r="J188">
            <v>0</v>
          </cell>
          <cell r="K188">
            <v>0</v>
          </cell>
        </row>
        <row r="189">
          <cell r="I189">
            <v>0</v>
          </cell>
          <cell r="J189">
            <v>0</v>
          </cell>
          <cell r="K189">
            <v>0</v>
          </cell>
        </row>
        <row r="190">
          <cell r="I190">
            <v>0</v>
          </cell>
          <cell r="J190">
            <v>0</v>
          </cell>
          <cell r="K190">
            <v>0</v>
          </cell>
        </row>
        <row r="191">
          <cell r="I191">
            <v>0</v>
          </cell>
          <cell r="J191">
            <v>0</v>
          </cell>
          <cell r="K191">
            <v>0</v>
          </cell>
        </row>
        <row r="192">
          <cell r="I192">
            <v>0</v>
          </cell>
          <cell r="J192">
            <v>0</v>
          </cell>
          <cell r="K192">
            <v>0</v>
          </cell>
        </row>
        <row r="193">
          <cell r="I193">
            <v>0</v>
          </cell>
          <cell r="J193">
            <v>0</v>
          </cell>
          <cell r="K193">
            <v>0</v>
          </cell>
        </row>
        <row r="194">
          <cell r="I194">
            <v>0</v>
          </cell>
          <cell r="J194">
            <v>0</v>
          </cell>
          <cell r="K194">
            <v>0</v>
          </cell>
        </row>
        <row r="195">
          <cell r="I195">
            <v>0</v>
          </cell>
          <cell r="J195">
            <v>0</v>
          </cell>
          <cell r="K195">
            <v>0</v>
          </cell>
        </row>
        <row r="196">
          <cell r="I196">
            <v>0</v>
          </cell>
          <cell r="J196">
            <v>0</v>
          </cell>
          <cell r="K196">
            <v>0</v>
          </cell>
        </row>
        <row r="197">
          <cell r="I197">
            <v>0</v>
          </cell>
          <cell r="J197">
            <v>0</v>
          </cell>
          <cell r="K197">
            <v>0</v>
          </cell>
        </row>
        <row r="198">
          <cell r="I198">
            <v>0</v>
          </cell>
          <cell r="J198">
            <v>0</v>
          </cell>
          <cell r="K198">
            <v>0</v>
          </cell>
        </row>
        <row r="199">
          <cell r="I199">
            <v>0</v>
          </cell>
          <cell r="J199">
            <v>0</v>
          </cell>
          <cell r="K199">
            <v>0</v>
          </cell>
        </row>
        <row r="200">
          <cell r="I200">
            <v>0</v>
          </cell>
          <cell r="J200">
            <v>0</v>
          </cell>
          <cell r="K200">
            <v>0</v>
          </cell>
        </row>
        <row r="201">
          <cell r="I201">
            <v>0</v>
          </cell>
          <cell r="J201">
            <v>0</v>
          </cell>
          <cell r="K201">
            <v>0</v>
          </cell>
        </row>
        <row r="202">
          <cell r="I202">
            <v>0</v>
          </cell>
          <cell r="J202">
            <v>0</v>
          </cell>
          <cell r="K202">
            <v>0</v>
          </cell>
        </row>
        <row r="203">
          <cell r="I203">
            <v>0</v>
          </cell>
          <cell r="J203">
            <v>0</v>
          </cell>
          <cell r="K203">
            <v>0</v>
          </cell>
        </row>
        <row r="204">
          <cell r="I204">
            <v>0</v>
          </cell>
          <cell r="J204">
            <v>0</v>
          </cell>
          <cell r="K204">
            <v>0</v>
          </cell>
        </row>
        <row r="205">
          <cell r="I205">
            <v>0</v>
          </cell>
          <cell r="J205">
            <v>0</v>
          </cell>
          <cell r="K205">
            <v>0</v>
          </cell>
        </row>
        <row r="206">
          <cell r="I206">
            <v>0</v>
          </cell>
          <cell r="J206">
            <v>0</v>
          </cell>
          <cell r="K206">
            <v>0</v>
          </cell>
        </row>
        <row r="207">
          <cell r="I207">
            <v>0</v>
          </cell>
          <cell r="J207">
            <v>0</v>
          </cell>
          <cell r="K207">
            <v>0</v>
          </cell>
        </row>
        <row r="208">
          <cell r="I208">
            <v>0</v>
          </cell>
          <cell r="J208">
            <v>0</v>
          </cell>
          <cell r="K208">
            <v>0</v>
          </cell>
        </row>
        <row r="209">
          <cell r="I209">
            <v>0</v>
          </cell>
          <cell r="J209">
            <v>0</v>
          </cell>
          <cell r="K209">
            <v>0</v>
          </cell>
        </row>
        <row r="210">
          <cell r="I210">
            <v>0</v>
          </cell>
          <cell r="J210">
            <v>0</v>
          </cell>
          <cell r="K210">
            <v>0</v>
          </cell>
        </row>
        <row r="211">
          <cell r="I211">
            <v>0</v>
          </cell>
          <cell r="J211">
            <v>0</v>
          </cell>
          <cell r="K211">
            <v>0</v>
          </cell>
        </row>
        <row r="212">
          <cell r="I212">
            <v>0</v>
          </cell>
          <cell r="J212">
            <v>0</v>
          </cell>
          <cell r="K212">
            <v>0</v>
          </cell>
        </row>
        <row r="213">
          <cell r="I213">
            <v>0</v>
          </cell>
          <cell r="J213">
            <v>0</v>
          </cell>
          <cell r="K213">
            <v>0</v>
          </cell>
        </row>
        <row r="214">
          <cell r="I214">
            <v>0</v>
          </cell>
          <cell r="J214">
            <v>0</v>
          </cell>
          <cell r="K214">
            <v>0</v>
          </cell>
        </row>
        <row r="215">
          <cell r="I215">
            <v>0</v>
          </cell>
          <cell r="J215">
            <v>0</v>
          </cell>
          <cell r="K215">
            <v>0</v>
          </cell>
        </row>
        <row r="216">
          <cell r="I216">
            <v>0</v>
          </cell>
          <cell r="J216">
            <v>0</v>
          </cell>
          <cell r="K216">
            <v>0</v>
          </cell>
        </row>
        <row r="217">
          <cell r="I217">
            <v>0</v>
          </cell>
          <cell r="J217">
            <v>0</v>
          </cell>
          <cell r="K217">
            <v>0</v>
          </cell>
        </row>
        <row r="218">
          <cell r="I218">
            <v>0</v>
          </cell>
          <cell r="J218">
            <v>0</v>
          </cell>
          <cell r="K218">
            <v>0</v>
          </cell>
        </row>
        <row r="219">
          <cell r="I219">
            <v>0</v>
          </cell>
          <cell r="J219">
            <v>0</v>
          </cell>
          <cell r="K219">
            <v>0</v>
          </cell>
        </row>
        <row r="220">
          <cell r="I220">
            <v>0</v>
          </cell>
          <cell r="J220">
            <v>0</v>
          </cell>
          <cell r="K220">
            <v>0</v>
          </cell>
        </row>
        <row r="221">
          <cell r="I221">
            <v>0</v>
          </cell>
          <cell r="J221">
            <v>0</v>
          </cell>
          <cell r="K221">
            <v>0</v>
          </cell>
        </row>
        <row r="222">
          <cell r="I222">
            <v>0</v>
          </cell>
          <cell r="J222">
            <v>0</v>
          </cell>
          <cell r="K222">
            <v>0</v>
          </cell>
        </row>
        <row r="223">
          <cell r="I223">
            <v>0</v>
          </cell>
          <cell r="J223">
            <v>0</v>
          </cell>
          <cell r="K223">
            <v>0</v>
          </cell>
        </row>
        <row r="224">
          <cell r="I224">
            <v>0</v>
          </cell>
          <cell r="J224">
            <v>0</v>
          </cell>
          <cell r="K224">
            <v>0</v>
          </cell>
        </row>
        <row r="225">
          <cell r="I225">
            <v>0</v>
          </cell>
          <cell r="J225">
            <v>0</v>
          </cell>
          <cell r="K225">
            <v>0</v>
          </cell>
        </row>
        <row r="226">
          <cell r="I226">
            <v>0</v>
          </cell>
          <cell r="J226">
            <v>0</v>
          </cell>
          <cell r="K226">
            <v>0</v>
          </cell>
        </row>
        <row r="227">
          <cell r="I227">
            <v>0</v>
          </cell>
          <cell r="J227">
            <v>0</v>
          </cell>
          <cell r="K227">
            <v>0</v>
          </cell>
        </row>
        <row r="228">
          <cell r="I228">
            <v>0</v>
          </cell>
          <cell r="J228">
            <v>0</v>
          </cell>
          <cell r="K228">
            <v>0</v>
          </cell>
        </row>
        <row r="229">
          <cell r="I229">
            <v>0</v>
          </cell>
          <cell r="J229">
            <v>0</v>
          </cell>
          <cell r="K229">
            <v>0</v>
          </cell>
        </row>
        <row r="230">
          <cell r="I230">
            <v>0</v>
          </cell>
          <cell r="J230">
            <v>0</v>
          </cell>
          <cell r="K230">
            <v>0</v>
          </cell>
        </row>
        <row r="231">
          <cell r="I231">
            <v>0</v>
          </cell>
          <cell r="J231">
            <v>0</v>
          </cell>
          <cell r="K231">
            <v>0</v>
          </cell>
        </row>
        <row r="232">
          <cell r="I232">
            <v>0</v>
          </cell>
          <cell r="J232">
            <v>0</v>
          </cell>
          <cell r="K232">
            <v>0</v>
          </cell>
        </row>
        <row r="233">
          <cell r="I233">
            <v>0</v>
          </cell>
          <cell r="J233">
            <v>0</v>
          </cell>
          <cell r="K233">
            <v>0</v>
          </cell>
        </row>
        <row r="234">
          <cell r="I234">
            <v>0</v>
          </cell>
          <cell r="J234">
            <v>0</v>
          </cell>
          <cell r="K234">
            <v>0</v>
          </cell>
        </row>
        <row r="235">
          <cell r="I235">
            <v>0</v>
          </cell>
          <cell r="J235">
            <v>0</v>
          </cell>
          <cell r="K235">
            <v>0</v>
          </cell>
        </row>
        <row r="236">
          <cell r="I236">
            <v>3</v>
          </cell>
          <cell r="J236">
            <v>0</v>
          </cell>
          <cell r="K236">
            <v>0</v>
          </cell>
        </row>
        <row r="237">
          <cell r="I237">
            <v>1</v>
          </cell>
          <cell r="J237">
            <v>0</v>
          </cell>
          <cell r="K237">
            <v>0</v>
          </cell>
        </row>
        <row r="238">
          <cell r="I238">
            <v>0</v>
          </cell>
          <cell r="J238">
            <v>0</v>
          </cell>
          <cell r="K238">
            <v>0</v>
          </cell>
        </row>
        <row r="239">
          <cell r="I239">
            <v>2</v>
          </cell>
          <cell r="J239">
            <v>0</v>
          </cell>
          <cell r="K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</row>
        <row r="241">
          <cell r="I241">
            <v>0</v>
          </cell>
          <cell r="J241">
            <v>0</v>
          </cell>
          <cell r="K241">
            <v>0</v>
          </cell>
        </row>
        <row r="242">
          <cell r="I242">
            <v>0</v>
          </cell>
          <cell r="J242">
            <v>0</v>
          </cell>
          <cell r="K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</row>
        <row r="246">
          <cell r="I246">
            <v>3</v>
          </cell>
          <cell r="J246">
            <v>0</v>
          </cell>
          <cell r="K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</row>
        <row r="250">
          <cell r="I250">
            <v>3</v>
          </cell>
          <cell r="J250">
            <v>0</v>
          </cell>
          <cell r="K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</row>
        <row r="255">
          <cell r="I255">
            <v>0</v>
          </cell>
          <cell r="J255">
            <v>0</v>
          </cell>
        </row>
      </sheetData>
      <sheetData sheetId="26">
        <row r="10">
          <cell r="F10">
            <v>615</v>
          </cell>
          <cell r="G10">
            <v>0</v>
          </cell>
        </row>
        <row r="11">
          <cell r="F11">
            <v>0</v>
          </cell>
          <cell r="G11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</v>
          </cell>
          <cell r="G28">
            <v>0</v>
          </cell>
          <cell r="H28">
            <v>0</v>
          </cell>
          <cell r="I28">
            <v>0</v>
          </cell>
          <cell r="J28">
            <v>1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</v>
          </cell>
          <cell r="G30">
            <v>0</v>
          </cell>
          <cell r="H30">
            <v>0</v>
          </cell>
          <cell r="I30">
            <v>0</v>
          </cell>
          <cell r="J30">
            <v>1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4</v>
          </cell>
          <cell r="G34">
            <v>0</v>
          </cell>
          <cell r="H34">
            <v>0</v>
          </cell>
          <cell r="I34">
            <v>0</v>
          </cell>
          <cell r="J34">
            <v>4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2</v>
          </cell>
          <cell r="G36">
            <v>0</v>
          </cell>
          <cell r="H36">
            <v>0</v>
          </cell>
          <cell r="I36">
            <v>0</v>
          </cell>
          <cell r="J36">
            <v>2</v>
          </cell>
        </row>
        <row r="37">
          <cell r="F37">
            <v>2</v>
          </cell>
          <cell r="G37">
            <v>0</v>
          </cell>
          <cell r="H37">
            <v>0</v>
          </cell>
          <cell r="I37">
            <v>0</v>
          </cell>
          <cell r="J37">
            <v>2</v>
          </cell>
        </row>
        <row r="38">
          <cell r="F38">
            <v>0</v>
          </cell>
          <cell r="G38">
            <v>6</v>
          </cell>
          <cell r="H38">
            <v>0</v>
          </cell>
          <cell r="I38">
            <v>0</v>
          </cell>
          <cell r="J38">
            <v>6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0</v>
          </cell>
          <cell r="G45">
            <v>2</v>
          </cell>
          <cell r="H45">
            <v>0</v>
          </cell>
          <cell r="I45">
            <v>0</v>
          </cell>
          <cell r="J45">
            <v>2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0</v>
          </cell>
          <cell r="G48">
            <v>4</v>
          </cell>
          <cell r="H48">
            <v>0</v>
          </cell>
          <cell r="I48">
            <v>0</v>
          </cell>
          <cell r="J48">
            <v>4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0</v>
          </cell>
          <cell r="G54" t="str">
            <v xml:space="preserve"> 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1">
          <cell r="F71">
            <v>1</v>
          </cell>
          <cell r="G71">
            <v>0</v>
          </cell>
          <cell r="H71">
            <v>0</v>
          </cell>
          <cell r="I71">
            <v>0</v>
          </cell>
          <cell r="J71">
            <v>1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606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92">
          <cell r="G92">
            <v>1</v>
          </cell>
          <cell r="H92">
            <v>1</v>
          </cell>
        </row>
        <row r="93">
          <cell r="G93">
            <v>0</v>
          </cell>
          <cell r="H93">
            <v>0</v>
          </cell>
        </row>
        <row r="94">
          <cell r="G94">
            <v>2</v>
          </cell>
          <cell r="H94">
            <v>2</v>
          </cell>
        </row>
        <row r="95">
          <cell r="G95">
            <v>0</v>
          </cell>
          <cell r="H95">
            <v>0</v>
          </cell>
        </row>
        <row r="96">
          <cell r="G96">
            <v>0</v>
          </cell>
          <cell r="H96">
            <v>0</v>
          </cell>
        </row>
        <row r="97">
          <cell r="G97">
            <v>0</v>
          </cell>
          <cell r="H97">
            <v>0</v>
          </cell>
        </row>
        <row r="102">
          <cell r="I102">
            <v>2</v>
          </cell>
          <cell r="J102">
            <v>0</v>
          </cell>
          <cell r="K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</row>
        <row r="107">
          <cell r="I107">
            <v>8</v>
          </cell>
          <cell r="J107">
            <v>0</v>
          </cell>
          <cell r="K107">
            <v>0</v>
          </cell>
        </row>
        <row r="108">
          <cell r="I108">
            <v>4</v>
          </cell>
          <cell r="J108">
            <v>0</v>
          </cell>
          <cell r="K108">
            <v>0</v>
          </cell>
        </row>
        <row r="109">
          <cell r="I109">
            <v>0</v>
          </cell>
          <cell r="J109">
            <v>0</v>
          </cell>
          <cell r="K109">
            <v>0</v>
          </cell>
        </row>
        <row r="110">
          <cell r="I110">
            <v>0</v>
          </cell>
          <cell r="J110">
            <v>0</v>
          </cell>
          <cell r="K110">
            <v>0</v>
          </cell>
        </row>
        <row r="111">
          <cell r="I111">
            <v>4</v>
          </cell>
          <cell r="J111">
            <v>0</v>
          </cell>
          <cell r="K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</row>
        <row r="113">
          <cell r="I113">
            <v>0</v>
          </cell>
          <cell r="J113">
            <v>0</v>
          </cell>
          <cell r="K113">
            <v>0</v>
          </cell>
        </row>
        <row r="114">
          <cell r="I114">
            <v>0</v>
          </cell>
          <cell r="J114">
            <v>0</v>
          </cell>
          <cell r="K114">
            <v>0</v>
          </cell>
        </row>
        <row r="115">
          <cell r="I115">
            <v>0</v>
          </cell>
          <cell r="J115">
            <v>0</v>
          </cell>
          <cell r="K115">
            <v>0</v>
          </cell>
        </row>
        <row r="116">
          <cell r="I116">
            <v>0</v>
          </cell>
          <cell r="J116">
            <v>0</v>
          </cell>
          <cell r="K116">
            <v>0</v>
          </cell>
        </row>
        <row r="117">
          <cell r="I117">
            <v>0</v>
          </cell>
          <cell r="J117">
            <v>0</v>
          </cell>
          <cell r="K117">
            <v>0</v>
          </cell>
        </row>
        <row r="118">
          <cell r="I118">
            <v>0</v>
          </cell>
          <cell r="J118">
            <v>0</v>
          </cell>
          <cell r="K118">
            <v>0</v>
          </cell>
        </row>
        <row r="119">
          <cell r="I119">
            <v>0</v>
          </cell>
          <cell r="J119">
            <v>0</v>
          </cell>
          <cell r="K119">
            <v>0</v>
          </cell>
        </row>
        <row r="120">
          <cell r="I120">
            <v>0</v>
          </cell>
          <cell r="J120">
            <v>0</v>
          </cell>
          <cell r="K120">
            <v>0</v>
          </cell>
        </row>
        <row r="121">
          <cell r="I121">
            <v>0</v>
          </cell>
          <cell r="J121">
            <v>0</v>
          </cell>
          <cell r="K121">
            <v>0</v>
          </cell>
        </row>
        <row r="122">
          <cell r="I122">
            <v>0</v>
          </cell>
          <cell r="J122">
            <v>0</v>
          </cell>
          <cell r="K122">
            <v>0</v>
          </cell>
        </row>
        <row r="123">
          <cell r="I123">
            <v>0</v>
          </cell>
          <cell r="J123">
            <v>0</v>
          </cell>
          <cell r="K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</row>
        <row r="128">
          <cell r="I128">
            <v>0</v>
          </cell>
          <cell r="J128">
            <v>0</v>
          </cell>
          <cell r="K128">
            <v>0</v>
          </cell>
        </row>
        <row r="129">
          <cell r="I129">
            <v>0</v>
          </cell>
          <cell r="J129">
            <v>0</v>
          </cell>
          <cell r="K129">
            <v>0</v>
          </cell>
        </row>
        <row r="130">
          <cell r="I130">
            <v>0</v>
          </cell>
          <cell r="J130">
            <v>0</v>
          </cell>
          <cell r="K130">
            <v>0</v>
          </cell>
        </row>
        <row r="131">
          <cell r="I131">
            <v>0</v>
          </cell>
          <cell r="J131">
            <v>0</v>
          </cell>
          <cell r="K131">
            <v>0</v>
          </cell>
        </row>
        <row r="132">
          <cell r="I132">
            <v>0</v>
          </cell>
          <cell r="J132">
            <v>0</v>
          </cell>
          <cell r="K132">
            <v>0</v>
          </cell>
        </row>
        <row r="133">
          <cell r="I133">
            <v>0</v>
          </cell>
          <cell r="J133">
            <v>0</v>
          </cell>
          <cell r="K133">
            <v>0</v>
          </cell>
        </row>
        <row r="134">
          <cell r="I134">
            <v>0</v>
          </cell>
          <cell r="J134">
            <v>0</v>
          </cell>
          <cell r="K134">
            <v>0</v>
          </cell>
        </row>
        <row r="135">
          <cell r="I135">
            <v>0</v>
          </cell>
          <cell r="J135">
            <v>0</v>
          </cell>
          <cell r="K135">
            <v>0</v>
          </cell>
        </row>
        <row r="136">
          <cell r="I136">
            <v>0</v>
          </cell>
          <cell r="J136">
            <v>0</v>
          </cell>
          <cell r="K136">
            <v>0</v>
          </cell>
        </row>
        <row r="137">
          <cell r="I137">
            <v>0</v>
          </cell>
          <cell r="J137">
            <v>0</v>
          </cell>
          <cell r="K137">
            <v>0</v>
          </cell>
        </row>
        <row r="138">
          <cell r="I138">
            <v>0</v>
          </cell>
          <cell r="J138">
            <v>0</v>
          </cell>
          <cell r="K138">
            <v>0</v>
          </cell>
        </row>
        <row r="139">
          <cell r="I139">
            <v>0</v>
          </cell>
          <cell r="J139">
            <v>0</v>
          </cell>
          <cell r="K139">
            <v>0</v>
          </cell>
        </row>
        <row r="140">
          <cell r="I140">
            <v>0</v>
          </cell>
          <cell r="J140">
            <v>0</v>
          </cell>
          <cell r="K140">
            <v>0</v>
          </cell>
        </row>
        <row r="141">
          <cell r="I141">
            <v>0</v>
          </cell>
          <cell r="J141">
            <v>0</v>
          </cell>
          <cell r="K141">
            <v>0</v>
          </cell>
        </row>
        <row r="142">
          <cell r="I142">
            <v>0</v>
          </cell>
          <cell r="J142">
            <v>0</v>
          </cell>
          <cell r="K142">
            <v>0</v>
          </cell>
        </row>
        <row r="143">
          <cell r="I143">
            <v>0</v>
          </cell>
          <cell r="J143">
            <v>0</v>
          </cell>
          <cell r="K143">
            <v>0</v>
          </cell>
        </row>
        <row r="144">
          <cell r="I144">
            <v>0</v>
          </cell>
          <cell r="J144">
            <v>0</v>
          </cell>
          <cell r="K144">
            <v>0</v>
          </cell>
        </row>
        <row r="145">
          <cell r="I145">
            <v>0</v>
          </cell>
          <cell r="J145">
            <v>0</v>
          </cell>
          <cell r="K145">
            <v>0</v>
          </cell>
        </row>
        <row r="147">
          <cell r="I147">
            <v>0</v>
          </cell>
          <cell r="J147">
            <v>0</v>
          </cell>
          <cell r="K147">
            <v>0</v>
          </cell>
        </row>
        <row r="148">
          <cell r="I148">
            <v>0</v>
          </cell>
          <cell r="J148">
            <v>0</v>
          </cell>
          <cell r="K148">
            <v>0</v>
          </cell>
        </row>
        <row r="149">
          <cell r="I149">
            <v>0</v>
          </cell>
          <cell r="J149">
            <v>0</v>
          </cell>
          <cell r="K149">
            <v>0</v>
          </cell>
        </row>
        <row r="150">
          <cell r="I150">
            <v>0</v>
          </cell>
          <cell r="J150">
            <v>0</v>
          </cell>
          <cell r="K150">
            <v>0</v>
          </cell>
        </row>
        <row r="151">
          <cell r="I151">
            <v>0</v>
          </cell>
          <cell r="J151">
            <v>0</v>
          </cell>
          <cell r="K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</row>
        <row r="154">
          <cell r="I154">
            <v>0</v>
          </cell>
          <cell r="J154">
            <v>0</v>
          </cell>
          <cell r="K154">
            <v>0</v>
          </cell>
        </row>
        <row r="155">
          <cell r="I155">
            <v>0</v>
          </cell>
          <cell r="J155">
            <v>0</v>
          </cell>
          <cell r="K155">
            <v>0</v>
          </cell>
        </row>
        <row r="156">
          <cell r="I156">
            <v>0</v>
          </cell>
          <cell r="J156">
            <v>0</v>
          </cell>
          <cell r="K156">
            <v>0</v>
          </cell>
        </row>
        <row r="157">
          <cell r="I157">
            <v>0</v>
          </cell>
          <cell r="J157">
            <v>0</v>
          </cell>
          <cell r="K157">
            <v>0</v>
          </cell>
        </row>
        <row r="158">
          <cell r="I158">
            <v>0</v>
          </cell>
          <cell r="J158">
            <v>0</v>
          </cell>
          <cell r="K158">
            <v>0</v>
          </cell>
        </row>
        <row r="159">
          <cell r="I159">
            <v>0</v>
          </cell>
          <cell r="J159">
            <v>0</v>
          </cell>
          <cell r="K159">
            <v>0</v>
          </cell>
        </row>
        <row r="160">
          <cell r="I160">
            <v>0</v>
          </cell>
          <cell r="J160">
            <v>0</v>
          </cell>
          <cell r="K160">
            <v>0</v>
          </cell>
        </row>
        <row r="161">
          <cell r="I161">
            <v>0</v>
          </cell>
          <cell r="J161">
            <v>0</v>
          </cell>
          <cell r="K161">
            <v>0</v>
          </cell>
        </row>
        <row r="162">
          <cell r="I162">
            <v>0</v>
          </cell>
          <cell r="J162">
            <v>0</v>
          </cell>
          <cell r="K162">
            <v>0</v>
          </cell>
        </row>
        <row r="163">
          <cell r="I163">
            <v>0</v>
          </cell>
          <cell r="J163">
            <v>0</v>
          </cell>
          <cell r="K163">
            <v>0</v>
          </cell>
        </row>
        <row r="164">
          <cell r="I164">
            <v>0</v>
          </cell>
          <cell r="J164">
            <v>0</v>
          </cell>
          <cell r="K164">
            <v>0</v>
          </cell>
        </row>
        <row r="165">
          <cell r="I165">
            <v>0</v>
          </cell>
          <cell r="J165">
            <v>0</v>
          </cell>
          <cell r="K165">
            <v>0</v>
          </cell>
        </row>
        <row r="166">
          <cell r="I166">
            <v>0</v>
          </cell>
          <cell r="J166">
            <v>0</v>
          </cell>
          <cell r="K166">
            <v>0</v>
          </cell>
        </row>
        <row r="167">
          <cell r="I167">
            <v>0</v>
          </cell>
          <cell r="J167">
            <v>0</v>
          </cell>
          <cell r="K167">
            <v>0</v>
          </cell>
        </row>
        <row r="168">
          <cell r="I168">
            <v>0</v>
          </cell>
          <cell r="J168">
            <v>0</v>
          </cell>
          <cell r="K168">
            <v>0</v>
          </cell>
        </row>
        <row r="169">
          <cell r="I169">
            <v>0</v>
          </cell>
          <cell r="J169">
            <v>0</v>
          </cell>
          <cell r="K169">
            <v>0</v>
          </cell>
        </row>
        <row r="170">
          <cell r="I170">
            <v>0</v>
          </cell>
          <cell r="J170">
            <v>0</v>
          </cell>
          <cell r="K170">
            <v>0</v>
          </cell>
        </row>
        <row r="171">
          <cell r="I171">
            <v>0</v>
          </cell>
          <cell r="J171">
            <v>0</v>
          </cell>
          <cell r="K171">
            <v>0</v>
          </cell>
        </row>
        <row r="172">
          <cell r="I172">
            <v>0</v>
          </cell>
          <cell r="J172">
            <v>0</v>
          </cell>
          <cell r="K172">
            <v>0</v>
          </cell>
        </row>
        <row r="173">
          <cell r="I173">
            <v>0</v>
          </cell>
          <cell r="J173">
            <v>0</v>
          </cell>
          <cell r="K173">
            <v>0</v>
          </cell>
        </row>
        <row r="174">
          <cell r="I174">
            <v>0</v>
          </cell>
          <cell r="J174">
            <v>0</v>
          </cell>
          <cell r="K174">
            <v>0</v>
          </cell>
        </row>
        <row r="175">
          <cell r="I175">
            <v>0</v>
          </cell>
          <cell r="J175">
            <v>0</v>
          </cell>
          <cell r="K175">
            <v>0</v>
          </cell>
        </row>
        <row r="176">
          <cell r="I176">
            <v>0</v>
          </cell>
          <cell r="J176">
            <v>0</v>
          </cell>
          <cell r="K176">
            <v>0</v>
          </cell>
        </row>
        <row r="177">
          <cell r="I177">
            <v>0</v>
          </cell>
          <cell r="J177">
            <v>0</v>
          </cell>
          <cell r="K177">
            <v>0</v>
          </cell>
        </row>
        <row r="178">
          <cell r="I178">
            <v>0</v>
          </cell>
          <cell r="J178">
            <v>0</v>
          </cell>
          <cell r="K178">
            <v>0</v>
          </cell>
        </row>
        <row r="179">
          <cell r="I179">
            <v>0</v>
          </cell>
          <cell r="J179">
            <v>0</v>
          </cell>
          <cell r="K179">
            <v>0</v>
          </cell>
        </row>
        <row r="180">
          <cell r="I180">
            <v>0</v>
          </cell>
          <cell r="J180">
            <v>0</v>
          </cell>
          <cell r="K180">
            <v>0</v>
          </cell>
        </row>
        <row r="181">
          <cell r="I181">
            <v>1</v>
          </cell>
          <cell r="J181">
            <v>0</v>
          </cell>
          <cell r="K181">
            <v>0</v>
          </cell>
        </row>
        <row r="182">
          <cell r="I182">
            <v>0</v>
          </cell>
          <cell r="J182">
            <v>0</v>
          </cell>
          <cell r="K182">
            <v>0</v>
          </cell>
        </row>
        <row r="183">
          <cell r="I183">
            <v>0</v>
          </cell>
          <cell r="J183">
            <v>0</v>
          </cell>
          <cell r="K183">
            <v>0</v>
          </cell>
        </row>
        <row r="184">
          <cell r="I184">
            <v>0</v>
          </cell>
          <cell r="J184">
            <v>0</v>
          </cell>
          <cell r="K184">
            <v>0</v>
          </cell>
        </row>
        <row r="185">
          <cell r="I185">
            <v>0</v>
          </cell>
          <cell r="J185">
            <v>0</v>
          </cell>
          <cell r="K185">
            <v>0</v>
          </cell>
        </row>
        <row r="186">
          <cell r="I186">
            <v>0</v>
          </cell>
          <cell r="J186">
            <v>0</v>
          </cell>
          <cell r="K186">
            <v>0</v>
          </cell>
        </row>
        <row r="187">
          <cell r="I187">
            <v>0</v>
          </cell>
          <cell r="J187">
            <v>0</v>
          </cell>
          <cell r="K187">
            <v>0</v>
          </cell>
        </row>
        <row r="188">
          <cell r="I188">
            <v>0</v>
          </cell>
          <cell r="J188">
            <v>0</v>
          </cell>
          <cell r="K188">
            <v>0</v>
          </cell>
        </row>
        <row r="189">
          <cell r="I189">
            <v>0</v>
          </cell>
          <cell r="J189">
            <v>0</v>
          </cell>
          <cell r="K189">
            <v>0</v>
          </cell>
        </row>
        <row r="190">
          <cell r="I190">
            <v>0</v>
          </cell>
          <cell r="J190">
            <v>0</v>
          </cell>
          <cell r="K190">
            <v>0</v>
          </cell>
        </row>
        <row r="191">
          <cell r="I191">
            <v>0</v>
          </cell>
          <cell r="J191">
            <v>0</v>
          </cell>
          <cell r="K191">
            <v>0</v>
          </cell>
        </row>
        <row r="192">
          <cell r="I192">
            <v>0</v>
          </cell>
          <cell r="J192">
            <v>0</v>
          </cell>
          <cell r="K192">
            <v>0</v>
          </cell>
        </row>
        <row r="193">
          <cell r="I193">
            <v>0</v>
          </cell>
          <cell r="J193">
            <v>0</v>
          </cell>
          <cell r="K193">
            <v>0</v>
          </cell>
        </row>
        <row r="194">
          <cell r="I194">
            <v>0</v>
          </cell>
          <cell r="J194">
            <v>0</v>
          </cell>
          <cell r="K194">
            <v>0</v>
          </cell>
        </row>
        <row r="195">
          <cell r="I195">
            <v>0</v>
          </cell>
          <cell r="J195">
            <v>0</v>
          </cell>
          <cell r="K195">
            <v>0</v>
          </cell>
        </row>
        <row r="196">
          <cell r="I196">
            <v>0</v>
          </cell>
          <cell r="J196">
            <v>0</v>
          </cell>
          <cell r="K196">
            <v>0</v>
          </cell>
        </row>
        <row r="197">
          <cell r="I197">
            <v>1</v>
          </cell>
          <cell r="J197">
            <v>0</v>
          </cell>
          <cell r="K197">
            <v>0</v>
          </cell>
        </row>
        <row r="198">
          <cell r="I198">
            <v>0</v>
          </cell>
          <cell r="J198">
            <v>0</v>
          </cell>
          <cell r="K198">
            <v>0</v>
          </cell>
        </row>
        <row r="199">
          <cell r="I199">
            <v>0</v>
          </cell>
          <cell r="J199">
            <v>0</v>
          </cell>
          <cell r="K199">
            <v>0</v>
          </cell>
        </row>
        <row r="200">
          <cell r="I200">
            <v>0</v>
          </cell>
          <cell r="J200">
            <v>0</v>
          </cell>
          <cell r="K200">
            <v>0</v>
          </cell>
        </row>
        <row r="201">
          <cell r="I201">
            <v>0</v>
          </cell>
          <cell r="J201">
            <v>0</v>
          </cell>
          <cell r="K201">
            <v>0</v>
          </cell>
        </row>
        <row r="202">
          <cell r="I202">
            <v>0</v>
          </cell>
          <cell r="J202">
            <v>0</v>
          </cell>
          <cell r="K202">
            <v>0</v>
          </cell>
        </row>
        <row r="203">
          <cell r="I203">
            <v>0</v>
          </cell>
          <cell r="J203">
            <v>0</v>
          </cell>
          <cell r="K203">
            <v>0</v>
          </cell>
        </row>
        <row r="204">
          <cell r="I204">
            <v>0</v>
          </cell>
          <cell r="J204">
            <v>0</v>
          </cell>
          <cell r="K204">
            <v>0</v>
          </cell>
        </row>
        <row r="205">
          <cell r="I205">
            <v>0</v>
          </cell>
          <cell r="J205">
            <v>0</v>
          </cell>
          <cell r="K205">
            <v>0</v>
          </cell>
        </row>
        <row r="206">
          <cell r="I206">
            <v>0</v>
          </cell>
          <cell r="J206">
            <v>0</v>
          </cell>
          <cell r="K206">
            <v>0</v>
          </cell>
        </row>
        <row r="207">
          <cell r="I207">
            <v>0</v>
          </cell>
          <cell r="J207">
            <v>0</v>
          </cell>
          <cell r="K207">
            <v>0</v>
          </cell>
        </row>
        <row r="208">
          <cell r="I208">
            <v>0</v>
          </cell>
          <cell r="J208">
            <v>0</v>
          </cell>
          <cell r="K208">
            <v>0</v>
          </cell>
        </row>
        <row r="209">
          <cell r="I209">
            <v>0</v>
          </cell>
          <cell r="J209">
            <v>0</v>
          </cell>
          <cell r="K209">
            <v>0</v>
          </cell>
        </row>
        <row r="210">
          <cell r="I210">
            <v>0</v>
          </cell>
          <cell r="J210">
            <v>0</v>
          </cell>
          <cell r="K210">
            <v>0</v>
          </cell>
        </row>
        <row r="211">
          <cell r="I211">
            <v>0</v>
          </cell>
          <cell r="J211">
            <v>0</v>
          </cell>
          <cell r="K211">
            <v>0</v>
          </cell>
        </row>
        <row r="212">
          <cell r="I212">
            <v>0</v>
          </cell>
          <cell r="J212">
            <v>0</v>
          </cell>
          <cell r="K212">
            <v>0</v>
          </cell>
        </row>
        <row r="213">
          <cell r="I213">
            <v>0</v>
          </cell>
          <cell r="J213">
            <v>0</v>
          </cell>
          <cell r="K213">
            <v>0</v>
          </cell>
        </row>
        <row r="214">
          <cell r="I214">
            <v>0</v>
          </cell>
          <cell r="J214">
            <v>0</v>
          </cell>
          <cell r="K214">
            <v>0</v>
          </cell>
        </row>
        <row r="215">
          <cell r="I215">
            <v>0</v>
          </cell>
          <cell r="J215">
            <v>0</v>
          </cell>
          <cell r="K215">
            <v>0</v>
          </cell>
        </row>
        <row r="216">
          <cell r="I216">
            <v>0</v>
          </cell>
          <cell r="J216">
            <v>0</v>
          </cell>
          <cell r="K216">
            <v>0</v>
          </cell>
        </row>
        <row r="217">
          <cell r="I217">
            <v>0</v>
          </cell>
          <cell r="J217">
            <v>0</v>
          </cell>
          <cell r="K217">
            <v>0</v>
          </cell>
        </row>
        <row r="218">
          <cell r="I218">
            <v>0</v>
          </cell>
          <cell r="J218">
            <v>0</v>
          </cell>
          <cell r="K218">
            <v>0</v>
          </cell>
        </row>
        <row r="219">
          <cell r="I219">
            <v>0</v>
          </cell>
          <cell r="J219">
            <v>0</v>
          </cell>
          <cell r="K219">
            <v>0</v>
          </cell>
        </row>
        <row r="220">
          <cell r="I220">
            <v>0</v>
          </cell>
          <cell r="J220">
            <v>0</v>
          </cell>
          <cell r="K220">
            <v>0</v>
          </cell>
        </row>
        <row r="221">
          <cell r="I221">
            <v>0</v>
          </cell>
          <cell r="J221">
            <v>0</v>
          </cell>
          <cell r="K221">
            <v>0</v>
          </cell>
        </row>
        <row r="222">
          <cell r="I222">
            <v>0</v>
          </cell>
          <cell r="J222">
            <v>0</v>
          </cell>
          <cell r="K222">
            <v>0</v>
          </cell>
        </row>
        <row r="223">
          <cell r="I223">
            <v>0</v>
          </cell>
          <cell r="J223">
            <v>0</v>
          </cell>
          <cell r="K223">
            <v>0</v>
          </cell>
        </row>
        <row r="224">
          <cell r="I224">
            <v>0</v>
          </cell>
          <cell r="J224">
            <v>0</v>
          </cell>
          <cell r="K224">
            <v>0</v>
          </cell>
        </row>
        <row r="225">
          <cell r="I225">
            <v>0</v>
          </cell>
          <cell r="J225">
            <v>0</v>
          </cell>
          <cell r="K225">
            <v>0</v>
          </cell>
        </row>
        <row r="226">
          <cell r="I226">
            <v>0</v>
          </cell>
          <cell r="J226">
            <v>0</v>
          </cell>
          <cell r="K226">
            <v>0</v>
          </cell>
        </row>
        <row r="227">
          <cell r="I227">
            <v>0</v>
          </cell>
          <cell r="J227">
            <v>0</v>
          </cell>
          <cell r="K227">
            <v>0</v>
          </cell>
        </row>
        <row r="228">
          <cell r="I228">
            <v>0</v>
          </cell>
          <cell r="J228">
            <v>0</v>
          </cell>
          <cell r="K228">
            <v>0</v>
          </cell>
        </row>
        <row r="229">
          <cell r="I229">
            <v>0</v>
          </cell>
          <cell r="J229">
            <v>0</v>
          </cell>
          <cell r="K229">
            <v>0</v>
          </cell>
        </row>
        <row r="230">
          <cell r="I230">
            <v>0</v>
          </cell>
          <cell r="J230">
            <v>0</v>
          </cell>
          <cell r="K230">
            <v>0</v>
          </cell>
        </row>
        <row r="231">
          <cell r="I231">
            <v>0</v>
          </cell>
          <cell r="J231">
            <v>0</v>
          </cell>
          <cell r="K231">
            <v>0</v>
          </cell>
        </row>
        <row r="232">
          <cell r="I232">
            <v>14</v>
          </cell>
          <cell r="J232">
            <v>0</v>
          </cell>
          <cell r="K232">
            <v>0</v>
          </cell>
        </row>
        <row r="233">
          <cell r="I233">
            <v>3</v>
          </cell>
          <cell r="J233">
            <v>0</v>
          </cell>
          <cell r="K233">
            <v>0</v>
          </cell>
        </row>
        <row r="234">
          <cell r="I234">
            <v>1</v>
          </cell>
          <cell r="J234">
            <v>0</v>
          </cell>
          <cell r="K234">
            <v>0</v>
          </cell>
        </row>
        <row r="235">
          <cell r="I235">
            <v>10</v>
          </cell>
          <cell r="J235">
            <v>0</v>
          </cell>
          <cell r="K235">
            <v>0</v>
          </cell>
        </row>
        <row r="236">
          <cell r="I236">
            <v>3</v>
          </cell>
          <cell r="J236">
            <v>0</v>
          </cell>
          <cell r="K236">
            <v>0</v>
          </cell>
        </row>
        <row r="237">
          <cell r="I237">
            <v>2</v>
          </cell>
          <cell r="J237">
            <v>0</v>
          </cell>
          <cell r="K237">
            <v>0</v>
          </cell>
        </row>
        <row r="238">
          <cell r="I238">
            <v>0</v>
          </cell>
          <cell r="J238">
            <v>0</v>
          </cell>
          <cell r="K238">
            <v>0</v>
          </cell>
        </row>
        <row r="239">
          <cell r="I239">
            <v>1</v>
          </cell>
          <cell r="J239">
            <v>0</v>
          </cell>
          <cell r="K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</row>
        <row r="241">
          <cell r="I241">
            <v>18</v>
          </cell>
          <cell r="J241">
            <v>0</v>
          </cell>
          <cell r="K241">
            <v>0</v>
          </cell>
        </row>
        <row r="242">
          <cell r="I242">
            <v>2</v>
          </cell>
          <cell r="J242">
            <v>0</v>
          </cell>
          <cell r="K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</row>
        <row r="244">
          <cell r="I244">
            <v>2</v>
          </cell>
          <cell r="J244">
            <v>0</v>
          </cell>
          <cell r="K244">
            <v>0</v>
          </cell>
        </row>
        <row r="245">
          <cell r="I245">
            <v>14</v>
          </cell>
          <cell r="J245">
            <v>0</v>
          </cell>
          <cell r="K245">
            <v>0</v>
          </cell>
        </row>
        <row r="246">
          <cell r="I246">
            <v>4</v>
          </cell>
          <cell r="J246">
            <v>0</v>
          </cell>
          <cell r="K246">
            <v>0</v>
          </cell>
        </row>
        <row r="247">
          <cell r="I247">
            <v>2</v>
          </cell>
          <cell r="J247">
            <v>0</v>
          </cell>
          <cell r="K247">
            <v>0</v>
          </cell>
        </row>
        <row r="248">
          <cell r="I248">
            <v>2</v>
          </cell>
          <cell r="J248">
            <v>0</v>
          </cell>
          <cell r="K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</row>
        <row r="251">
          <cell r="I251">
            <v>1</v>
          </cell>
          <cell r="J251">
            <v>0</v>
          </cell>
          <cell r="K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</row>
        <row r="253">
          <cell r="I253">
            <v>1</v>
          </cell>
          <cell r="J253">
            <v>0</v>
          </cell>
          <cell r="K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</row>
        <row r="255">
          <cell r="I255">
            <v>0</v>
          </cell>
          <cell r="J255">
            <v>0</v>
          </cell>
        </row>
      </sheetData>
      <sheetData sheetId="27">
        <row r="10">
          <cell r="F10">
            <v>360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H77">
            <v>0</v>
          </cell>
          <cell r="I77">
            <v>0</v>
          </cell>
        </row>
        <row r="79">
          <cell r="F79">
            <v>1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1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7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18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1</v>
          </cell>
        </row>
        <row r="93">
          <cell r="G93">
            <v>0</v>
          </cell>
        </row>
        <row r="94">
          <cell r="G94">
            <v>4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0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0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8">
          <cell r="I128">
            <v>0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1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1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0</v>
          </cell>
          <cell r="J136">
            <v>0</v>
          </cell>
        </row>
        <row r="137">
          <cell r="I137">
            <v>0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40">
          <cell r="I140">
            <v>0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0</v>
          </cell>
          <cell r="J149">
            <v>0</v>
          </cell>
        </row>
        <row r="150">
          <cell r="I150">
            <v>0</v>
          </cell>
          <cell r="J150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0</v>
          </cell>
          <cell r="J159">
            <v>0</v>
          </cell>
        </row>
        <row r="160">
          <cell r="I160">
            <v>0</v>
          </cell>
          <cell r="J160">
            <v>0</v>
          </cell>
        </row>
        <row r="162"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3</v>
          </cell>
          <cell r="J190">
            <v>0</v>
          </cell>
        </row>
        <row r="191">
          <cell r="I191">
            <v>2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1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8</v>
          </cell>
          <cell r="J218">
            <v>0</v>
          </cell>
        </row>
        <row r="219">
          <cell r="I219">
            <v>0</v>
          </cell>
          <cell r="J219">
            <v>0</v>
          </cell>
        </row>
        <row r="221">
          <cell r="I221">
            <v>31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6</v>
          </cell>
          <cell r="J223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1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3">
          <cell r="I233">
            <v>0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0</v>
          </cell>
          <cell r="J235">
            <v>0</v>
          </cell>
        </row>
        <row r="237">
          <cell r="I237">
            <v>0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0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6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2</v>
          </cell>
          <cell r="J244">
            <v>0</v>
          </cell>
        </row>
        <row r="245">
          <cell r="I245">
            <v>6</v>
          </cell>
          <cell r="J245">
            <v>0</v>
          </cell>
        </row>
        <row r="247">
          <cell r="I247">
            <v>2</v>
          </cell>
          <cell r="J247">
            <v>0</v>
          </cell>
        </row>
        <row r="248">
          <cell r="I248">
            <v>9</v>
          </cell>
          <cell r="J248">
            <v>0</v>
          </cell>
        </row>
        <row r="249">
          <cell r="I249">
            <v>19</v>
          </cell>
          <cell r="J249">
            <v>0</v>
          </cell>
        </row>
        <row r="250">
          <cell r="I250">
            <v>0</v>
          </cell>
          <cell r="J250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28">
        <row r="10">
          <cell r="F10">
            <v>732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23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0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0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8">
          <cell r="I128">
            <v>0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0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0</v>
          </cell>
          <cell r="J136">
            <v>0</v>
          </cell>
        </row>
        <row r="137">
          <cell r="I137">
            <v>0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40">
          <cell r="I140">
            <v>0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0</v>
          </cell>
          <cell r="J149">
            <v>0</v>
          </cell>
        </row>
        <row r="150">
          <cell r="I150">
            <v>0</v>
          </cell>
          <cell r="J150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0</v>
          </cell>
          <cell r="J159">
            <v>0</v>
          </cell>
        </row>
        <row r="160">
          <cell r="I160">
            <v>0</v>
          </cell>
          <cell r="J160">
            <v>0</v>
          </cell>
        </row>
        <row r="162"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0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0</v>
          </cell>
          <cell r="J218">
            <v>0</v>
          </cell>
        </row>
        <row r="219">
          <cell r="I219">
            <v>0</v>
          </cell>
          <cell r="J219">
            <v>0</v>
          </cell>
        </row>
        <row r="221">
          <cell r="I221">
            <v>0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0</v>
          </cell>
          <cell r="J223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0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3">
          <cell r="I233">
            <v>0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0</v>
          </cell>
          <cell r="J235">
            <v>0</v>
          </cell>
        </row>
        <row r="237">
          <cell r="I237">
            <v>0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0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0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0</v>
          </cell>
          <cell r="J244">
            <v>0</v>
          </cell>
        </row>
        <row r="245">
          <cell r="I245">
            <v>0</v>
          </cell>
          <cell r="J245">
            <v>0</v>
          </cell>
        </row>
        <row r="247">
          <cell r="I247">
            <v>0</v>
          </cell>
          <cell r="J247">
            <v>0</v>
          </cell>
        </row>
        <row r="248">
          <cell r="I248">
            <v>0</v>
          </cell>
          <cell r="J248">
            <v>0</v>
          </cell>
        </row>
        <row r="249">
          <cell r="I249">
            <v>0</v>
          </cell>
          <cell r="J249">
            <v>0</v>
          </cell>
        </row>
        <row r="250">
          <cell r="I250">
            <v>0</v>
          </cell>
          <cell r="J250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29">
        <row r="10">
          <cell r="F10">
            <v>172</v>
          </cell>
          <cell r="G10">
            <v>0</v>
          </cell>
        </row>
        <row r="11">
          <cell r="F11">
            <v>0</v>
          </cell>
          <cell r="G11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1"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5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183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92">
          <cell r="G92">
            <v>2</v>
          </cell>
          <cell r="H92">
            <v>2</v>
          </cell>
        </row>
        <row r="93">
          <cell r="G93">
            <v>0</v>
          </cell>
          <cell r="H93">
            <v>0</v>
          </cell>
        </row>
        <row r="94">
          <cell r="G94">
            <v>1</v>
          </cell>
          <cell r="H94">
            <v>1</v>
          </cell>
        </row>
        <row r="95">
          <cell r="G95">
            <v>0</v>
          </cell>
          <cell r="H95">
            <v>0</v>
          </cell>
        </row>
        <row r="96">
          <cell r="G96">
            <v>0</v>
          </cell>
          <cell r="H96">
            <v>0</v>
          </cell>
        </row>
        <row r="97">
          <cell r="G97">
            <v>0</v>
          </cell>
          <cell r="H97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</row>
        <row r="109">
          <cell r="I109">
            <v>0</v>
          </cell>
          <cell r="J109">
            <v>0</v>
          </cell>
          <cell r="K109">
            <v>0</v>
          </cell>
        </row>
        <row r="110">
          <cell r="I110">
            <v>0</v>
          </cell>
          <cell r="J110">
            <v>0</v>
          </cell>
          <cell r="K110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</row>
        <row r="113">
          <cell r="I113">
            <v>0</v>
          </cell>
          <cell r="J113">
            <v>0</v>
          </cell>
          <cell r="K113">
            <v>0</v>
          </cell>
        </row>
        <row r="114">
          <cell r="I114">
            <v>0</v>
          </cell>
          <cell r="J114">
            <v>0</v>
          </cell>
          <cell r="K114">
            <v>0</v>
          </cell>
        </row>
        <row r="115">
          <cell r="I115">
            <v>0</v>
          </cell>
          <cell r="J115">
            <v>0</v>
          </cell>
          <cell r="K115">
            <v>0</v>
          </cell>
        </row>
        <row r="116">
          <cell r="I116">
            <v>0</v>
          </cell>
          <cell r="J116">
            <v>0</v>
          </cell>
          <cell r="K116">
            <v>0</v>
          </cell>
        </row>
        <row r="117">
          <cell r="I117">
            <v>0</v>
          </cell>
          <cell r="J117">
            <v>0</v>
          </cell>
          <cell r="K117">
            <v>0</v>
          </cell>
        </row>
        <row r="118">
          <cell r="I118">
            <v>0</v>
          </cell>
          <cell r="J118">
            <v>0</v>
          </cell>
          <cell r="K118">
            <v>0</v>
          </cell>
        </row>
        <row r="119">
          <cell r="I119">
            <v>0</v>
          </cell>
          <cell r="J119">
            <v>0</v>
          </cell>
          <cell r="K119">
            <v>0</v>
          </cell>
        </row>
        <row r="120">
          <cell r="I120">
            <v>0</v>
          </cell>
          <cell r="J120">
            <v>0</v>
          </cell>
          <cell r="K120">
            <v>0</v>
          </cell>
        </row>
        <row r="121">
          <cell r="I121">
            <v>0</v>
          </cell>
          <cell r="J121">
            <v>0</v>
          </cell>
          <cell r="K121">
            <v>0</v>
          </cell>
        </row>
        <row r="122">
          <cell r="I122">
            <v>0</v>
          </cell>
          <cell r="J122">
            <v>0</v>
          </cell>
          <cell r="K122">
            <v>0</v>
          </cell>
        </row>
        <row r="123">
          <cell r="I123">
            <v>0</v>
          </cell>
          <cell r="J123">
            <v>0</v>
          </cell>
          <cell r="K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</row>
        <row r="128">
          <cell r="I128">
            <v>0</v>
          </cell>
          <cell r="J128">
            <v>0</v>
          </cell>
          <cell r="K128">
            <v>0</v>
          </cell>
        </row>
        <row r="129">
          <cell r="I129">
            <v>0</v>
          </cell>
          <cell r="J129">
            <v>0</v>
          </cell>
          <cell r="K129">
            <v>0</v>
          </cell>
        </row>
        <row r="130">
          <cell r="I130">
            <v>0</v>
          </cell>
          <cell r="J130">
            <v>0</v>
          </cell>
          <cell r="K130">
            <v>0</v>
          </cell>
        </row>
        <row r="131">
          <cell r="I131">
            <v>0</v>
          </cell>
          <cell r="J131">
            <v>0</v>
          </cell>
          <cell r="K131">
            <v>0</v>
          </cell>
        </row>
        <row r="132">
          <cell r="I132">
            <v>0</v>
          </cell>
          <cell r="J132">
            <v>0</v>
          </cell>
          <cell r="K132">
            <v>0</v>
          </cell>
        </row>
        <row r="133">
          <cell r="I133">
            <v>0</v>
          </cell>
          <cell r="J133">
            <v>0</v>
          </cell>
          <cell r="K133">
            <v>0</v>
          </cell>
        </row>
        <row r="134">
          <cell r="I134">
            <v>0</v>
          </cell>
          <cell r="J134">
            <v>0</v>
          </cell>
          <cell r="K134">
            <v>0</v>
          </cell>
        </row>
        <row r="135">
          <cell r="I135">
            <v>0</v>
          </cell>
          <cell r="J135">
            <v>0</v>
          </cell>
          <cell r="K135">
            <v>0</v>
          </cell>
        </row>
        <row r="136">
          <cell r="I136">
            <v>0</v>
          </cell>
          <cell r="J136">
            <v>0</v>
          </cell>
          <cell r="K136">
            <v>0</v>
          </cell>
        </row>
        <row r="137">
          <cell r="I137">
            <v>0</v>
          </cell>
          <cell r="J137">
            <v>0</v>
          </cell>
          <cell r="K137">
            <v>0</v>
          </cell>
        </row>
        <row r="138">
          <cell r="I138">
            <v>0</v>
          </cell>
          <cell r="J138">
            <v>0</v>
          </cell>
          <cell r="K138">
            <v>0</v>
          </cell>
        </row>
        <row r="139">
          <cell r="I139">
            <v>0</v>
          </cell>
          <cell r="J139">
            <v>0</v>
          </cell>
          <cell r="K139">
            <v>0</v>
          </cell>
        </row>
        <row r="140">
          <cell r="I140">
            <v>0</v>
          </cell>
          <cell r="J140">
            <v>0</v>
          </cell>
          <cell r="K140">
            <v>0</v>
          </cell>
        </row>
        <row r="141">
          <cell r="I141">
            <v>0</v>
          </cell>
          <cell r="J141">
            <v>0</v>
          </cell>
          <cell r="K141">
            <v>0</v>
          </cell>
        </row>
        <row r="142">
          <cell r="I142">
            <v>0</v>
          </cell>
          <cell r="J142">
            <v>0</v>
          </cell>
          <cell r="K142">
            <v>0</v>
          </cell>
        </row>
        <row r="143">
          <cell r="I143">
            <v>0</v>
          </cell>
          <cell r="J143">
            <v>0</v>
          </cell>
          <cell r="K143">
            <v>0</v>
          </cell>
        </row>
        <row r="144">
          <cell r="I144">
            <v>0</v>
          </cell>
          <cell r="J144">
            <v>0</v>
          </cell>
          <cell r="K144">
            <v>0</v>
          </cell>
        </row>
        <row r="145">
          <cell r="I145">
            <v>0</v>
          </cell>
          <cell r="J145">
            <v>0</v>
          </cell>
          <cell r="K145">
            <v>0</v>
          </cell>
        </row>
        <row r="147">
          <cell r="I147">
            <v>0</v>
          </cell>
          <cell r="J147">
            <v>0</v>
          </cell>
          <cell r="K147">
            <v>0</v>
          </cell>
        </row>
        <row r="148">
          <cell r="I148">
            <v>0</v>
          </cell>
          <cell r="J148">
            <v>0</v>
          </cell>
          <cell r="K148">
            <v>0</v>
          </cell>
        </row>
        <row r="149">
          <cell r="I149">
            <v>0</v>
          </cell>
          <cell r="J149">
            <v>0</v>
          </cell>
          <cell r="K149">
            <v>0</v>
          </cell>
        </row>
        <row r="150">
          <cell r="I150">
            <v>0</v>
          </cell>
          <cell r="J150">
            <v>0</v>
          </cell>
          <cell r="K150">
            <v>0</v>
          </cell>
        </row>
        <row r="151">
          <cell r="I151">
            <v>0</v>
          </cell>
          <cell r="J151">
            <v>0</v>
          </cell>
          <cell r="K151">
            <v>0</v>
          </cell>
        </row>
        <row r="152">
          <cell r="I152">
            <v>0</v>
          </cell>
          <cell r="J152">
            <v>0</v>
          </cell>
          <cell r="K152">
            <v>0</v>
          </cell>
        </row>
        <row r="153">
          <cell r="I153">
            <v>0</v>
          </cell>
          <cell r="J153">
            <v>0</v>
          </cell>
          <cell r="K153">
            <v>0</v>
          </cell>
        </row>
        <row r="154">
          <cell r="I154">
            <v>0</v>
          </cell>
          <cell r="J154">
            <v>0</v>
          </cell>
          <cell r="K154">
            <v>0</v>
          </cell>
        </row>
        <row r="155">
          <cell r="I155">
            <v>0</v>
          </cell>
          <cell r="J155">
            <v>0</v>
          </cell>
          <cell r="K155">
            <v>0</v>
          </cell>
        </row>
        <row r="156">
          <cell r="I156">
            <v>0</v>
          </cell>
          <cell r="J156">
            <v>0</v>
          </cell>
          <cell r="K156">
            <v>0</v>
          </cell>
        </row>
        <row r="157">
          <cell r="I157">
            <v>0</v>
          </cell>
          <cell r="J157">
            <v>0</v>
          </cell>
          <cell r="K157">
            <v>0</v>
          </cell>
        </row>
        <row r="158">
          <cell r="I158">
            <v>0</v>
          </cell>
          <cell r="J158">
            <v>0</v>
          </cell>
          <cell r="K158">
            <v>0</v>
          </cell>
        </row>
        <row r="159">
          <cell r="I159">
            <v>0</v>
          </cell>
          <cell r="J159">
            <v>0</v>
          </cell>
          <cell r="K159">
            <v>0</v>
          </cell>
        </row>
        <row r="160">
          <cell r="I160">
            <v>0</v>
          </cell>
          <cell r="J160">
            <v>0</v>
          </cell>
          <cell r="K160">
            <v>0</v>
          </cell>
        </row>
        <row r="161">
          <cell r="I161">
            <v>0</v>
          </cell>
          <cell r="J161">
            <v>0</v>
          </cell>
          <cell r="K161">
            <v>0</v>
          </cell>
        </row>
        <row r="162">
          <cell r="I162">
            <v>0</v>
          </cell>
          <cell r="J162">
            <v>0</v>
          </cell>
          <cell r="K162">
            <v>0</v>
          </cell>
        </row>
        <row r="163">
          <cell r="I163">
            <v>0</v>
          </cell>
          <cell r="J163">
            <v>0</v>
          </cell>
          <cell r="K163">
            <v>0</v>
          </cell>
        </row>
        <row r="164">
          <cell r="I164">
            <v>0</v>
          </cell>
          <cell r="J164">
            <v>0</v>
          </cell>
          <cell r="K164">
            <v>0</v>
          </cell>
        </row>
        <row r="165">
          <cell r="I165">
            <v>0</v>
          </cell>
          <cell r="J165">
            <v>0</v>
          </cell>
          <cell r="K165">
            <v>0</v>
          </cell>
        </row>
        <row r="166">
          <cell r="I166">
            <v>0</v>
          </cell>
          <cell r="J166">
            <v>0</v>
          </cell>
          <cell r="K166">
            <v>0</v>
          </cell>
        </row>
        <row r="167">
          <cell r="I167">
            <v>0</v>
          </cell>
          <cell r="J167">
            <v>0</v>
          </cell>
          <cell r="K167">
            <v>0</v>
          </cell>
        </row>
        <row r="168">
          <cell r="I168">
            <v>0</v>
          </cell>
          <cell r="J168">
            <v>0</v>
          </cell>
          <cell r="K168">
            <v>0</v>
          </cell>
        </row>
        <row r="169">
          <cell r="I169">
            <v>0</v>
          </cell>
          <cell r="J169">
            <v>0</v>
          </cell>
          <cell r="K169">
            <v>0</v>
          </cell>
        </row>
        <row r="170">
          <cell r="I170">
            <v>0</v>
          </cell>
          <cell r="J170">
            <v>0</v>
          </cell>
          <cell r="K170">
            <v>0</v>
          </cell>
        </row>
        <row r="171">
          <cell r="I171">
            <v>0</v>
          </cell>
          <cell r="J171">
            <v>0</v>
          </cell>
          <cell r="K171">
            <v>0</v>
          </cell>
        </row>
        <row r="172">
          <cell r="I172">
            <v>0</v>
          </cell>
          <cell r="J172">
            <v>0</v>
          </cell>
          <cell r="K172">
            <v>0</v>
          </cell>
        </row>
        <row r="173">
          <cell r="I173">
            <v>0</v>
          </cell>
          <cell r="J173">
            <v>0</v>
          </cell>
          <cell r="K173">
            <v>0</v>
          </cell>
        </row>
        <row r="174">
          <cell r="I174">
            <v>0</v>
          </cell>
          <cell r="J174">
            <v>0</v>
          </cell>
          <cell r="K174">
            <v>0</v>
          </cell>
        </row>
        <row r="175">
          <cell r="I175">
            <v>0</v>
          </cell>
          <cell r="J175">
            <v>0</v>
          </cell>
          <cell r="K175">
            <v>0</v>
          </cell>
        </row>
        <row r="176">
          <cell r="I176">
            <v>0</v>
          </cell>
          <cell r="J176">
            <v>0</v>
          </cell>
          <cell r="K176">
            <v>0</v>
          </cell>
        </row>
        <row r="177">
          <cell r="I177">
            <v>0</v>
          </cell>
          <cell r="J177">
            <v>0</v>
          </cell>
          <cell r="K177">
            <v>0</v>
          </cell>
        </row>
        <row r="178">
          <cell r="I178">
            <v>0</v>
          </cell>
          <cell r="J178">
            <v>0</v>
          </cell>
          <cell r="K178">
            <v>0</v>
          </cell>
        </row>
        <row r="179">
          <cell r="I179">
            <v>0</v>
          </cell>
          <cell r="J179">
            <v>0</v>
          </cell>
          <cell r="K179">
            <v>0</v>
          </cell>
        </row>
        <row r="180">
          <cell r="I180">
            <v>0</v>
          </cell>
          <cell r="J180">
            <v>0</v>
          </cell>
          <cell r="K180">
            <v>0</v>
          </cell>
        </row>
        <row r="181">
          <cell r="I181">
            <v>0</v>
          </cell>
          <cell r="J181">
            <v>0</v>
          </cell>
          <cell r="K181">
            <v>0</v>
          </cell>
        </row>
        <row r="182">
          <cell r="I182">
            <v>0</v>
          </cell>
          <cell r="J182">
            <v>0</v>
          </cell>
          <cell r="K182">
            <v>0</v>
          </cell>
        </row>
        <row r="183">
          <cell r="I183">
            <v>0</v>
          </cell>
          <cell r="J183">
            <v>0</v>
          </cell>
          <cell r="K183">
            <v>0</v>
          </cell>
        </row>
        <row r="184">
          <cell r="I184">
            <v>0</v>
          </cell>
          <cell r="J184">
            <v>0</v>
          </cell>
          <cell r="K184">
            <v>0</v>
          </cell>
        </row>
        <row r="185">
          <cell r="I185">
            <v>0</v>
          </cell>
          <cell r="J185">
            <v>0</v>
          </cell>
          <cell r="K185">
            <v>0</v>
          </cell>
        </row>
        <row r="186">
          <cell r="I186">
            <v>0</v>
          </cell>
          <cell r="J186">
            <v>0</v>
          </cell>
          <cell r="K186">
            <v>0</v>
          </cell>
        </row>
        <row r="187">
          <cell r="I187">
            <v>0</v>
          </cell>
          <cell r="J187">
            <v>0</v>
          </cell>
          <cell r="K187">
            <v>0</v>
          </cell>
        </row>
        <row r="188">
          <cell r="I188">
            <v>0</v>
          </cell>
          <cell r="J188">
            <v>0</v>
          </cell>
          <cell r="K188">
            <v>0</v>
          </cell>
        </row>
        <row r="189">
          <cell r="I189">
            <v>0</v>
          </cell>
          <cell r="J189">
            <v>0</v>
          </cell>
          <cell r="K189">
            <v>0</v>
          </cell>
        </row>
        <row r="190">
          <cell r="I190">
            <v>0</v>
          </cell>
          <cell r="J190">
            <v>0</v>
          </cell>
          <cell r="K190">
            <v>0</v>
          </cell>
        </row>
        <row r="191">
          <cell r="I191">
            <v>0</v>
          </cell>
          <cell r="J191">
            <v>0</v>
          </cell>
          <cell r="K191">
            <v>0</v>
          </cell>
        </row>
        <row r="192">
          <cell r="I192">
            <v>0</v>
          </cell>
          <cell r="J192">
            <v>0</v>
          </cell>
          <cell r="K192">
            <v>0</v>
          </cell>
        </row>
        <row r="193">
          <cell r="I193">
            <v>0</v>
          </cell>
          <cell r="J193">
            <v>0</v>
          </cell>
          <cell r="K193">
            <v>0</v>
          </cell>
        </row>
        <row r="194">
          <cell r="I194">
            <v>0</v>
          </cell>
          <cell r="J194">
            <v>0</v>
          </cell>
          <cell r="K194">
            <v>0</v>
          </cell>
        </row>
        <row r="195">
          <cell r="I195">
            <v>0</v>
          </cell>
          <cell r="J195">
            <v>0</v>
          </cell>
          <cell r="K195">
            <v>0</v>
          </cell>
        </row>
        <row r="196">
          <cell r="I196">
            <v>0</v>
          </cell>
          <cell r="J196">
            <v>0</v>
          </cell>
          <cell r="K196">
            <v>0</v>
          </cell>
        </row>
        <row r="197">
          <cell r="I197">
            <v>0</v>
          </cell>
          <cell r="J197">
            <v>0</v>
          </cell>
          <cell r="K197">
            <v>0</v>
          </cell>
        </row>
        <row r="198">
          <cell r="I198">
            <v>0</v>
          </cell>
          <cell r="J198">
            <v>0</v>
          </cell>
          <cell r="K198">
            <v>0</v>
          </cell>
        </row>
        <row r="199">
          <cell r="I199">
            <v>0</v>
          </cell>
          <cell r="J199">
            <v>0</v>
          </cell>
          <cell r="K199">
            <v>0</v>
          </cell>
        </row>
        <row r="200">
          <cell r="I200">
            <v>0</v>
          </cell>
          <cell r="J200">
            <v>0</v>
          </cell>
          <cell r="K200">
            <v>0</v>
          </cell>
        </row>
        <row r="201">
          <cell r="I201">
            <v>0</v>
          </cell>
          <cell r="J201">
            <v>0</v>
          </cell>
          <cell r="K201">
            <v>0</v>
          </cell>
        </row>
        <row r="202">
          <cell r="I202">
            <v>0</v>
          </cell>
          <cell r="J202">
            <v>0</v>
          </cell>
          <cell r="K202">
            <v>0</v>
          </cell>
        </row>
        <row r="203">
          <cell r="I203">
            <v>0</v>
          </cell>
          <cell r="J203">
            <v>0</v>
          </cell>
          <cell r="K203">
            <v>0</v>
          </cell>
        </row>
        <row r="204">
          <cell r="I204">
            <v>0</v>
          </cell>
          <cell r="J204">
            <v>0</v>
          </cell>
          <cell r="K204">
            <v>0</v>
          </cell>
        </row>
        <row r="205">
          <cell r="I205">
            <v>0</v>
          </cell>
          <cell r="J205">
            <v>0</v>
          </cell>
          <cell r="K205">
            <v>0</v>
          </cell>
        </row>
        <row r="206">
          <cell r="I206">
            <v>0</v>
          </cell>
          <cell r="J206">
            <v>0</v>
          </cell>
          <cell r="K206">
            <v>0</v>
          </cell>
        </row>
        <row r="207">
          <cell r="I207">
            <v>0</v>
          </cell>
          <cell r="J207">
            <v>0</v>
          </cell>
          <cell r="K207">
            <v>0</v>
          </cell>
        </row>
        <row r="208">
          <cell r="I208">
            <v>0</v>
          </cell>
          <cell r="J208">
            <v>0</v>
          </cell>
          <cell r="K208">
            <v>0</v>
          </cell>
        </row>
        <row r="209">
          <cell r="I209">
            <v>0</v>
          </cell>
          <cell r="J209">
            <v>0</v>
          </cell>
          <cell r="K209">
            <v>0</v>
          </cell>
        </row>
        <row r="210">
          <cell r="I210">
            <v>0</v>
          </cell>
          <cell r="J210">
            <v>0</v>
          </cell>
          <cell r="K210">
            <v>0</v>
          </cell>
        </row>
        <row r="211">
          <cell r="I211">
            <v>0</v>
          </cell>
          <cell r="J211">
            <v>0</v>
          </cell>
          <cell r="K211">
            <v>0</v>
          </cell>
        </row>
        <row r="212">
          <cell r="I212">
            <v>0</v>
          </cell>
          <cell r="J212">
            <v>0</v>
          </cell>
          <cell r="K212">
            <v>0</v>
          </cell>
        </row>
        <row r="213">
          <cell r="I213">
            <v>0</v>
          </cell>
          <cell r="J213">
            <v>0</v>
          </cell>
          <cell r="K213">
            <v>0</v>
          </cell>
        </row>
        <row r="214">
          <cell r="I214">
            <v>0</v>
          </cell>
          <cell r="J214">
            <v>0</v>
          </cell>
          <cell r="K214">
            <v>0</v>
          </cell>
        </row>
        <row r="215">
          <cell r="I215">
            <v>0</v>
          </cell>
          <cell r="J215">
            <v>0</v>
          </cell>
          <cell r="K215">
            <v>0</v>
          </cell>
        </row>
        <row r="216">
          <cell r="I216">
            <v>0</v>
          </cell>
          <cell r="J216">
            <v>0</v>
          </cell>
          <cell r="K216">
            <v>0</v>
          </cell>
        </row>
        <row r="217">
          <cell r="I217">
            <v>0</v>
          </cell>
          <cell r="J217">
            <v>0</v>
          </cell>
          <cell r="K217">
            <v>0</v>
          </cell>
        </row>
        <row r="218">
          <cell r="I218">
            <v>0</v>
          </cell>
          <cell r="J218">
            <v>0</v>
          </cell>
          <cell r="K218">
            <v>0</v>
          </cell>
        </row>
        <row r="219">
          <cell r="I219">
            <v>0</v>
          </cell>
          <cell r="J219">
            <v>0</v>
          </cell>
          <cell r="K219">
            <v>0</v>
          </cell>
        </row>
        <row r="220">
          <cell r="I220">
            <v>0</v>
          </cell>
          <cell r="J220">
            <v>0</v>
          </cell>
          <cell r="K220">
            <v>0</v>
          </cell>
        </row>
        <row r="221">
          <cell r="I221">
            <v>0</v>
          </cell>
          <cell r="J221">
            <v>0</v>
          </cell>
          <cell r="K221">
            <v>0</v>
          </cell>
        </row>
        <row r="222">
          <cell r="I222">
            <v>0</v>
          </cell>
          <cell r="J222">
            <v>0</v>
          </cell>
          <cell r="K222">
            <v>0</v>
          </cell>
        </row>
        <row r="223">
          <cell r="I223">
            <v>0</v>
          </cell>
          <cell r="J223">
            <v>0</v>
          </cell>
          <cell r="K223">
            <v>0</v>
          </cell>
        </row>
        <row r="224">
          <cell r="I224">
            <v>0</v>
          </cell>
          <cell r="J224">
            <v>0</v>
          </cell>
          <cell r="K224">
            <v>0</v>
          </cell>
        </row>
        <row r="225">
          <cell r="I225">
            <v>0</v>
          </cell>
          <cell r="J225">
            <v>0</v>
          </cell>
          <cell r="K225">
            <v>0</v>
          </cell>
        </row>
        <row r="226">
          <cell r="I226">
            <v>0</v>
          </cell>
          <cell r="J226">
            <v>0</v>
          </cell>
          <cell r="K226">
            <v>0</v>
          </cell>
        </row>
        <row r="227">
          <cell r="I227">
            <v>0</v>
          </cell>
          <cell r="J227">
            <v>0</v>
          </cell>
          <cell r="K227">
            <v>0</v>
          </cell>
        </row>
        <row r="228">
          <cell r="I228">
            <v>0</v>
          </cell>
          <cell r="J228">
            <v>0</v>
          </cell>
          <cell r="K228">
            <v>0</v>
          </cell>
        </row>
        <row r="229">
          <cell r="I229">
            <v>0</v>
          </cell>
          <cell r="J229">
            <v>0</v>
          </cell>
          <cell r="K229">
            <v>0</v>
          </cell>
        </row>
        <row r="230">
          <cell r="I230">
            <v>0</v>
          </cell>
          <cell r="J230">
            <v>0</v>
          </cell>
          <cell r="K230">
            <v>0</v>
          </cell>
        </row>
        <row r="231">
          <cell r="I231">
            <v>0</v>
          </cell>
          <cell r="J231">
            <v>0</v>
          </cell>
          <cell r="K231">
            <v>0</v>
          </cell>
        </row>
        <row r="232">
          <cell r="I232">
            <v>0</v>
          </cell>
          <cell r="J232">
            <v>0</v>
          </cell>
          <cell r="K232">
            <v>0</v>
          </cell>
        </row>
        <row r="233">
          <cell r="I233">
            <v>0</v>
          </cell>
          <cell r="J233">
            <v>0</v>
          </cell>
          <cell r="K233">
            <v>0</v>
          </cell>
        </row>
        <row r="234">
          <cell r="I234">
            <v>0</v>
          </cell>
          <cell r="J234">
            <v>0</v>
          </cell>
          <cell r="K234">
            <v>0</v>
          </cell>
        </row>
        <row r="235">
          <cell r="I235">
            <v>0</v>
          </cell>
          <cell r="J235">
            <v>0</v>
          </cell>
          <cell r="K235">
            <v>0</v>
          </cell>
        </row>
        <row r="236">
          <cell r="I236">
            <v>26</v>
          </cell>
          <cell r="J236">
            <v>0</v>
          </cell>
          <cell r="K236">
            <v>0</v>
          </cell>
        </row>
        <row r="237">
          <cell r="I237">
            <v>2</v>
          </cell>
          <cell r="J237">
            <v>0</v>
          </cell>
          <cell r="K237">
            <v>0</v>
          </cell>
        </row>
        <row r="238">
          <cell r="I238">
            <v>0</v>
          </cell>
          <cell r="J238">
            <v>0</v>
          </cell>
          <cell r="K238">
            <v>0</v>
          </cell>
        </row>
        <row r="239">
          <cell r="I239">
            <v>24</v>
          </cell>
          <cell r="J239">
            <v>0</v>
          </cell>
          <cell r="K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</row>
        <row r="241">
          <cell r="I241">
            <v>9</v>
          </cell>
          <cell r="J241">
            <v>0</v>
          </cell>
          <cell r="K241">
            <v>0</v>
          </cell>
        </row>
        <row r="242">
          <cell r="I242">
            <v>1</v>
          </cell>
          <cell r="J242">
            <v>0</v>
          </cell>
          <cell r="K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</row>
        <row r="244">
          <cell r="I244">
            <v>8</v>
          </cell>
          <cell r="J244">
            <v>0</v>
          </cell>
          <cell r="K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</row>
        <row r="246">
          <cell r="I246">
            <v>6</v>
          </cell>
          <cell r="J246">
            <v>0</v>
          </cell>
          <cell r="K246">
            <v>0</v>
          </cell>
        </row>
        <row r="247">
          <cell r="I247">
            <v>3</v>
          </cell>
          <cell r="J247">
            <v>0</v>
          </cell>
          <cell r="K247">
            <v>0</v>
          </cell>
        </row>
        <row r="248">
          <cell r="I248">
            <v>3</v>
          </cell>
          <cell r="J248">
            <v>0</v>
          </cell>
          <cell r="K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</row>
        <row r="255">
          <cell r="I255">
            <v>0</v>
          </cell>
          <cell r="J255">
            <v>0</v>
          </cell>
        </row>
      </sheetData>
      <sheetData sheetId="30">
        <row r="10">
          <cell r="F10">
            <v>200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2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H77">
            <v>0</v>
          </cell>
          <cell r="I77">
            <v>0</v>
          </cell>
        </row>
        <row r="79">
          <cell r="F79">
            <v>1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2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10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0</v>
          </cell>
        </row>
        <row r="93">
          <cell r="G93">
            <v>3</v>
          </cell>
        </row>
        <row r="94">
          <cell r="G94">
            <v>20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1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0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0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8">
          <cell r="I128">
            <v>0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0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2</v>
          </cell>
          <cell r="J136">
            <v>0</v>
          </cell>
        </row>
        <row r="137">
          <cell r="I137">
            <v>0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40">
          <cell r="I140">
            <v>0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0</v>
          </cell>
          <cell r="J149">
            <v>0</v>
          </cell>
        </row>
        <row r="150">
          <cell r="I150">
            <v>0</v>
          </cell>
          <cell r="J150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0</v>
          </cell>
          <cell r="J158">
            <v>0</v>
          </cell>
        </row>
        <row r="159">
          <cell r="I159">
            <v>0</v>
          </cell>
          <cell r="J159">
            <v>0</v>
          </cell>
        </row>
        <row r="160">
          <cell r="I160">
            <v>0</v>
          </cell>
          <cell r="J160">
            <v>0</v>
          </cell>
        </row>
        <row r="162">
          <cell r="I162">
            <v>0</v>
          </cell>
          <cell r="J162">
            <v>0</v>
          </cell>
        </row>
        <row r="163">
          <cell r="I163">
            <v>0</v>
          </cell>
          <cell r="J163">
            <v>0</v>
          </cell>
        </row>
        <row r="164">
          <cell r="I164">
            <v>0</v>
          </cell>
          <cell r="J164">
            <v>0</v>
          </cell>
        </row>
        <row r="165">
          <cell r="I165">
            <v>0</v>
          </cell>
          <cell r="J165">
            <v>0</v>
          </cell>
        </row>
        <row r="167">
          <cell r="I167">
            <v>0</v>
          </cell>
          <cell r="J167">
            <v>0</v>
          </cell>
        </row>
        <row r="168">
          <cell r="I168">
            <v>0</v>
          </cell>
          <cell r="J168">
            <v>0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0</v>
          </cell>
          <cell r="J173">
            <v>0</v>
          </cell>
        </row>
        <row r="174">
          <cell r="I174">
            <v>0</v>
          </cell>
          <cell r="J174">
            <v>0</v>
          </cell>
        </row>
        <row r="175">
          <cell r="I175">
            <v>0</v>
          </cell>
          <cell r="J175">
            <v>0</v>
          </cell>
        </row>
        <row r="177">
          <cell r="I177">
            <v>0</v>
          </cell>
          <cell r="J177">
            <v>0</v>
          </cell>
        </row>
        <row r="178">
          <cell r="I178">
            <v>0</v>
          </cell>
          <cell r="J178">
            <v>0</v>
          </cell>
        </row>
        <row r="179">
          <cell r="I179">
            <v>0</v>
          </cell>
          <cell r="J179">
            <v>0</v>
          </cell>
        </row>
        <row r="180">
          <cell r="I180">
            <v>0</v>
          </cell>
          <cell r="J180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12</v>
          </cell>
          <cell r="J190">
            <v>0</v>
          </cell>
        </row>
        <row r="191">
          <cell r="I191">
            <v>1</v>
          </cell>
          <cell r="J191">
            <v>0</v>
          </cell>
        </row>
        <row r="192">
          <cell r="I192">
            <v>3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0</v>
          </cell>
          <cell r="J218">
            <v>0</v>
          </cell>
        </row>
        <row r="219">
          <cell r="I219">
            <v>0</v>
          </cell>
          <cell r="J219">
            <v>0</v>
          </cell>
        </row>
        <row r="221">
          <cell r="I221">
            <v>11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6</v>
          </cell>
          <cell r="J223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3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3">
          <cell r="I233">
            <v>0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0</v>
          </cell>
          <cell r="J235">
            <v>0</v>
          </cell>
        </row>
        <row r="237">
          <cell r="I237">
            <v>1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0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11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2</v>
          </cell>
          <cell r="J244">
            <v>0</v>
          </cell>
        </row>
        <row r="245">
          <cell r="I245">
            <v>8</v>
          </cell>
          <cell r="J245">
            <v>0</v>
          </cell>
        </row>
        <row r="247">
          <cell r="I247">
            <v>3</v>
          </cell>
          <cell r="J247">
            <v>0</v>
          </cell>
        </row>
        <row r="248">
          <cell r="I248">
            <v>5</v>
          </cell>
          <cell r="J248">
            <v>0</v>
          </cell>
        </row>
        <row r="249">
          <cell r="I249">
            <v>10</v>
          </cell>
          <cell r="J249">
            <v>0</v>
          </cell>
        </row>
        <row r="250">
          <cell r="I250">
            <v>8</v>
          </cell>
          <cell r="J250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3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YRIS"/>
      <sheetName val="LUCIA"/>
      <sheetName val="ANDRES"/>
      <sheetName val="MARIA"/>
      <sheetName val="JORGE"/>
      <sheetName val="MILAGROS"/>
      <sheetName val="RAMONA ESPECIAL"/>
      <sheetName val="JOSEFINA"/>
      <sheetName val="Franciisco"/>
      <sheetName val="FRANCISCO"/>
      <sheetName val="Consolidado (3)"/>
      <sheetName val="Consolidado (2)"/>
    </sheetNames>
    <sheetDataSet>
      <sheetData sheetId="0"/>
      <sheetData sheetId="1">
        <row r="10">
          <cell r="F10">
            <v>638</v>
          </cell>
        </row>
        <row r="16">
          <cell r="I16">
            <v>0</v>
          </cell>
        </row>
        <row r="17">
          <cell r="I17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1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1</v>
          </cell>
          <cell r="G36">
            <v>0</v>
          </cell>
          <cell r="H36">
            <v>1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2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1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2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1</v>
          </cell>
        </row>
        <row r="132">
          <cell r="I132">
            <v>1</v>
          </cell>
        </row>
        <row r="134">
          <cell r="I134">
            <v>1</v>
          </cell>
        </row>
        <row r="135">
          <cell r="I135">
            <v>0</v>
          </cell>
        </row>
        <row r="136">
          <cell r="I136">
            <v>1</v>
          </cell>
        </row>
        <row r="137">
          <cell r="I137">
            <v>1</v>
          </cell>
        </row>
        <row r="138">
          <cell r="I138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1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1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1</v>
          </cell>
        </row>
        <row r="221">
          <cell r="I221">
            <v>6</v>
          </cell>
        </row>
        <row r="222">
          <cell r="I222">
            <v>0</v>
          </cell>
        </row>
        <row r="223">
          <cell r="I223">
            <v>6</v>
          </cell>
        </row>
        <row r="225">
          <cell r="I225">
            <v>0</v>
          </cell>
        </row>
        <row r="226">
          <cell r="I226">
            <v>1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2</v>
          </cell>
        </row>
        <row r="234">
          <cell r="I234">
            <v>0</v>
          </cell>
        </row>
        <row r="235">
          <cell r="I235">
            <v>10</v>
          </cell>
        </row>
        <row r="237">
          <cell r="I237">
            <v>2</v>
          </cell>
        </row>
        <row r="238">
          <cell r="I238">
            <v>0</v>
          </cell>
        </row>
        <row r="239">
          <cell r="I239">
            <v>10</v>
          </cell>
        </row>
        <row r="240">
          <cell r="I240">
            <v>0</v>
          </cell>
        </row>
        <row r="242">
          <cell r="I242">
            <v>1</v>
          </cell>
        </row>
        <row r="243">
          <cell r="I243">
            <v>0</v>
          </cell>
        </row>
        <row r="244">
          <cell r="I244">
            <v>5</v>
          </cell>
        </row>
        <row r="245">
          <cell r="I245">
            <v>0</v>
          </cell>
        </row>
        <row r="247">
          <cell r="I247">
            <v>1</v>
          </cell>
        </row>
        <row r="248">
          <cell r="I248">
            <v>2</v>
          </cell>
        </row>
        <row r="249">
          <cell r="I249">
            <v>5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2">
        <row r="10">
          <cell r="F10">
            <v>152</v>
          </cell>
        </row>
        <row r="16">
          <cell r="I16">
            <v>1</v>
          </cell>
        </row>
        <row r="17">
          <cell r="I17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3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1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1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1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3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1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2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5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1</v>
          </cell>
        </row>
        <row r="109">
          <cell r="I109">
            <v>0</v>
          </cell>
        </row>
        <row r="110">
          <cell r="I110">
            <v>1</v>
          </cell>
        </row>
        <row r="111">
          <cell r="I111">
            <v>0</v>
          </cell>
        </row>
        <row r="112">
          <cell r="I112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1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2</v>
          </cell>
        </row>
        <row r="138">
          <cell r="I138">
            <v>0</v>
          </cell>
        </row>
        <row r="140">
          <cell r="I140">
            <v>3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1</v>
          </cell>
        </row>
        <row r="147">
          <cell r="I147">
            <v>1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1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1</v>
          </cell>
        </row>
        <row r="191">
          <cell r="I191">
            <v>0</v>
          </cell>
        </row>
        <row r="192">
          <cell r="I192">
            <v>2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2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1</v>
          </cell>
        </row>
        <row r="216">
          <cell r="I216">
            <v>1</v>
          </cell>
        </row>
        <row r="217">
          <cell r="I217">
            <v>0</v>
          </cell>
        </row>
        <row r="218">
          <cell r="I218">
            <v>1</v>
          </cell>
        </row>
        <row r="219">
          <cell r="I219">
            <v>5</v>
          </cell>
        </row>
        <row r="221">
          <cell r="I221">
            <v>8</v>
          </cell>
        </row>
        <row r="222">
          <cell r="I222">
            <v>0</v>
          </cell>
        </row>
        <row r="223">
          <cell r="I223">
            <v>9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0</v>
          </cell>
        </row>
        <row r="234">
          <cell r="I234">
            <v>0</v>
          </cell>
        </row>
        <row r="235">
          <cell r="I235">
            <v>9</v>
          </cell>
        </row>
        <row r="237">
          <cell r="I237">
            <v>3</v>
          </cell>
        </row>
        <row r="238">
          <cell r="I238">
            <v>0</v>
          </cell>
        </row>
        <row r="239">
          <cell r="I239">
            <v>13</v>
          </cell>
        </row>
        <row r="240">
          <cell r="I240">
            <v>0</v>
          </cell>
        </row>
        <row r="242">
          <cell r="I242">
            <v>2</v>
          </cell>
        </row>
        <row r="243">
          <cell r="I243">
            <v>0</v>
          </cell>
        </row>
        <row r="244">
          <cell r="I244">
            <v>7</v>
          </cell>
        </row>
        <row r="245">
          <cell r="I245">
            <v>3</v>
          </cell>
        </row>
        <row r="247">
          <cell r="I247">
            <v>1</v>
          </cell>
        </row>
        <row r="248">
          <cell r="I248">
            <v>5</v>
          </cell>
        </row>
        <row r="249">
          <cell r="I249">
            <v>5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3">
        <row r="10">
          <cell r="F10">
            <v>216</v>
          </cell>
        </row>
        <row r="16">
          <cell r="I16">
            <v>0</v>
          </cell>
        </row>
        <row r="17">
          <cell r="I17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3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2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1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7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5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3</v>
          </cell>
          <cell r="G84">
            <v>0</v>
          </cell>
          <cell r="H84">
            <v>1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5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2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1</v>
          </cell>
        </row>
        <row r="129">
          <cell r="I129">
            <v>0</v>
          </cell>
        </row>
        <row r="130">
          <cell r="I130">
            <v>1</v>
          </cell>
        </row>
        <row r="131">
          <cell r="I131">
            <v>0</v>
          </cell>
        </row>
        <row r="132">
          <cell r="I132">
            <v>0</v>
          </cell>
        </row>
        <row r="134">
          <cell r="I134">
            <v>1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0</v>
          </cell>
        </row>
        <row r="138">
          <cell r="I138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1</v>
          </cell>
        </row>
        <row r="143">
          <cell r="I143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1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4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3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1</v>
          </cell>
        </row>
        <row r="219">
          <cell r="I219">
            <v>3</v>
          </cell>
        </row>
        <row r="221">
          <cell r="I221">
            <v>16</v>
          </cell>
        </row>
        <row r="222">
          <cell r="I222">
            <v>0</v>
          </cell>
        </row>
        <row r="223">
          <cell r="I223">
            <v>7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1</v>
          </cell>
        </row>
        <row r="234">
          <cell r="I234">
            <v>0</v>
          </cell>
        </row>
        <row r="235">
          <cell r="I235">
            <v>10</v>
          </cell>
        </row>
        <row r="237">
          <cell r="I237">
            <v>3</v>
          </cell>
        </row>
        <row r="238">
          <cell r="I238">
            <v>1</v>
          </cell>
        </row>
        <row r="239">
          <cell r="I239">
            <v>10</v>
          </cell>
        </row>
        <row r="240">
          <cell r="I240">
            <v>0</v>
          </cell>
        </row>
        <row r="242">
          <cell r="I242">
            <v>3</v>
          </cell>
        </row>
        <row r="243">
          <cell r="I243">
            <v>0</v>
          </cell>
        </row>
        <row r="244">
          <cell r="I244">
            <v>5</v>
          </cell>
        </row>
        <row r="245">
          <cell r="I245">
            <v>6</v>
          </cell>
        </row>
        <row r="247">
          <cell r="I247">
            <v>1</v>
          </cell>
        </row>
        <row r="248">
          <cell r="I248">
            <v>4</v>
          </cell>
        </row>
        <row r="249">
          <cell r="I249">
            <v>7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4">
        <row r="10">
          <cell r="F10">
            <v>267</v>
          </cell>
        </row>
        <row r="16">
          <cell r="I16">
            <v>0</v>
          </cell>
        </row>
        <row r="17">
          <cell r="I17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1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1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2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2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2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2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2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5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2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5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5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1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1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4">
          <cell r="I134">
            <v>3</v>
          </cell>
        </row>
        <row r="135">
          <cell r="I135">
            <v>0</v>
          </cell>
        </row>
        <row r="136">
          <cell r="I136">
            <v>2</v>
          </cell>
        </row>
        <row r="137">
          <cell r="I137">
            <v>2</v>
          </cell>
        </row>
        <row r="138">
          <cell r="I138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3</v>
          </cell>
        </row>
        <row r="191">
          <cell r="I191">
            <v>1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2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1</v>
          </cell>
        </row>
        <row r="219">
          <cell r="I219">
            <v>3</v>
          </cell>
        </row>
        <row r="221">
          <cell r="I221">
            <v>23</v>
          </cell>
        </row>
        <row r="222">
          <cell r="I222">
            <v>0</v>
          </cell>
        </row>
        <row r="223">
          <cell r="I223">
            <v>9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4</v>
          </cell>
        </row>
        <row r="234">
          <cell r="I234">
            <v>0</v>
          </cell>
        </row>
        <row r="235">
          <cell r="I235">
            <v>6</v>
          </cell>
        </row>
        <row r="237">
          <cell r="I237">
            <v>7</v>
          </cell>
        </row>
        <row r="238">
          <cell r="I238">
            <v>1</v>
          </cell>
        </row>
        <row r="239">
          <cell r="I239">
            <v>5</v>
          </cell>
        </row>
        <row r="240">
          <cell r="I240">
            <v>0</v>
          </cell>
        </row>
        <row r="242">
          <cell r="I242">
            <v>2</v>
          </cell>
        </row>
        <row r="243">
          <cell r="I243">
            <v>0</v>
          </cell>
        </row>
        <row r="244">
          <cell r="I244">
            <v>5</v>
          </cell>
        </row>
        <row r="245">
          <cell r="I245">
            <v>3</v>
          </cell>
        </row>
        <row r="247">
          <cell r="I247">
            <v>2</v>
          </cell>
        </row>
        <row r="248">
          <cell r="I248">
            <v>6</v>
          </cell>
        </row>
        <row r="249">
          <cell r="I249">
            <v>6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5">
        <row r="10">
          <cell r="F10">
            <v>0</v>
          </cell>
        </row>
        <row r="16">
          <cell r="I16">
            <v>0</v>
          </cell>
        </row>
        <row r="17">
          <cell r="I17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1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5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4">
          <cell r="I134">
            <v>1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0</v>
          </cell>
        </row>
        <row r="138">
          <cell r="I138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7">
          <cell r="I147">
            <v>1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1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1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1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1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2</v>
          </cell>
        </row>
        <row r="219">
          <cell r="I219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5">
          <cell r="I225">
            <v>1</v>
          </cell>
        </row>
        <row r="226">
          <cell r="I226">
            <v>0</v>
          </cell>
        </row>
        <row r="228">
          <cell r="I228">
            <v>3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0</v>
          </cell>
        </row>
        <row r="234">
          <cell r="I234">
            <v>0</v>
          </cell>
        </row>
        <row r="235">
          <cell r="I235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2">
          <cell r="I242">
            <v>2</v>
          </cell>
        </row>
        <row r="243">
          <cell r="I243">
            <v>0</v>
          </cell>
        </row>
        <row r="244">
          <cell r="I244">
            <v>5</v>
          </cell>
        </row>
        <row r="245">
          <cell r="I245">
            <v>0</v>
          </cell>
        </row>
        <row r="247">
          <cell r="I247">
            <v>1</v>
          </cell>
        </row>
        <row r="248">
          <cell r="I248">
            <v>1</v>
          </cell>
        </row>
        <row r="249">
          <cell r="I249">
            <v>1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6">
        <row r="10">
          <cell r="F10">
            <v>0</v>
          </cell>
        </row>
        <row r="16">
          <cell r="I16">
            <v>2</v>
          </cell>
        </row>
        <row r="17">
          <cell r="I17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2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1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4">
          <cell r="I134">
            <v>1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0</v>
          </cell>
        </row>
        <row r="138">
          <cell r="I138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0</v>
          </cell>
        </row>
        <row r="221">
          <cell r="I221">
            <v>3</v>
          </cell>
        </row>
        <row r="222">
          <cell r="I222">
            <v>0</v>
          </cell>
        </row>
        <row r="223">
          <cell r="I223">
            <v>1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0</v>
          </cell>
        </row>
        <row r="234">
          <cell r="I234">
            <v>0</v>
          </cell>
        </row>
        <row r="235">
          <cell r="I235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1</v>
          </cell>
        </row>
        <row r="240">
          <cell r="I240">
            <v>0</v>
          </cell>
        </row>
        <row r="242">
          <cell r="I242">
            <v>4</v>
          </cell>
        </row>
        <row r="243"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7">
          <cell r="I247">
            <v>1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7">
        <row r="10">
          <cell r="F10">
            <v>485</v>
          </cell>
          <cell r="G10">
            <v>0</v>
          </cell>
        </row>
        <row r="11">
          <cell r="F11">
            <v>0</v>
          </cell>
          <cell r="G11">
            <v>0</v>
          </cell>
        </row>
        <row r="16">
          <cell r="I16">
            <v>0</v>
          </cell>
        </row>
        <row r="17">
          <cell r="I17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485</v>
          </cell>
        </row>
        <row r="102">
          <cell r="I102">
            <v>0</v>
          </cell>
          <cell r="J102">
            <v>0</v>
          </cell>
        </row>
        <row r="103">
          <cell r="I103">
            <v>0</v>
          </cell>
          <cell r="J103">
            <v>0</v>
          </cell>
        </row>
        <row r="104">
          <cell r="I104">
            <v>0</v>
          </cell>
          <cell r="J104">
            <v>0</v>
          </cell>
        </row>
        <row r="105">
          <cell r="I105">
            <v>0</v>
          </cell>
          <cell r="J105">
            <v>0</v>
          </cell>
        </row>
        <row r="106">
          <cell r="I106">
            <v>0</v>
          </cell>
          <cell r="J106">
            <v>0</v>
          </cell>
        </row>
        <row r="108">
          <cell r="I108">
            <v>0</v>
          </cell>
          <cell r="J108">
            <v>0</v>
          </cell>
        </row>
        <row r="109">
          <cell r="I109">
            <v>0</v>
          </cell>
          <cell r="J109">
            <v>0</v>
          </cell>
        </row>
        <row r="110">
          <cell r="I110">
            <v>0</v>
          </cell>
          <cell r="J110">
            <v>0</v>
          </cell>
        </row>
        <row r="111">
          <cell r="I111">
            <v>0</v>
          </cell>
          <cell r="J111">
            <v>0</v>
          </cell>
        </row>
        <row r="112">
          <cell r="I112">
            <v>0</v>
          </cell>
          <cell r="J112">
            <v>0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0</v>
          </cell>
          <cell r="J116">
            <v>0</v>
          </cell>
        </row>
        <row r="117">
          <cell r="I117">
            <v>0</v>
          </cell>
          <cell r="J117">
            <v>0</v>
          </cell>
        </row>
        <row r="118">
          <cell r="I118">
            <v>0</v>
          </cell>
          <cell r="J118">
            <v>0</v>
          </cell>
        </row>
        <row r="120">
          <cell r="I120">
            <v>0</v>
          </cell>
          <cell r="J120">
            <v>0</v>
          </cell>
        </row>
        <row r="121">
          <cell r="I121">
            <v>0</v>
          </cell>
          <cell r="J121">
            <v>0</v>
          </cell>
        </row>
        <row r="122">
          <cell r="I122">
            <v>0</v>
          </cell>
          <cell r="J122">
            <v>0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0</v>
          </cell>
        </row>
        <row r="126">
          <cell r="I126">
            <v>0</v>
          </cell>
          <cell r="J126">
            <v>0</v>
          </cell>
        </row>
        <row r="128">
          <cell r="I128">
            <v>0</v>
          </cell>
          <cell r="J128">
            <v>0</v>
          </cell>
        </row>
        <row r="129">
          <cell r="I129">
            <v>0</v>
          </cell>
          <cell r="J129">
            <v>0</v>
          </cell>
        </row>
        <row r="130">
          <cell r="I130">
            <v>0</v>
          </cell>
          <cell r="J130">
            <v>0</v>
          </cell>
        </row>
        <row r="131">
          <cell r="I131">
            <v>0</v>
          </cell>
          <cell r="J131">
            <v>0</v>
          </cell>
        </row>
        <row r="132">
          <cell r="I132">
            <v>0</v>
          </cell>
          <cell r="J132">
            <v>0</v>
          </cell>
        </row>
        <row r="134">
          <cell r="I134">
            <v>0</v>
          </cell>
          <cell r="J134">
            <v>0</v>
          </cell>
        </row>
        <row r="135">
          <cell r="I135">
            <v>0</v>
          </cell>
          <cell r="J135">
            <v>0</v>
          </cell>
        </row>
        <row r="136">
          <cell r="I136">
            <v>0</v>
          </cell>
          <cell r="J136">
            <v>0</v>
          </cell>
        </row>
        <row r="137">
          <cell r="I137">
            <v>0</v>
          </cell>
          <cell r="J137">
            <v>0</v>
          </cell>
        </row>
        <row r="138">
          <cell r="I138">
            <v>0</v>
          </cell>
          <cell r="J138">
            <v>0</v>
          </cell>
        </row>
        <row r="140">
          <cell r="I140">
            <v>0</v>
          </cell>
          <cell r="J140">
            <v>0</v>
          </cell>
        </row>
        <row r="141">
          <cell r="I141">
            <v>0</v>
          </cell>
          <cell r="J141">
            <v>0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7">
          <cell r="I147">
            <v>0</v>
          </cell>
          <cell r="J147">
            <v>0</v>
          </cell>
        </row>
        <row r="148">
          <cell r="I148">
            <v>0</v>
          </cell>
          <cell r="J148">
            <v>0</v>
          </cell>
        </row>
        <row r="149">
          <cell r="I149">
            <v>0</v>
          </cell>
          <cell r="J149">
            <v>0</v>
          </cell>
        </row>
        <row r="150">
          <cell r="I150">
            <v>0</v>
          </cell>
          <cell r="J150">
            <v>0</v>
          </cell>
        </row>
        <row r="152">
          <cell r="I152">
            <v>0</v>
          </cell>
          <cell r="J152">
            <v>0</v>
          </cell>
        </row>
        <row r="153">
          <cell r="I153">
            <v>0</v>
          </cell>
          <cell r="J153">
            <v>0</v>
          </cell>
        </row>
        <row r="154">
          <cell r="I154">
            <v>0</v>
          </cell>
          <cell r="J154">
            <v>0</v>
          </cell>
        </row>
        <row r="155">
          <cell r="I155">
            <v>0</v>
          </cell>
          <cell r="J155">
            <v>0</v>
          </cell>
        </row>
        <row r="182">
          <cell r="I182">
            <v>0</v>
          </cell>
          <cell r="J182">
            <v>0</v>
          </cell>
        </row>
        <row r="183">
          <cell r="I183">
            <v>0</v>
          </cell>
          <cell r="J183">
            <v>0</v>
          </cell>
        </row>
        <row r="184">
          <cell r="I184">
            <v>0</v>
          </cell>
          <cell r="J184">
            <v>0</v>
          </cell>
        </row>
        <row r="185">
          <cell r="I185">
            <v>0</v>
          </cell>
          <cell r="J185">
            <v>0</v>
          </cell>
        </row>
        <row r="186">
          <cell r="I186">
            <v>0</v>
          </cell>
          <cell r="J186">
            <v>0</v>
          </cell>
        </row>
        <row r="187">
          <cell r="I187">
            <v>0</v>
          </cell>
          <cell r="J187">
            <v>0</v>
          </cell>
        </row>
        <row r="188">
          <cell r="I188">
            <v>0</v>
          </cell>
          <cell r="J188">
            <v>0</v>
          </cell>
        </row>
        <row r="189">
          <cell r="I189">
            <v>0</v>
          </cell>
          <cell r="J189">
            <v>0</v>
          </cell>
        </row>
        <row r="190">
          <cell r="I190">
            <v>0</v>
          </cell>
          <cell r="J190">
            <v>0</v>
          </cell>
        </row>
        <row r="191">
          <cell r="I191">
            <v>0</v>
          </cell>
          <cell r="J191">
            <v>0</v>
          </cell>
        </row>
        <row r="192">
          <cell r="I192">
            <v>0</v>
          </cell>
          <cell r="J192">
            <v>0</v>
          </cell>
        </row>
        <row r="193">
          <cell r="I193">
            <v>0</v>
          </cell>
          <cell r="J193">
            <v>0</v>
          </cell>
        </row>
        <row r="194">
          <cell r="I194">
            <v>0</v>
          </cell>
          <cell r="J194">
            <v>0</v>
          </cell>
        </row>
        <row r="195">
          <cell r="I195">
            <v>0</v>
          </cell>
          <cell r="J195">
            <v>0</v>
          </cell>
        </row>
        <row r="196">
          <cell r="I196">
            <v>0</v>
          </cell>
          <cell r="J196">
            <v>0</v>
          </cell>
        </row>
        <row r="197">
          <cell r="I197">
            <v>0</v>
          </cell>
          <cell r="J197">
            <v>0</v>
          </cell>
        </row>
        <row r="198">
          <cell r="I198">
            <v>0</v>
          </cell>
          <cell r="J198">
            <v>0</v>
          </cell>
        </row>
        <row r="199">
          <cell r="I199">
            <v>0</v>
          </cell>
          <cell r="J199">
            <v>0</v>
          </cell>
        </row>
        <row r="200">
          <cell r="I200">
            <v>0</v>
          </cell>
          <cell r="J200">
            <v>0</v>
          </cell>
        </row>
        <row r="201">
          <cell r="I201">
            <v>0</v>
          </cell>
          <cell r="J201">
            <v>0</v>
          </cell>
        </row>
        <row r="202">
          <cell r="I202">
            <v>0</v>
          </cell>
          <cell r="J202">
            <v>0</v>
          </cell>
        </row>
        <row r="203">
          <cell r="I203">
            <v>0</v>
          </cell>
          <cell r="J203">
            <v>0</v>
          </cell>
        </row>
        <row r="204">
          <cell r="I204">
            <v>0</v>
          </cell>
          <cell r="J204">
            <v>0</v>
          </cell>
        </row>
        <row r="205">
          <cell r="I205">
            <v>0</v>
          </cell>
          <cell r="J205">
            <v>0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0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0</v>
          </cell>
          <cell r="J210">
            <v>0</v>
          </cell>
        </row>
        <row r="211">
          <cell r="I211">
            <v>0</v>
          </cell>
          <cell r="J211">
            <v>0</v>
          </cell>
        </row>
        <row r="212">
          <cell r="I212">
            <v>0</v>
          </cell>
          <cell r="J212">
            <v>0</v>
          </cell>
        </row>
        <row r="213">
          <cell r="I213">
            <v>0</v>
          </cell>
          <cell r="J213">
            <v>0</v>
          </cell>
        </row>
        <row r="214">
          <cell r="I214">
            <v>0</v>
          </cell>
          <cell r="J214">
            <v>0</v>
          </cell>
        </row>
        <row r="215">
          <cell r="I215">
            <v>0</v>
          </cell>
          <cell r="J215">
            <v>0</v>
          </cell>
        </row>
        <row r="216">
          <cell r="I216">
            <v>0</v>
          </cell>
          <cell r="J216">
            <v>0</v>
          </cell>
        </row>
        <row r="217">
          <cell r="I217">
            <v>0</v>
          </cell>
          <cell r="J217">
            <v>0</v>
          </cell>
        </row>
        <row r="218">
          <cell r="I218">
            <v>0</v>
          </cell>
          <cell r="J218">
            <v>0</v>
          </cell>
        </row>
        <row r="219">
          <cell r="I219">
            <v>0</v>
          </cell>
          <cell r="J219">
            <v>0</v>
          </cell>
        </row>
        <row r="221">
          <cell r="I221">
            <v>0</v>
          </cell>
          <cell r="J221">
            <v>0</v>
          </cell>
        </row>
        <row r="222">
          <cell r="I222">
            <v>0</v>
          </cell>
          <cell r="J222">
            <v>0</v>
          </cell>
        </row>
        <row r="223">
          <cell r="I223">
            <v>0</v>
          </cell>
          <cell r="J223">
            <v>0</v>
          </cell>
        </row>
        <row r="225">
          <cell r="I225">
            <v>0</v>
          </cell>
          <cell r="J225">
            <v>0</v>
          </cell>
        </row>
        <row r="226">
          <cell r="I226">
            <v>0</v>
          </cell>
          <cell r="J226">
            <v>0</v>
          </cell>
        </row>
        <row r="228">
          <cell r="I228">
            <v>0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0</v>
          </cell>
          <cell r="J230">
            <v>0</v>
          </cell>
        </row>
        <row r="231">
          <cell r="I231">
            <v>0</v>
          </cell>
          <cell r="J231">
            <v>0</v>
          </cell>
        </row>
        <row r="233">
          <cell r="I233">
            <v>0</v>
          </cell>
          <cell r="J233">
            <v>0</v>
          </cell>
        </row>
        <row r="234">
          <cell r="I234">
            <v>0</v>
          </cell>
          <cell r="J234">
            <v>0</v>
          </cell>
        </row>
        <row r="235">
          <cell r="I235">
            <v>0</v>
          </cell>
          <cell r="J235">
            <v>0</v>
          </cell>
        </row>
        <row r="237">
          <cell r="I237">
            <v>0</v>
          </cell>
          <cell r="J237">
            <v>0</v>
          </cell>
        </row>
        <row r="238">
          <cell r="I238">
            <v>0</v>
          </cell>
          <cell r="J238">
            <v>0</v>
          </cell>
        </row>
        <row r="239">
          <cell r="I239">
            <v>0</v>
          </cell>
          <cell r="J239">
            <v>0</v>
          </cell>
        </row>
        <row r="240">
          <cell r="I240">
            <v>0</v>
          </cell>
          <cell r="J240">
            <v>0</v>
          </cell>
        </row>
        <row r="242">
          <cell r="I242">
            <v>0</v>
          </cell>
          <cell r="J242">
            <v>0</v>
          </cell>
        </row>
        <row r="243">
          <cell r="I243">
            <v>0</v>
          </cell>
          <cell r="J243">
            <v>0</v>
          </cell>
        </row>
        <row r="244">
          <cell r="I244">
            <v>0</v>
          </cell>
          <cell r="J244">
            <v>0</v>
          </cell>
        </row>
        <row r="245">
          <cell r="I245">
            <v>0</v>
          </cell>
          <cell r="J245">
            <v>0</v>
          </cell>
        </row>
        <row r="247">
          <cell r="I247">
            <v>0</v>
          </cell>
          <cell r="J247">
            <v>0</v>
          </cell>
        </row>
        <row r="248">
          <cell r="I248">
            <v>0</v>
          </cell>
          <cell r="J248">
            <v>0</v>
          </cell>
        </row>
        <row r="249">
          <cell r="I249">
            <v>0</v>
          </cell>
          <cell r="J249">
            <v>0</v>
          </cell>
        </row>
        <row r="250">
          <cell r="I250">
            <v>0</v>
          </cell>
          <cell r="J250">
            <v>0</v>
          </cell>
        </row>
        <row r="252">
          <cell r="I252">
            <v>0</v>
          </cell>
          <cell r="J252">
            <v>0</v>
          </cell>
        </row>
        <row r="253">
          <cell r="I253">
            <v>0</v>
          </cell>
          <cell r="J253">
            <v>0</v>
          </cell>
        </row>
        <row r="254">
          <cell r="I254">
            <v>0</v>
          </cell>
          <cell r="J254">
            <v>0</v>
          </cell>
        </row>
      </sheetData>
      <sheetData sheetId="8">
        <row r="10">
          <cell r="F10">
            <v>311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F31">
            <v>3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2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2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1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1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1</v>
          </cell>
        </row>
        <row r="132">
          <cell r="I132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0</v>
          </cell>
        </row>
        <row r="138">
          <cell r="I138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7">
          <cell r="I147">
            <v>1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1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2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3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2</v>
          </cell>
        </row>
        <row r="234">
          <cell r="I234">
            <v>0</v>
          </cell>
        </row>
        <row r="235">
          <cell r="I235">
            <v>11</v>
          </cell>
        </row>
        <row r="237">
          <cell r="I237">
            <v>2</v>
          </cell>
        </row>
        <row r="238">
          <cell r="I238">
            <v>1</v>
          </cell>
        </row>
        <row r="239">
          <cell r="I239">
            <v>6</v>
          </cell>
        </row>
        <row r="240">
          <cell r="I240">
            <v>0</v>
          </cell>
        </row>
        <row r="242">
          <cell r="I242">
            <v>0</v>
          </cell>
        </row>
        <row r="243">
          <cell r="I243">
            <v>0</v>
          </cell>
        </row>
        <row r="244">
          <cell r="I244">
            <v>0</v>
          </cell>
        </row>
        <row r="245">
          <cell r="I245">
            <v>10</v>
          </cell>
        </row>
        <row r="247">
          <cell r="I247">
            <v>1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9">
        <row r="10">
          <cell r="F10">
            <v>652</v>
          </cell>
        </row>
        <row r="16">
          <cell r="I16">
            <v>0</v>
          </cell>
        </row>
        <row r="17">
          <cell r="I17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F30">
            <v>0</v>
          </cell>
          <cell r="G30">
            <v>1</v>
          </cell>
          <cell r="H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1</v>
          </cell>
          <cell r="I48">
            <v>3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9">
          <cell r="F79">
            <v>1</v>
          </cell>
          <cell r="G79">
            <v>0</v>
          </cell>
          <cell r="H79">
            <v>0</v>
          </cell>
          <cell r="I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F87">
            <v>4</v>
          </cell>
          <cell r="G87">
            <v>0</v>
          </cell>
          <cell r="H87">
            <v>0</v>
          </cell>
          <cell r="I87">
            <v>0</v>
          </cell>
        </row>
        <row r="92">
          <cell r="G92">
            <v>1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3</v>
          </cell>
        </row>
        <row r="106">
          <cell r="I106">
            <v>0</v>
          </cell>
        </row>
        <row r="108">
          <cell r="I108">
            <v>1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1</v>
          </cell>
        </row>
        <row r="112">
          <cell r="I112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1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4">
          <cell r="I134">
            <v>1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0</v>
          </cell>
        </row>
        <row r="138">
          <cell r="I138">
            <v>0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1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3</v>
          </cell>
        </row>
        <row r="219">
          <cell r="I219">
            <v>0</v>
          </cell>
        </row>
        <row r="221">
          <cell r="I221">
            <v>5</v>
          </cell>
        </row>
        <row r="222">
          <cell r="I222">
            <v>0</v>
          </cell>
        </row>
        <row r="223">
          <cell r="I223">
            <v>0</v>
          </cell>
        </row>
        <row r="225">
          <cell r="I225">
            <v>0</v>
          </cell>
        </row>
        <row r="226">
          <cell r="I226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3">
          <cell r="I233">
            <v>0</v>
          </cell>
        </row>
        <row r="234">
          <cell r="I234">
            <v>0</v>
          </cell>
        </row>
        <row r="235">
          <cell r="I235">
            <v>1</v>
          </cell>
        </row>
        <row r="237">
          <cell r="I237">
            <v>1</v>
          </cell>
        </row>
        <row r="238">
          <cell r="I238">
            <v>0</v>
          </cell>
        </row>
        <row r="239">
          <cell r="I239">
            <v>2</v>
          </cell>
        </row>
        <row r="240">
          <cell r="I240">
            <v>0</v>
          </cell>
        </row>
        <row r="242">
          <cell r="I242">
            <v>0</v>
          </cell>
        </row>
        <row r="243">
          <cell r="I243">
            <v>0</v>
          </cell>
        </row>
        <row r="244">
          <cell r="I244">
            <v>4</v>
          </cell>
        </row>
        <row r="245">
          <cell r="I245">
            <v>1</v>
          </cell>
        </row>
        <row r="247">
          <cell r="I247">
            <v>3</v>
          </cell>
        </row>
        <row r="248">
          <cell r="I248">
            <v>2</v>
          </cell>
        </row>
        <row r="249">
          <cell r="I249">
            <v>2</v>
          </cell>
        </row>
        <row r="250">
          <cell r="I250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drawing" Target="../drawings/drawing21.xml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7.bin"/><Relationship Id="rId3" Type="http://schemas.openxmlformats.org/officeDocument/2006/relationships/printerSettings" Target="../printerSettings/printerSettings32.bin"/><Relationship Id="rId7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6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33.bin"/><Relationship Id="rId9" Type="http://schemas.openxmlformats.org/officeDocument/2006/relationships/printerSettings" Target="../printerSettings/printerSettings38.bin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6.bin"/><Relationship Id="rId3" Type="http://schemas.openxmlformats.org/officeDocument/2006/relationships/printerSettings" Target="../printerSettings/printerSettings41.bin"/><Relationship Id="rId7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6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42.bin"/><Relationship Id="rId9" Type="http://schemas.openxmlformats.org/officeDocument/2006/relationships/printerSettings" Target="../printerSettings/printerSettings4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267"/>
  <sheetViews>
    <sheetView showGridLines="0" showRowColHeaders="0" showZeros="0" tabSelected="1" zoomScale="110" zoomScaleNormal="110" zoomScaleSheetLayoutView="75" workbookViewId="0">
      <selection activeCell="K7" sqref="K7"/>
    </sheetView>
  </sheetViews>
  <sheetFormatPr baseColWidth="10" defaultRowHeight="12.75" outlineLevelRow="1" x14ac:dyDescent="0.2"/>
  <cols>
    <col min="1" max="1" width="7.5703125" style="531" customWidth="1"/>
    <col min="2" max="2" width="17.7109375" style="531" customWidth="1"/>
    <col min="3" max="3" width="13.5703125" style="531" customWidth="1"/>
    <col min="4" max="4" width="13.85546875" style="531" customWidth="1"/>
    <col min="5" max="5" width="46.85546875" style="531" customWidth="1"/>
    <col min="6" max="6" width="9.28515625" style="531" customWidth="1"/>
    <col min="7" max="8" width="7.7109375" style="531" customWidth="1"/>
    <col min="9" max="9" width="7.85546875" style="531" customWidth="1"/>
    <col min="10" max="10" width="9.7109375" style="531" customWidth="1"/>
    <col min="11" max="17" width="7.7109375" style="531" customWidth="1"/>
    <col min="18" max="16384" width="11.42578125" style="531"/>
  </cols>
  <sheetData>
    <row r="1" spans="1:18" ht="60.75" customHeight="1" thickBot="1" x14ac:dyDescent="0.25">
      <c r="A1" s="528"/>
      <c r="B1" s="529"/>
      <c r="C1" s="529"/>
      <c r="D1" s="530"/>
      <c r="E1" s="530"/>
      <c r="F1" s="206"/>
      <c r="G1" s="529"/>
      <c r="H1" s="212" t="s">
        <v>177</v>
      </c>
      <c r="I1" s="529"/>
      <c r="J1" s="529"/>
      <c r="K1" s="529"/>
      <c r="M1" s="528"/>
      <c r="N1" s="528"/>
    </row>
    <row r="2" spans="1:18" ht="17.25" thickTop="1" thickBot="1" x14ac:dyDescent="0.3">
      <c r="A2" s="528"/>
      <c r="B2" s="532"/>
      <c r="C2" s="532"/>
      <c r="D2" s="533"/>
      <c r="E2" s="533"/>
      <c r="F2" s="533"/>
      <c r="G2" s="529"/>
      <c r="H2" s="202" t="s">
        <v>16</v>
      </c>
      <c r="I2" s="203"/>
      <c r="J2" s="54"/>
      <c r="K2" s="532"/>
      <c r="L2" s="528"/>
      <c r="M2" s="528"/>
      <c r="N2" s="528"/>
    </row>
    <row r="3" spans="1:18" ht="17.25" thickTop="1" thickBot="1" x14ac:dyDescent="0.3">
      <c r="A3" s="528"/>
      <c r="B3" s="206"/>
      <c r="C3" s="532"/>
      <c r="D3" s="186"/>
      <c r="E3" s="186"/>
      <c r="F3" s="186"/>
      <c r="G3" s="529"/>
      <c r="H3" s="204" t="s">
        <v>17</v>
      </c>
      <c r="I3" s="534"/>
      <c r="J3" s="54" t="s">
        <v>224</v>
      </c>
      <c r="K3" s="532"/>
      <c r="L3" s="528"/>
      <c r="M3" s="535"/>
      <c r="N3" s="535"/>
    </row>
    <row r="4" spans="1:18" ht="12" customHeight="1" thickTop="1" thickBot="1" x14ac:dyDescent="0.25">
      <c r="A4" s="536"/>
      <c r="B4" s="532"/>
      <c r="C4" s="532"/>
      <c r="D4" s="532"/>
      <c r="E4" s="533"/>
      <c r="F4" s="537"/>
      <c r="G4" s="533"/>
      <c r="H4" s="533"/>
      <c r="I4" s="533"/>
      <c r="J4" s="533"/>
      <c r="K4" s="533"/>
      <c r="L4" s="535"/>
      <c r="M4" s="535"/>
      <c r="N4" s="535"/>
      <c r="O4" s="538"/>
      <c r="P4" s="538"/>
      <c r="Q4" s="538"/>
      <c r="R4" s="538"/>
    </row>
    <row r="5" spans="1:18" ht="17.25" customHeight="1" thickTop="1" thickBot="1" x14ac:dyDescent="0.3">
      <c r="A5" s="528"/>
      <c r="B5" s="135" t="s">
        <v>218</v>
      </c>
      <c r="C5" s="1220"/>
      <c r="D5" s="1221"/>
      <c r="E5" s="1221"/>
      <c r="F5" s="1221"/>
      <c r="G5" s="1221"/>
      <c r="H5" s="1222"/>
      <c r="I5" s="529"/>
      <c r="J5" s="529"/>
      <c r="K5" s="529"/>
      <c r="L5" s="40"/>
      <c r="M5" s="535"/>
    </row>
    <row r="6" spans="1:18" ht="17.25" customHeight="1" thickTop="1" thickBot="1" x14ac:dyDescent="0.3">
      <c r="A6" s="528"/>
      <c r="B6" s="135" t="s">
        <v>18</v>
      </c>
      <c r="C6" s="1220" t="s">
        <v>240</v>
      </c>
      <c r="D6" s="1221"/>
      <c r="E6" s="1221"/>
      <c r="F6" s="1221"/>
      <c r="G6" s="1221"/>
      <c r="H6" s="1222"/>
      <c r="I6" s="529"/>
      <c r="J6" s="529"/>
      <c r="K6" s="529"/>
      <c r="L6" s="40"/>
      <c r="M6" s="41"/>
      <c r="N6" s="535"/>
      <c r="O6" s="538"/>
      <c r="P6" s="538"/>
      <c r="Q6" s="538"/>
    </row>
    <row r="7" spans="1:18" ht="17.25" customHeight="1" thickTop="1" thickBot="1" x14ac:dyDescent="0.3">
      <c r="A7" s="528"/>
      <c r="B7" s="136" t="s">
        <v>19</v>
      </c>
      <c r="C7" s="1223" t="s">
        <v>241</v>
      </c>
      <c r="D7" s="1224"/>
      <c r="E7" s="55"/>
      <c r="F7" s="56"/>
      <c r="G7" s="56"/>
      <c r="H7" s="55"/>
      <c r="I7" s="529"/>
      <c r="J7" s="529"/>
      <c r="K7" s="529"/>
      <c r="L7" s="41"/>
      <c r="M7" s="528"/>
      <c r="N7" s="528"/>
    </row>
    <row r="8" spans="1:18" ht="6.75" customHeight="1" thickTop="1" thickBot="1" x14ac:dyDescent="0.25">
      <c r="B8" s="532"/>
      <c r="C8" s="532"/>
      <c r="D8" s="532"/>
      <c r="E8" s="532"/>
      <c r="F8" s="532"/>
      <c r="G8" s="532"/>
      <c r="H8" s="539"/>
      <c r="I8" s="532"/>
      <c r="J8" s="532"/>
      <c r="K8" s="532"/>
      <c r="L8" s="528"/>
    </row>
    <row r="9" spans="1:18" ht="14.25" customHeight="1" thickTop="1" thickBot="1" x14ac:dyDescent="0.25">
      <c r="B9" s="529"/>
      <c r="C9" s="1225" t="s">
        <v>52</v>
      </c>
      <c r="D9" s="1225"/>
      <c r="E9" s="1225"/>
      <c r="F9" s="1227" t="s">
        <v>33</v>
      </c>
      <c r="G9" s="1228"/>
      <c r="H9" s="1227" t="s">
        <v>0</v>
      </c>
      <c r="I9" s="1228"/>
      <c r="J9" s="529"/>
      <c r="K9" s="529"/>
    </row>
    <row r="10" spans="1:18" ht="14.25" customHeight="1" thickTop="1" thickBot="1" x14ac:dyDescent="0.25">
      <c r="A10" s="538"/>
      <c r="B10" s="540"/>
      <c r="C10" s="1226"/>
      <c r="D10" s="1225"/>
      <c r="E10" s="1225"/>
      <c r="F10" s="1229">
        <v>4403</v>
      </c>
      <c r="G10" s="1229"/>
      <c r="H10" s="1230">
        <f>SUM(F10:G11)</f>
        <v>4403</v>
      </c>
      <c r="I10" s="1230"/>
      <c r="J10" s="529"/>
      <c r="K10" s="529"/>
    </row>
    <row r="11" spans="1:18" ht="14.25" customHeight="1" thickTop="1" thickBot="1" x14ac:dyDescent="0.25">
      <c r="A11" s="538"/>
      <c r="B11" s="540"/>
      <c r="C11" s="1226"/>
      <c r="D11" s="1225"/>
      <c r="E11" s="1225"/>
      <c r="F11" s="1229"/>
      <c r="G11" s="1229"/>
      <c r="H11" s="1230"/>
      <c r="I11" s="1230"/>
      <c r="J11" s="529"/>
      <c r="K11" s="529"/>
    </row>
    <row r="12" spans="1:18" ht="4.5" customHeight="1" thickTop="1" thickBot="1" x14ac:dyDescent="0.25">
      <c r="A12" s="538"/>
      <c r="B12" s="540"/>
      <c r="C12" s="541"/>
      <c r="D12" s="541"/>
      <c r="E12" s="541"/>
      <c r="F12" s="541"/>
      <c r="G12" s="541"/>
      <c r="H12" s="541"/>
      <c r="I12" s="541"/>
      <c r="J12" s="541"/>
      <c r="K12" s="541"/>
      <c r="L12" s="542"/>
    </row>
    <row r="13" spans="1:18" ht="14.25" customHeight="1" thickTop="1" thickBot="1" x14ac:dyDescent="0.25">
      <c r="A13" s="538"/>
      <c r="B13" s="540"/>
      <c r="C13" s="1226" t="s">
        <v>53</v>
      </c>
      <c r="D13" s="1225"/>
      <c r="E13" s="1225"/>
      <c r="F13" s="1225"/>
      <c r="G13" s="1225"/>
      <c r="H13" s="1227" t="s">
        <v>0</v>
      </c>
      <c r="I13" s="1228"/>
      <c r="J13" s="1244" t="s">
        <v>11</v>
      </c>
      <c r="K13" s="1244"/>
    </row>
    <row r="14" spans="1:18" ht="14.25" customHeight="1" thickTop="1" thickBot="1" x14ac:dyDescent="0.25">
      <c r="B14" s="540"/>
      <c r="C14" s="1225"/>
      <c r="D14" s="1225"/>
      <c r="E14" s="1225"/>
      <c r="F14" s="1225"/>
      <c r="G14" s="1225"/>
      <c r="H14" s="1103" t="s">
        <v>1</v>
      </c>
      <c r="I14" s="1103" t="s">
        <v>2</v>
      </c>
      <c r="J14" s="1244"/>
      <c r="K14" s="1244"/>
    </row>
    <row r="15" spans="1:18" ht="14.25" customHeight="1" thickTop="1" thickBot="1" x14ac:dyDescent="0.25">
      <c r="B15" s="529"/>
      <c r="C15" s="1225"/>
      <c r="D15" s="1225"/>
      <c r="E15" s="1225"/>
      <c r="F15" s="1225"/>
      <c r="G15" s="1225"/>
      <c r="H15" s="1101">
        <f>SUM(H16:H17)</f>
        <v>62</v>
      </c>
      <c r="I15" s="1101">
        <f>SUM(I16:I17)</f>
        <v>3</v>
      </c>
      <c r="J15" s="1245">
        <f>H15+I15</f>
        <v>65</v>
      </c>
      <c r="K15" s="1245"/>
    </row>
    <row r="16" spans="1:18" ht="19.5" customHeight="1" thickTop="1" thickBot="1" x14ac:dyDescent="0.25">
      <c r="B16" s="529"/>
      <c r="C16" s="1234" t="s">
        <v>15</v>
      </c>
      <c r="D16" s="1235"/>
      <c r="E16" s="1235"/>
      <c r="F16" s="1235"/>
      <c r="G16" s="1246"/>
      <c r="H16" s="57">
        <v>57</v>
      </c>
      <c r="I16" s="57">
        <v>3</v>
      </c>
      <c r="J16" s="1247">
        <f>H16+I16</f>
        <v>60</v>
      </c>
      <c r="K16" s="1247"/>
    </row>
    <row r="17" spans="2:15" ht="16.5" customHeight="1" thickTop="1" thickBot="1" x14ac:dyDescent="0.25">
      <c r="B17" s="529"/>
      <c r="C17" s="1234" t="s">
        <v>213</v>
      </c>
      <c r="D17" s="1235"/>
      <c r="E17" s="1235"/>
      <c r="F17" s="1235"/>
      <c r="G17" s="1235"/>
      <c r="H17" s="57">
        <v>5</v>
      </c>
      <c r="I17" s="57"/>
      <c r="J17" s="1236">
        <f>H17+I17</f>
        <v>5</v>
      </c>
      <c r="K17" s="1237"/>
    </row>
    <row r="18" spans="2:15" ht="14.25" customHeight="1" thickTop="1" thickBot="1" x14ac:dyDescent="0.25">
      <c r="B18" s="529"/>
      <c r="C18" s="124" t="s">
        <v>8</v>
      </c>
      <c r="D18" s="125"/>
      <c r="E18" s="126"/>
      <c r="F18" s="543"/>
      <c r="G18" s="543"/>
      <c r="H18" s="544"/>
      <c r="I18" s="545"/>
      <c r="J18" s="546"/>
      <c r="K18" s="529"/>
    </row>
    <row r="19" spans="2:15" ht="14.25" customHeight="1" thickTop="1" thickBot="1" x14ac:dyDescent="0.25">
      <c r="B19" s="529"/>
      <c r="C19" s="127"/>
      <c r="D19" s="128"/>
      <c r="E19" s="128"/>
      <c r="F19" s="1227" t="s">
        <v>51</v>
      </c>
      <c r="G19" s="1227"/>
      <c r="H19" s="1227"/>
      <c r="I19" s="1238"/>
      <c r="J19" s="1103" t="s">
        <v>0</v>
      </c>
      <c r="K19" s="529"/>
    </row>
    <row r="20" spans="2:15" ht="14.25" customHeight="1" thickTop="1" thickBot="1" x14ac:dyDescent="0.25">
      <c r="B20" s="529"/>
      <c r="C20" s="127"/>
      <c r="D20" s="128" t="s">
        <v>54</v>
      </c>
      <c r="E20" s="128"/>
      <c r="F20" s="172" t="s">
        <v>5</v>
      </c>
      <c r="G20" s="172" t="s">
        <v>35</v>
      </c>
      <c r="H20" s="172" t="s">
        <v>3</v>
      </c>
      <c r="I20" s="192" t="s">
        <v>4</v>
      </c>
      <c r="J20" s="547"/>
      <c r="K20" s="529"/>
    </row>
    <row r="21" spans="2:15" ht="14.25" customHeight="1" thickTop="1" thickBot="1" x14ac:dyDescent="0.25">
      <c r="B21" s="529"/>
      <c r="C21" s="129"/>
      <c r="D21" s="130"/>
      <c r="E21" s="130"/>
      <c r="F21" s="1239">
        <f>(J23+J28+J35+J39+J40+J41+J54+J57+J58+J59+J61+J62+J63)</f>
        <v>12</v>
      </c>
      <c r="G21" s="1239"/>
      <c r="H21" s="1239"/>
      <c r="I21" s="1240"/>
      <c r="J21" s="1241">
        <f>(J23+J28+J34+J38+J49+J70+J72+J78)</f>
        <v>86</v>
      </c>
      <c r="K21" s="529"/>
    </row>
    <row r="22" spans="2:15" ht="15.75" thickTop="1" thickBot="1" x14ac:dyDescent="0.25">
      <c r="B22" s="529"/>
      <c r="C22" s="548"/>
      <c r="D22" s="62"/>
      <c r="E22" s="62"/>
      <c r="F22" s="133">
        <f>(F23+F28+F34+F38+F49+F70+F72+F77+F78)</f>
        <v>62</v>
      </c>
      <c r="G22" s="133">
        <f>(G23+G28+G34+G38+G49+G70+G72+G77+G78)</f>
        <v>22</v>
      </c>
      <c r="H22" s="133">
        <f>(H23+H28+H34+H38+H49+H70+H72+H77+H78)</f>
        <v>0</v>
      </c>
      <c r="I22" s="133">
        <f>(I23+I28+I34+I38+I49+I70+I72+I77+I78)</f>
        <v>2</v>
      </c>
      <c r="J22" s="1241"/>
      <c r="K22" s="529"/>
    </row>
    <row r="23" spans="2:15" ht="16.5" customHeight="1" thickTop="1" thickBot="1" x14ac:dyDescent="0.3">
      <c r="B23" s="529"/>
      <c r="C23" s="549"/>
      <c r="D23" s="1242" t="s">
        <v>55</v>
      </c>
      <c r="E23" s="1243"/>
      <c r="F23" s="140">
        <f>SUM(F24:F27)</f>
        <v>0</v>
      </c>
      <c r="G23" s="140">
        <f>SUM(G24:G27)</f>
        <v>0</v>
      </c>
      <c r="H23" s="140">
        <f>SUM(H24:H27)</f>
        <v>0</v>
      </c>
      <c r="I23" s="141">
        <f>SUM(I24:I27)</f>
        <v>0</v>
      </c>
      <c r="J23" s="142">
        <f t="shared" ref="J23:J33" si="0">SUM(F23:I23)</f>
        <v>0</v>
      </c>
      <c r="K23" s="529"/>
    </row>
    <row r="24" spans="2:15" ht="14.25" customHeight="1" outlineLevel="1" thickTop="1" thickBot="1" x14ac:dyDescent="0.25">
      <c r="B24" s="529"/>
      <c r="C24" s="549"/>
      <c r="D24" s="550"/>
      <c r="E24" s="551" t="s">
        <v>36</v>
      </c>
      <c r="F24" s="1106"/>
      <c r="G24" s="1106"/>
      <c r="H24" s="1106"/>
      <c r="I24" s="1106"/>
      <c r="J24" s="553">
        <f t="shared" si="0"/>
        <v>0</v>
      </c>
      <c r="K24" s="529"/>
    </row>
    <row r="25" spans="2:15" ht="14.25" customHeight="1" outlineLevel="1" thickTop="1" thickBot="1" x14ac:dyDescent="0.25">
      <c r="B25" s="529"/>
      <c r="C25" s="549"/>
      <c r="D25" s="550"/>
      <c r="E25" s="551" t="s">
        <v>25</v>
      </c>
      <c r="F25" s="1106"/>
      <c r="G25" s="1106"/>
      <c r="H25" s="1106"/>
      <c r="I25" s="1106"/>
      <c r="J25" s="553">
        <f t="shared" si="0"/>
        <v>0</v>
      </c>
      <c r="K25" s="529"/>
    </row>
    <row r="26" spans="2:15" ht="14.25" customHeight="1" outlineLevel="1" thickTop="1" thickBot="1" x14ac:dyDescent="0.25">
      <c r="B26" s="529"/>
      <c r="C26" s="549"/>
      <c r="D26" s="550"/>
      <c r="E26" s="551" t="s">
        <v>26</v>
      </c>
      <c r="F26" s="1106"/>
      <c r="G26" s="1106"/>
      <c r="H26" s="1106"/>
      <c r="I26" s="1106"/>
      <c r="J26" s="553">
        <f t="shared" si="0"/>
        <v>0</v>
      </c>
      <c r="K26" s="529"/>
    </row>
    <row r="27" spans="2:15" ht="14.25" customHeight="1" outlineLevel="1" thickTop="1" thickBot="1" x14ac:dyDescent="0.25">
      <c r="B27" s="529"/>
      <c r="C27" s="549"/>
      <c r="D27" s="550"/>
      <c r="E27" s="551" t="s">
        <v>6</v>
      </c>
      <c r="F27" s="1106"/>
      <c r="G27" s="1106"/>
      <c r="H27" s="1106"/>
      <c r="I27" s="1106"/>
      <c r="J27" s="553">
        <f t="shared" si="0"/>
        <v>0</v>
      </c>
      <c r="K27" s="529"/>
    </row>
    <row r="28" spans="2:15" ht="16.5" customHeight="1" thickTop="1" thickBot="1" x14ac:dyDescent="0.3">
      <c r="B28" s="529"/>
      <c r="C28" s="549"/>
      <c r="D28" s="1110" t="s">
        <v>20</v>
      </c>
      <c r="E28" s="144"/>
      <c r="F28" s="1104">
        <f>SUM(F29:F33)</f>
        <v>0</v>
      </c>
      <c r="G28" s="1104">
        <f>SUM(G29:G33)</f>
        <v>1</v>
      </c>
      <c r="H28" s="1104">
        <f>SUM(H29:H33)</f>
        <v>0</v>
      </c>
      <c r="I28" s="1104">
        <f>SUM(I29:I33)</f>
        <v>0</v>
      </c>
      <c r="J28" s="146">
        <f t="shared" si="0"/>
        <v>1</v>
      </c>
      <c r="K28" s="529"/>
      <c r="O28" s="554"/>
    </row>
    <row r="29" spans="2:15" ht="14.25" customHeight="1" outlineLevel="1" thickTop="1" thickBot="1" x14ac:dyDescent="0.25">
      <c r="B29" s="529"/>
      <c r="C29" s="549"/>
      <c r="D29" s="550"/>
      <c r="E29" s="551" t="s">
        <v>45</v>
      </c>
      <c r="F29" s="1106"/>
      <c r="G29" s="1106"/>
      <c r="H29" s="1106"/>
      <c r="I29" s="1106"/>
      <c r="J29" s="553">
        <f t="shared" si="0"/>
        <v>0</v>
      </c>
      <c r="K29" s="529"/>
    </row>
    <row r="30" spans="2:15" ht="14.25" customHeight="1" outlineLevel="1" thickTop="1" thickBot="1" x14ac:dyDescent="0.25">
      <c r="B30" s="529"/>
      <c r="C30" s="549"/>
      <c r="D30" s="550"/>
      <c r="E30" s="551" t="s">
        <v>27</v>
      </c>
      <c r="F30" s="1106"/>
      <c r="G30" s="1106">
        <v>1</v>
      </c>
      <c r="H30" s="1106"/>
      <c r="I30" s="1106"/>
      <c r="J30" s="553">
        <f t="shared" si="0"/>
        <v>1</v>
      </c>
      <c r="K30" s="529"/>
    </row>
    <row r="31" spans="2:15" ht="14.25" customHeight="1" outlineLevel="1" thickTop="1" thickBot="1" x14ac:dyDescent="0.25">
      <c r="B31" s="529"/>
      <c r="C31" s="549"/>
      <c r="D31" s="550"/>
      <c r="E31" s="551" t="s">
        <v>46</v>
      </c>
      <c r="F31" s="1106"/>
      <c r="G31" s="1106"/>
      <c r="H31" s="1106"/>
      <c r="I31" s="1106"/>
      <c r="J31" s="553">
        <f t="shared" si="0"/>
        <v>0</v>
      </c>
      <c r="K31" s="529"/>
    </row>
    <row r="32" spans="2:15" ht="14.25" customHeight="1" outlineLevel="1" thickTop="1" thickBot="1" x14ac:dyDescent="0.25">
      <c r="B32" s="529"/>
      <c r="C32" s="549"/>
      <c r="D32" s="550"/>
      <c r="E32" s="551" t="s">
        <v>47</v>
      </c>
      <c r="F32" s="1106"/>
      <c r="G32" s="1106"/>
      <c r="H32" s="1106"/>
      <c r="I32" s="1106"/>
      <c r="J32" s="553">
        <f t="shared" si="0"/>
        <v>0</v>
      </c>
      <c r="K32" s="529"/>
    </row>
    <row r="33" spans="2:11" ht="14.25" customHeight="1" outlineLevel="1" thickTop="1" thickBot="1" x14ac:dyDescent="0.25">
      <c r="B33" s="529"/>
      <c r="C33" s="549"/>
      <c r="D33" s="550"/>
      <c r="E33" s="551" t="s">
        <v>142</v>
      </c>
      <c r="F33" s="1106"/>
      <c r="G33" s="1106"/>
      <c r="H33" s="1106"/>
      <c r="I33" s="1106"/>
      <c r="J33" s="553">
        <f t="shared" si="0"/>
        <v>0</v>
      </c>
      <c r="K33" s="529"/>
    </row>
    <row r="34" spans="2:11" ht="16.5" customHeight="1" thickTop="1" thickBot="1" x14ac:dyDescent="0.3">
      <c r="B34" s="529"/>
      <c r="C34" s="549"/>
      <c r="D34" s="1234" t="s">
        <v>56</v>
      </c>
      <c r="E34" s="1246"/>
      <c r="F34" s="147">
        <f>SUM(F35:F37)</f>
        <v>5</v>
      </c>
      <c r="G34" s="147">
        <f>SUM(G35:G37)</f>
        <v>0</v>
      </c>
      <c r="H34" s="147">
        <f>SUM(H35:H37)</f>
        <v>0</v>
      </c>
      <c r="I34" s="147">
        <f>SUM(I35:I37)</f>
        <v>0</v>
      </c>
      <c r="J34" s="142">
        <f>SUM(F34:I34)</f>
        <v>5</v>
      </c>
      <c r="K34" s="529"/>
    </row>
    <row r="35" spans="2:11" ht="14.25" customHeight="1" outlineLevel="1" thickTop="1" thickBot="1" x14ac:dyDescent="0.25">
      <c r="B35" s="529"/>
      <c r="C35" s="549"/>
      <c r="D35" s="550"/>
      <c r="E35" s="555" t="s">
        <v>49</v>
      </c>
      <c r="F35" s="1106">
        <v>3</v>
      </c>
      <c r="G35" s="1106"/>
      <c r="H35" s="1106"/>
      <c r="I35" s="1106"/>
      <c r="J35" s="556">
        <f t="shared" ref="J35:J48" si="1">SUM(F35:I35)</f>
        <v>3</v>
      </c>
      <c r="K35" s="529"/>
    </row>
    <row r="36" spans="2:11" ht="14.25" customHeight="1" outlineLevel="1" thickTop="1" thickBot="1" x14ac:dyDescent="0.25">
      <c r="B36" s="529"/>
      <c r="C36" s="549"/>
      <c r="D36" s="550"/>
      <c r="E36" s="555" t="s">
        <v>50</v>
      </c>
      <c r="F36" s="210">
        <v>1</v>
      </c>
      <c r="G36" s="210"/>
      <c r="H36" s="210"/>
      <c r="I36" s="210"/>
      <c r="J36" s="556">
        <f>SUM(F36:I36)</f>
        <v>1</v>
      </c>
      <c r="K36" s="529"/>
    </row>
    <row r="37" spans="2:11" ht="14.25" customHeight="1" outlineLevel="1" thickTop="1" thickBot="1" x14ac:dyDescent="0.25">
      <c r="B37" s="529"/>
      <c r="C37" s="549"/>
      <c r="D37" s="550"/>
      <c r="E37" s="72" t="s">
        <v>48</v>
      </c>
      <c r="F37" s="1106">
        <v>1</v>
      </c>
      <c r="G37" s="1106"/>
      <c r="H37" s="1106"/>
      <c r="I37" s="1106"/>
      <c r="J37" s="556">
        <f>SUM(F37:I37)</f>
        <v>1</v>
      </c>
      <c r="K37" s="529"/>
    </row>
    <row r="38" spans="2:11" ht="16.5" customHeight="1" thickTop="1" thickBot="1" x14ac:dyDescent="0.3">
      <c r="B38" s="529"/>
      <c r="C38" s="530"/>
      <c r="D38" s="1234" t="s">
        <v>120</v>
      </c>
      <c r="E38" s="1246"/>
      <c r="F38" s="1104">
        <f>SUM(F39:F48)</f>
        <v>0</v>
      </c>
      <c r="G38" s="1104">
        <f>SUM(G39:G48)</f>
        <v>4</v>
      </c>
      <c r="H38" s="1104">
        <f>SUM(H39:H48)</f>
        <v>0</v>
      </c>
      <c r="I38" s="1104">
        <f>SUM(I39:I48)</f>
        <v>2</v>
      </c>
      <c r="J38" s="142">
        <f t="shared" si="1"/>
        <v>6</v>
      </c>
      <c r="K38" s="529"/>
    </row>
    <row r="39" spans="2:11" ht="14.25" customHeight="1" outlineLevel="1" thickTop="1" thickBot="1" x14ac:dyDescent="0.25">
      <c r="B39" s="529"/>
      <c r="C39" s="530"/>
      <c r="D39" s="557"/>
      <c r="E39" s="109" t="s">
        <v>125</v>
      </c>
      <c r="F39" s="1106"/>
      <c r="G39" s="1106">
        <v>1</v>
      </c>
      <c r="H39" s="1106"/>
      <c r="I39" s="1106"/>
      <c r="J39" s="556">
        <f t="shared" si="1"/>
        <v>1</v>
      </c>
      <c r="K39" s="529"/>
    </row>
    <row r="40" spans="2:11" ht="14.25" customHeight="1" outlineLevel="1" thickTop="1" thickBot="1" x14ac:dyDescent="0.25">
      <c r="B40" s="529"/>
      <c r="C40" s="530"/>
      <c r="D40" s="557"/>
      <c r="E40" s="109" t="s">
        <v>126</v>
      </c>
      <c r="F40" s="1106"/>
      <c r="G40" s="1106"/>
      <c r="H40" s="1106"/>
      <c r="I40" s="1106"/>
      <c r="J40" s="556">
        <f>SUM(F40:I40)</f>
        <v>0</v>
      </c>
      <c r="K40" s="529"/>
    </row>
    <row r="41" spans="2:11" ht="14.25" customHeight="1" outlineLevel="1" thickTop="1" thickBot="1" x14ac:dyDescent="0.25">
      <c r="B41" s="529"/>
      <c r="C41" s="530"/>
      <c r="D41" s="557"/>
      <c r="E41" s="109" t="s">
        <v>127</v>
      </c>
      <c r="F41" s="1106"/>
      <c r="G41" s="1106"/>
      <c r="H41" s="1106"/>
      <c r="I41" s="1106"/>
      <c r="J41" s="556">
        <f>SUM(F41:I41)</f>
        <v>0</v>
      </c>
      <c r="K41" s="529"/>
    </row>
    <row r="42" spans="2:11" ht="14.25" customHeight="1" outlineLevel="1" thickTop="1" thickBot="1" x14ac:dyDescent="0.25">
      <c r="B42" s="529"/>
      <c r="C42" s="530"/>
      <c r="D42" s="557"/>
      <c r="E42" s="110" t="s">
        <v>128</v>
      </c>
      <c r="F42" s="1106"/>
      <c r="G42" s="1106"/>
      <c r="H42" s="1106"/>
      <c r="I42" s="1106"/>
      <c r="J42" s="556">
        <f>SUM(F42:I42)</f>
        <v>0</v>
      </c>
      <c r="K42" s="529"/>
    </row>
    <row r="43" spans="2:11" ht="14.25" customHeight="1" outlineLevel="1" thickTop="1" thickBot="1" x14ac:dyDescent="0.25">
      <c r="B43" s="529"/>
      <c r="C43" s="530"/>
      <c r="D43" s="557"/>
      <c r="E43" s="111" t="s">
        <v>129</v>
      </c>
      <c r="F43" s="1106"/>
      <c r="G43" s="1106"/>
      <c r="H43" s="1106"/>
      <c r="I43" s="1106"/>
      <c r="J43" s="556">
        <f t="shared" si="1"/>
        <v>0</v>
      </c>
      <c r="K43" s="529"/>
    </row>
    <row r="44" spans="2:11" ht="14.25" customHeight="1" outlineLevel="1" thickTop="1" thickBot="1" x14ac:dyDescent="0.25">
      <c r="B44" s="529"/>
      <c r="C44" s="530"/>
      <c r="D44" s="557"/>
      <c r="E44" s="110" t="s">
        <v>130</v>
      </c>
      <c r="F44" s="1106"/>
      <c r="G44" s="1106">
        <v>2</v>
      </c>
      <c r="H44" s="1106"/>
      <c r="I44" s="1106"/>
      <c r="J44" s="556">
        <f>SUM(F44:I44)</f>
        <v>2</v>
      </c>
      <c r="K44" s="529"/>
    </row>
    <row r="45" spans="2:11" ht="14.25" customHeight="1" outlineLevel="1" thickTop="1" thickBot="1" x14ac:dyDescent="0.25">
      <c r="B45" s="529"/>
      <c r="C45" s="530"/>
      <c r="D45" s="557"/>
      <c r="E45" s="110" t="s">
        <v>131</v>
      </c>
      <c r="F45" s="1106"/>
      <c r="G45" s="1106"/>
      <c r="H45" s="1106"/>
      <c r="I45" s="1106"/>
      <c r="J45" s="556">
        <f>SUM(F45:I45)</f>
        <v>0</v>
      </c>
      <c r="K45" s="529"/>
    </row>
    <row r="46" spans="2:11" ht="14.25" customHeight="1" outlineLevel="1" thickTop="1" thickBot="1" x14ac:dyDescent="0.25">
      <c r="B46" s="529"/>
      <c r="C46" s="530"/>
      <c r="D46" s="557"/>
      <c r="E46" s="111" t="s">
        <v>132</v>
      </c>
      <c r="F46" s="1106"/>
      <c r="G46" s="1106">
        <v>1</v>
      </c>
      <c r="H46" s="1106"/>
      <c r="I46" s="1106"/>
      <c r="J46" s="556">
        <f t="shared" si="1"/>
        <v>1</v>
      </c>
      <c r="K46" s="529"/>
    </row>
    <row r="47" spans="2:11" ht="14.25" customHeight="1" outlineLevel="1" thickTop="1" thickBot="1" x14ac:dyDescent="0.25">
      <c r="B47" s="529"/>
      <c r="C47" s="530"/>
      <c r="D47" s="557"/>
      <c r="E47" s="111" t="s">
        <v>133</v>
      </c>
      <c r="F47" s="210"/>
      <c r="G47" s="210"/>
      <c r="H47" s="210"/>
      <c r="I47" s="210"/>
      <c r="J47" s="556">
        <f t="shared" si="1"/>
        <v>0</v>
      </c>
      <c r="K47" s="529"/>
    </row>
    <row r="48" spans="2:11" ht="14.25" customHeight="1" outlineLevel="1" thickTop="1" thickBot="1" x14ac:dyDescent="0.25">
      <c r="B48" s="529"/>
      <c r="C48" s="530"/>
      <c r="D48" s="557"/>
      <c r="E48" s="111" t="s">
        <v>134</v>
      </c>
      <c r="F48" s="1106"/>
      <c r="G48" s="1106"/>
      <c r="H48" s="1106"/>
      <c r="I48" s="1106">
        <v>2</v>
      </c>
      <c r="J48" s="556">
        <f t="shared" si="1"/>
        <v>2</v>
      </c>
      <c r="K48" s="529"/>
    </row>
    <row r="49" spans="2:12" ht="16.5" customHeight="1" thickTop="1" thickBot="1" x14ac:dyDescent="0.25">
      <c r="B49" s="529"/>
      <c r="C49" s="530"/>
      <c r="D49" s="1269" t="s">
        <v>96</v>
      </c>
      <c r="E49" s="1270"/>
      <c r="F49" s="148">
        <f>SUM(F50:F64)</f>
        <v>0</v>
      </c>
      <c r="G49" s="148">
        <f>SUM(G50:G64)</f>
        <v>17</v>
      </c>
      <c r="H49" s="148">
        <f>SUM(H50:H64)</f>
        <v>0</v>
      </c>
      <c r="I49" s="148">
        <f>SUM(I50:I64)</f>
        <v>0</v>
      </c>
      <c r="J49" s="149">
        <f>SUM(F49:F49:I49)</f>
        <v>17</v>
      </c>
      <c r="K49" s="529"/>
      <c r="L49" s="538"/>
    </row>
    <row r="50" spans="2:12" ht="14.25" customHeight="1" outlineLevel="1" thickTop="1" thickBot="1" x14ac:dyDescent="0.25">
      <c r="B50" s="529"/>
      <c r="C50" s="530"/>
      <c r="D50" s="73"/>
      <c r="E50" s="182" t="s">
        <v>117</v>
      </c>
      <c r="F50" s="210"/>
      <c r="G50" s="210"/>
      <c r="H50" s="210"/>
      <c r="I50" s="210"/>
      <c r="J50" s="172">
        <f>SUM(F50:F50:I50)</f>
        <v>0</v>
      </c>
      <c r="K50" s="529"/>
    </row>
    <row r="51" spans="2:12" ht="14.25" customHeight="1" outlineLevel="1" thickTop="1" thickBot="1" x14ac:dyDescent="0.25">
      <c r="B51" s="529"/>
      <c r="C51" s="530"/>
      <c r="D51" s="53"/>
      <c r="E51" s="182" t="s">
        <v>98</v>
      </c>
      <c r="F51" s="210"/>
      <c r="G51" s="210"/>
      <c r="H51" s="210"/>
      <c r="I51" s="210"/>
      <c r="J51" s="172">
        <f>SUM(F51:F51:I51)</f>
        <v>0</v>
      </c>
      <c r="K51" s="529"/>
    </row>
    <row r="52" spans="2:12" ht="14.25" customHeight="1" outlineLevel="1" thickTop="1" thickBot="1" x14ac:dyDescent="0.25">
      <c r="B52" s="529"/>
      <c r="C52" s="530"/>
      <c r="D52" s="53"/>
      <c r="E52" s="182" t="s">
        <v>97</v>
      </c>
      <c r="F52" s="210"/>
      <c r="G52" s="210">
        <v>10</v>
      </c>
      <c r="H52" s="210"/>
      <c r="I52" s="210"/>
      <c r="J52" s="172">
        <f>SUM(F52:F52:I52)</f>
        <v>10</v>
      </c>
      <c r="K52" s="529"/>
    </row>
    <row r="53" spans="2:12" ht="14.25" customHeight="1" outlineLevel="1" thickTop="1" thickBot="1" x14ac:dyDescent="0.25">
      <c r="B53" s="529"/>
      <c r="C53" s="530"/>
      <c r="D53" s="74"/>
      <c r="E53" s="182" t="s">
        <v>102</v>
      </c>
      <c r="F53" s="210"/>
      <c r="G53" s="210"/>
      <c r="H53" s="210"/>
      <c r="I53" s="210"/>
      <c r="J53" s="172">
        <f>SUM(F53:F53:I53)</f>
        <v>0</v>
      </c>
      <c r="K53" s="529"/>
    </row>
    <row r="54" spans="2:12" ht="14.25" customHeight="1" outlineLevel="1" thickTop="1" thickBot="1" x14ac:dyDescent="0.25">
      <c r="B54" s="529"/>
      <c r="C54" s="530"/>
      <c r="D54" s="74"/>
      <c r="E54" s="182" t="s">
        <v>137</v>
      </c>
      <c r="F54" s="1106"/>
      <c r="G54" s="1106"/>
      <c r="H54" s="1106"/>
      <c r="I54" s="1106"/>
      <c r="J54" s="172">
        <f>SUM(F54:F54:I54)</f>
        <v>0</v>
      </c>
      <c r="K54" s="529"/>
    </row>
    <row r="55" spans="2:12" ht="14.25" customHeight="1" outlineLevel="1" thickTop="1" thickBot="1" x14ac:dyDescent="0.25">
      <c r="B55" s="529"/>
      <c r="C55" s="530"/>
      <c r="D55" s="74"/>
      <c r="E55" s="183" t="s">
        <v>105</v>
      </c>
      <c r="F55" s="1106"/>
      <c r="G55" s="1106"/>
      <c r="H55" s="1106"/>
      <c r="I55" s="1106"/>
      <c r="J55" s="172">
        <f>SUM(F55:F55:I55)</f>
        <v>0</v>
      </c>
      <c r="K55" s="529"/>
    </row>
    <row r="56" spans="2:12" ht="14.25" customHeight="1" outlineLevel="1" thickTop="1" thickBot="1" x14ac:dyDescent="0.25">
      <c r="B56" s="529"/>
      <c r="C56" s="530"/>
      <c r="D56" s="74"/>
      <c r="E56" s="183" t="s">
        <v>104</v>
      </c>
      <c r="F56" s="1106"/>
      <c r="G56" s="1106"/>
      <c r="H56" s="1106"/>
      <c r="I56" s="1106"/>
      <c r="J56" s="172">
        <f>SUM(F56:F56:I56)</f>
        <v>0</v>
      </c>
      <c r="K56" s="529"/>
    </row>
    <row r="57" spans="2:12" ht="14.25" customHeight="1" outlineLevel="1" thickTop="1" thickBot="1" x14ac:dyDescent="0.25">
      <c r="B57" s="529"/>
      <c r="C57" s="530"/>
      <c r="D57" s="74"/>
      <c r="E57" s="183" t="s">
        <v>103</v>
      </c>
      <c r="F57" s="1106"/>
      <c r="G57" s="1106"/>
      <c r="H57" s="1106"/>
      <c r="I57" s="1106"/>
      <c r="J57" s="172">
        <f>SUM(F57:F57:I57)</f>
        <v>0</v>
      </c>
      <c r="K57" s="529"/>
    </row>
    <row r="58" spans="2:12" ht="14.25" customHeight="1" outlineLevel="1" thickTop="1" thickBot="1" x14ac:dyDescent="0.25">
      <c r="B58" s="529"/>
      <c r="C58" s="530"/>
      <c r="D58" s="74"/>
      <c r="E58" s="183" t="s">
        <v>138</v>
      </c>
      <c r="F58" s="1106"/>
      <c r="G58" s="1106"/>
      <c r="H58" s="1106"/>
      <c r="I58" s="1106"/>
      <c r="J58" s="172">
        <f>SUM(F58:F58:I58)</f>
        <v>0</v>
      </c>
      <c r="K58" s="529"/>
    </row>
    <row r="59" spans="2:12" ht="14.25" customHeight="1" outlineLevel="1" thickTop="1" thickBot="1" x14ac:dyDescent="0.25">
      <c r="B59" s="529"/>
      <c r="C59" s="530"/>
      <c r="D59" s="74"/>
      <c r="E59" s="182" t="s">
        <v>100</v>
      </c>
      <c r="F59" s="1106"/>
      <c r="G59" s="1106">
        <v>7</v>
      </c>
      <c r="H59" s="1106"/>
      <c r="I59" s="1106"/>
      <c r="J59" s="172">
        <f>SUM(F59:F59:I59)</f>
        <v>7</v>
      </c>
      <c r="K59" s="529"/>
    </row>
    <row r="60" spans="2:12" ht="14.25" customHeight="1" outlineLevel="1" thickTop="1" thickBot="1" x14ac:dyDescent="0.25">
      <c r="B60" s="529"/>
      <c r="C60" s="530"/>
      <c r="D60" s="74"/>
      <c r="E60" s="558" t="s">
        <v>99</v>
      </c>
      <c r="F60" s="210"/>
      <c r="G60" s="210"/>
      <c r="H60" s="210"/>
      <c r="I60" s="210"/>
      <c r="J60" s="172">
        <f>SUM(F60:F60:I60)</f>
        <v>0</v>
      </c>
      <c r="K60" s="529"/>
    </row>
    <row r="61" spans="2:12" ht="14.25" customHeight="1" outlineLevel="1" thickTop="1" thickBot="1" x14ac:dyDescent="0.25">
      <c r="B61" s="529"/>
      <c r="C61" s="530"/>
      <c r="D61" s="74"/>
      <c r="E61" s="558" t="s">
        <v>139</v>
      </c>
      <c r="F61" s="1106"/>
      <c r="G61" s="1106"/>
      <c r="H61" s="1106"/>
      <c r="I61" s="1106"/>
      <c r="J61" s="172">
        <f>SUM(F61:F61:I61)</f>
        <v>0</v>
      </c>
      <c r="K61" s="529"/>
    </row>
    <row r="62" spans="2:12" ht="14.25" customHeight="1" outlineLevel="1" thickTop="1" thickBot="1" x14ac:dyDescent="0.25">
      <c r="B62" s="529"/>
      <c r="C62" s="530"/>
      <c r="D62" s="74"/>
      <c r="E62" s="558" t="s">
        <v>106</v>
      </c>
      <c r="F62" s="1106"/>
      <c r="G62" s="1106"/>
      <c r="H62" s="1106"/>
      <c r="I62" s="1106"/>
      <c r="J62" s="172">
        <f>SUM(F62:F62:I62)</f>
        <v>0</v>
      </c>
      <c r="K62" s="529"/>
    </row>
    <row r="63" spans="2:12" ht="14.25" customHeight="1" outlineLevel="1" thickTop="1" thickBot="1" x14ac:dyDescent="0.25">
      <c r="B63" s="529"/>
      <c r="C63" s="530"/>
      <c r="D63" s="74"/>
      <c r="E63" s="559" t="s">
        <v>92</v>
      </c>
      <c r="F63" s="1106"/>
      <c r="G63" s="1106"/>
      <c r="H63" s="1106"/>
      <c r="I63" s="1106"/>
      <c r="J63" s="172">
        <f>SUM(F63:F63:I63)</f>
        <v>0</v>
      </c>
      <c r="K63" s="529"/>
    </row>
    <row r="64" spans="2:12" ht="14.25" customHeight="1" outlineLevel="1" thickTop="1" thickBot="1" x14ac:dyDescent="0.25">
      <c r="B64" s="529"/>
      <c r="C64" s="530"/>
      <c r="D64" s="53"/>
      <c r="E64" s="559" t="s">
        <v>121</v>
      </c>
      <c r="F64" s="1106"/>
      <c r="G64" s="1106"/>
      <c r="H64" s="1106"/>
      <c r="I64" s="1106"/>
      <c r="J64" s="172">
        <f>SUM(F64:F64:I64)</f>
        <v>0</v>
      </c>
      <c r="K64" s="530"/>
    </row>
    <row r="65" spans="2:11" ht="3.75" customHeight="1" thickTop="1" thickBot="1" x14ac:dyDescent="0.25">
      <c r="B65" s="560"/>
      <c r="C65" s="561"/>
      <c r="D65" s="32"/>
      <c r="E65" s="562"/>
      <c r="F65" s="34"/>
      <c r="G65" s="34"/>
      <c r="H65" s="34"/>
      <c r="I65" s="35"/>
      <c r="J65" s="563"/>
      <c r="K65" s="561"/>
    </row>
    <row r="66" spans="2:11" ht="12" customHeight="1" thickTop="1" x14ac:dyDescent="0.2">
      <c r="B66" s="529"/>
      <c r="C66" s="1259" t="s">
        <v>28</v>
      </c>
      <c r="D66" s="1260"/>
      <c r="E66" s="1260"/>
      <c r="F66" s="1260"/>
      <c r="G66" s="1260"/>
      <c r="H66" s="1260"/>
      <c r="I66" s="1261"/>
      <c r="J66" s="1231">
        <f>(J71+J73+J74+J75+J79+J80+J81+J82+J83+J84+J37+J42+J43+J44+J48+J50+J51+J52+J53+J55+J56+J60)</f>
        <v>57</v>
      </c>
      <c r="K66" s="529"/>
    </row>
    <row r="67" spans="2:11" ht="12" customHeight="1" x14ac:dyDescent="0.2">
      <c r="B67" s="529"/>
      <c r="C67" s="1262"/>
      <c r="D67" s="1263"/>
      <c r="E67" s="1263"/>
      <c r="F67" s="1263"/>
      <c r="G67" s="1263"/>
      <c r="H67" s="1263"/>
      <c r="I67" s="1264"/>
      <c r="J67" s="1232"/>
      <c r="K67" s="529"/>
    </row>
    <row r="68" spans="2:11" ht="12" customHeight="1" thickBot="1" x14ac:dyDescent="0.25">
      <c r="B68" s="529"/>
      <c r="C68" s="1265"/>
      <c r="D68" s="1266"/>
      <c r="E68" s="1266"/>
      <c r="F68" s="1266"/>
      <c r="G68" s="1266"/>
      <c r="H68" s="1266"/>
      <c r="I68" s="1267"/>
      <c r="J68" s="1233"/>
      <c r="K68" s="530"/>
    </row>
    <row r="69" spans="2:11" ht="14.25" customHeight="1" thickTop="1" thickBot="1" x14ac:dyDescent="0.25">
      <c r="B69" s="564"/>
      <c r="C69" s="11"/>
      <c r="D69" s="11"/>
      <c r="E69" s="11"/>
      <c r="F69" s="565"/>
      <c r="G69" s="565"/>
      <c r="H69" s="565"/>
      <c r="I69" s="566"/>
      <c r="J69" s="567"/>
      <c r="K69" s="529"/>
    </row>
    <row r="70" spans="2:11" ht="16.5" customHeight="1" thickTop="1" thickBot="1" x14ac:dyDescent="0.25">
      <c r="B70" s="564"/>
      <c r="C70" s="11"/>
      <c r="D70" s="1250" t="s">
        <v>141</v>
      </c>
      <c r="E70" s="1251"/>
      <c r="F70" s="198">
        <f>(F71)</f>
        <v>2</v>
      </c>
      <c r="G70" s="198">
        <f>(G71)</f>
        <v>0</v>
      </c>
      <c r="H70" s="198">
        <f>(H71)</f>
        <v>0</v>
      </c>
      <c r="I70" s="198">
        <f>(I71)</f>
        <v>0</v>
      </c>
      <c r="J70" s="1104">
        <f>SUM(F70:I70)</f>
        <v>2</v>
      </c>
      <c r="K70" s="529"/>
    </row>
    <row r="71" spans="2:11" ht="14.25" customHeight="1" thickTop="1" thickBot="1" x14ac:dyDescent="0.25">
      <c r="B71" s="564"/>
      <c r="C71" s="11"/>
      <c r="D71" s="1248" t="s">
        <v>86</v>
      </c>
      <c r="E71" s="1249"/>
      <c r="F71" s="1106">
        <v>2</v>
      </c>
      <c r="G71" s="1106"/>
      <c r="H71" s="1106"/>
      <c r="I71" s="1106"/>
      <c r="J71" s="568">
        <f>SUM(F71:I71)</f>
        <v>2</v>
      </c>
      <c r="K71" s="529"/>
    </row>
    <row r="72" spans="2:11" ht="16.5" customHeight="1" thickTop="1" thickBot="1" x14ac:dyDescent="0.25">
      <c r="B72" s="529"/>
      <c r="C72" s="569"/>
      <c r="D72" s="1250" t="s">
        <v>140</v>
      </c>
      <c r="E72" s="1251"/>
      <c r="F72" s="198">
        <f>SUM(F73:F75)</f>
        <v>0</v>
      </c>
      <c r="G72" s="198">
        <f>SUM(G73:G75)</f>
        <v>0</v>
      </c>
      <c r="H72" s="198">
        <f>SUM(H73:H75)</f>
        <v>0</v>
      </c>
      <c r="I72" s="198">
        <f>SUM(I73:I75)</f>
        <v>0</v>
      </c>
      <c r="J72" s="1104">
        <f t="shared" ref="J72:J87" si="2">SUM(F72:I72)</f>
        <v>0</v>
      </c>
      <c r="K72" s="529"/>
    </row>
    <row r="73" spans="2:11" ht="14.25" customHeight="1" outlineLevel="1" thickTop="1" thickBot="1" x14ac:dyDescent="0.25">
      <c r="B73" s="529"/>
      <c r="C73" s="569"/>
      <c r="D73" s="557"/>
      <c r="E73" s="570" t="s">
        <v>29</v>
      </c>
      <c r="F73" s="1106"/>
      <c r="G73" s="1106"/>
      <c r="H73" s="1106"/>
      <c r="I73" s="1106"/>
      <c r="J73" s="568">
        <f t="shared" si="2"/>
        <v>0</v>
      </c>
      <c r="K73" s="529"/>
    </row>
    <row r="74" spans="2:11" ht="14.25" outlineLevel="1" thickTop="1" thickBot="1" x14ac:dyDescent="0.25">
      <c r="B74" s="529"/>
      <c r="C74" s="569"/>
      <c r="D74" s="557"/>
      <c r="E74" s="571" t="s">
        <v>57</v>
      </c>
      <c r="F74" s="1106"/>
      <c r="G74" s="1106"/>
      <c r="H74" s="1106"/>
      <c r="I74" s="1106"/>
      <c r="J74" s="568">
        <f t="shared" si="2"/>
        <v>0</v>
      </c>
      <c r="K74" s="529"/>
    </row>
    <row r="75" spans="2:11" ht="14.25" outlineLevel="1" thickTop="1" thickBot="1" x14ac:dyDescent="0.25">
      <c r="B75" s="529"/>
      <c r="C75" s="569"/>
      <c r="D75" s="572"/>
      <c r="E75" s="573" t="s">
        <v>58</v>
      </c>
      <c r="F75" s="1106"/>
      <c r="G75" s="1106"/>
      <c r="H75" s="1106"/>
      <c r="I75" s="1106"/>
      <c r="J75" s="567">
        <f t="shared" si="2"/>
        <v>0</v>
      </c>
      <c r="K75" s="529"/>
    </row>
    <row r="76" spans="2:11" ht="35.25" customHeight="1" thickTop="1" thickBot="1" x14ac:dyDescent="0.3">
      <c r="B76" s="529"/>
      <c r="C76" s="1252" t="s">
        <v>43</v>
      </c>
      <c r="D76" s="1253"/>
      <c r="E76" s="1253"/>
      <c r="F76" s="1253"/>
      <c r="G76" s="1253"/>
      <c r="H76" s="1253"/>
      <c r="I76" s="1254"/>
      <c r="J76" s="200">
        <f>(H256-J66)</f>
        <v>4395</v>
      </c>
      <c r="K76" s="529"/>
    </row>
    <row r="77" spans="2:11" ht="16.5" customHeight="1" thickTop="1" thickBot="1" x14ac:dyDescent="0.25">
      <c r="B77" s="529"/>
      <c r="C77" s="541"/>
      <c r="D77" s="1255" t="s">
        <v>146</v>
      </c>
      <c r="E77" s="1256"/>
      <c r="F77" s="1102"/>
      <c r="G77" s="1102"/>
      <c r="H77" s="1102"/>
      <c r="I77" s="1102"/>
      <c r="J77" s="201">
        <f t="shared" si="2"/>
        <v>0</v>
      </c>
      <c r="K77" s="529"/>
    </row>
    <row r="78" spans="2:11" ht="16.5" customHeight="1" thickTop="1" thickBot="1" x14ac:dyDescent="0.25">
      <c r="B78" s="529"/>
      <c r="C78" s="541"/>
      <c r="D78" s="1257" t="s">
        <v>147</v>
      </c>
      <c r="E78" s="1258"/>
      <c r="F78" s="1105">
        <f>(F79+F80+F81+F82+F83+F84+F85+F86+F87)</f>
        <v>55</v>
      </c>
      <c r="G78" s="1105">
        <f>(G79+G80+G81+G82+G83+G84+G85+G86+G87)</f>
        <v>0</v>
      </c>
      <c r="H78" s="1105">
        <f>(H79+H80+H81+H82+H83+H84+H85+H86+H87)</f>
        <v>0</v>
      </c>
      <c r="I78" s="1105">
        <f>(I79+I80+I81+I82+I83+I84+I85+I86+I87)</f>
        <v>0</v>
      </c>
      <c r="J78" s="199">
        <f>SUM(F78:I78)</f>
        <v>55</v>
      </c>
      <c r="K78" s="529"/>
    </row>
    <row r="79" spans="2:11" ht="14.25" customHeight="1" outlineLevel="1" thickTop="1" thickBot="1" x14ac:dyDescent="0.25">
      <c r="B79" s="529"/>
      <c r="C79" s="541"/>
      <c r="D79" s="557"/>
      <c r="E79" s="112" t="s">
        <v>112</v>
      </c>
      <c r="F79" s="1102">
        <v>31</v>
      </c>
      <c r="G79" s="1102"/>
      <c r="H79" s="1102"/>
      <c r="I79" s="1102"/>
      <c r="J79" s="575">
        <f t="shared" si="2"/>
        <v>31</v>
      </c>
      <c r="K79" s="529"/>
    </row>
    <row r="80" spans="2:11" ht="14.25" customHeight="1" outlineLevel="1" thickTop="1" thickBot="1" x14ac:dyDescent="0.25">
      <c r="B80" s="529"/>
      <c r="C80" s="541"/>
      <c r="D80" s="557"/>
      <c r="E80" s="113" t="s">
        <v>108</v>
      </c>
      <c r="F80" s="1102"/>
      <c r="G80" s="1102"/>
      <c r="H80" s="1102"/>
      <c r="I80" s="1102"/>
      <c r="J80" s="575">
        <f>SUM(F80:I80)</f>
        <v>0</v>
      </c>
      <c r="K80" s="529"/>
    </row>
    <row r="81" spans="2:12" ht="14.25" customHeight="1" outlineLevel="1" thickTop="1" thickBot="1" x14ac:dyDescent="0.25">
      <c r="B81" s="529"/>
      <c r="C81" s="541"/>
      <c r="D81" s="557"/>
      <c r="E81" s="114" t="s">
        <v>109</v>
      </c>
      <c r="F81" s="1102"/>
      <c r="G81" s="1102"/>
      <c r="H81" s="1102"/>
      <c r="I81" s="1102"/>
      <c r="J81" s="575">
        <f t="shared" si="2"/>
        <v>0</v>
      </c>
      <c r="K81" s="529"/>
    </row>
    <row r="82" spans="2:12" ht="14.25" customHeight="1" outlineLevel="1" thickTop="1" thickBot="1" x14ac:dyDescent="0.25">
      <c r="B82" s="529"/>
      <c r="C82" s="541"/>
      <c r="D82" s="557"/>
      <c r="E82" s="114" t="s">
        <v>111</v>
      </c>
      <c r="F82" s="1102"/>
      <c r="G82" s="1102"/>
      <c r="H82" s="1102"/>
      <c r="I82" s="1102"/>
      <c r="J82" s="575">
        <f t="shared" si="2"/>
        <v>0</v>
      </c>
      <c r="K82" s="529"/>
    </row>
    <row r="83" spans="2:12" ht="14.25" customHeight="1" outlineLevel="1" thickTop="1" thickBot="1" x14ac:dyDescent="0.25">
      <c r="B83" s="529"/>
      <c r="C83" s="541"/>
      <c r="D83" s="557"/>
      <c r="E83" s="114" t="s">
        <v>113</v>
      </c>
      <c r="F83" s="1102">
        <v>2</v>
      </c>
      <c r="G83" s="1102"/>
      <c r="H83" s="1102"/>
      <c r="I83" s="1102"/>
      <c r="J83" s="575">
        <f t="shared" si="2"/>
        <v>2</v>
      </c>
      <c r="K83" s="529"/>
    </row>
    <row r="84" spans="2:12" ht="14.25" customHeight="1" outlineLevel="1" thickTop="1" thickBot="1" x14ac:dyDescent="0.25">
      <c r="B84" s="529"/>
      <c r="C84" s="541"/>
      <c r="D84" s="557"/>
      <c r="E84" s="114" t="s">
        <v>107</v>
      </c>
      <c r="F84" s="1102">
        <v>7</v>
      </c>
      <c r="G84" s="1102"/>
      <c r="H84" s="1102"/>
      <c r="I84" s="1102"/>
      <c r="J84" s="575">
        <f t="shared" si="2"/>
        <v>7</v>
      </c>
      <c r="K84" s="529"/>
    </row>
    <row r="85" spans="2:12" ht="14.25" customHeight="1" outlineLevel="1" thickTop="1" thickBot="1" x14ac:dyDescent="0.25">
      <c r="B85" s="529"/>
      <c r="C85" s="541"/>
      <c r="D85" s="557"/>
      <c r="E85" s="114" t="s">
        <v>110</v>
      </c>
      <c r="F85" s="1102"/>
      <c r="G85" s="1102"/>
      <c r="H85" s="1102"/>
      <c r="I85" s="1102"/>
      <c r="J85" s="575">
        <f t="shared" si="2"/>
        <v>0</v>
      </c>
      <c r="K85" s="529"/>
    </row>
    <row r="86" spans="2:12" ht="14.25" customHeight="1" outlineLevel="1" thickTop="1" thickBot="1" x14ac:dyDescent="0.25">
      <c r="B86" s="529"/>
      <c r="C86" s="541"/>
      <c r="D86" s="557"/>
      <c r="E86" s="114" t="s">
        <v>136</v>
      </c>
      <c r="F86" s="1102"/>
      <c r="G86" s="1102"/>
      <c r="H86" s="1102"/>
      <c r="I86" s="1102"/>
      <c r="J86" s="575">
        <f>SUM(F86:I86)</f>
        <v>0</v>
      </c>
      <c r="K86" s="529"/>
    </row>
    <row r="87" spans="2:12" ht="14.25" customHeight="1" outlineLevel="1" thickTop="1" thickBot="1" x14ac:dyDescent="0.25">
      <c r="B87" s="529"/>
      <c r="C87" s="541"/>
      <c r="D87" s="557"/>
      <c r="E87" s="115" t="s">
        <v>114</v>
      </c>
      <c r="F87" s="1102">
        <v>15</v>
      </c>
      <c r="G87" s="1102"/>
      <c r="H87" s="1102"/>
      <c r="I87" s="1102"/>
      <c r="J87" s="575">
        <f t="shared" si="2"/>
        <v>15</v>
      </c>
      <c r="K87" s="529"/>
    </row>
    <row r="88" spans="2:12" ht="4.5" customHeight="1" thickTop="1" thickBot="1" x14ac:dyDescent="0.25">
      <c r="B88" s="529"/>
      <c r="C88" s="6" t="s">
        <v>10</v>
      </c>
      <c r="D88" s="530"/>
      <c r="E88" s="529"/>
      <c r="F88" s="541"/>
      <c r="G88" s="541"/>
      <c r="H88" s="541"/>
      <c r="I88" s="541"/>
      <c r="J88" s="541"/>
      <c r="K88" s="541"/>
    </row>
    <row r="89" spans="2:12" ht="12" customHeight="1" thickTop="1" thickBot="1" x14ac:dyDescent="0.25">
      <c r="B89" s="529"/>
      <c r="C89" s="1259" t="s">
        <v>59</v>
      </c>
      <c r="D89" s="1260"/>
      <c r="E89" s="1260"/>
      <c r="F89" s="1260"/>
      <c r="G89" s="1261"/>
      <c r="H89" s="1227" t="s">
        <v>0</v>
      </c>
      <c r="I89" s="1228"/>
      <c r="J89" s="529"/>
      <c r="K89" s="529"/>
    </row>
    <row r="90" spans="2:12" ht="12" customHeight="1" thickTop="1" thickBot="1" x14ac:dyDescent="0.25">
      <c r="B90" s="529"/>
      <c r="C90" s="1262"/>
      <c r="D90" s="1263"/>
      <c r="E90" s="1263"/>
      <c r="F90" s="1263"/>
      <c r="G90" s="1264"/>
      <c r="H90" s="1268">
        <f>SUM(H92:I96)</f>
        <v>4</v>
      </c>
      <c r="I90" s="1268"/>
      <c r="J90" s="529"/>
      <c r="K90" s="529"/>
    </row>
    <row r="91" spans="2:12" ht="12" customHeight="1" thickTop="1" thickBot="1" x14ac:dyDescent="0.25">
      <c r="B91" s="529"/>
      <c r="C91" s="1265"/>
      <c r="D91" s="1266"/>
      <c r="E91" s="1266"/>
      <c r="F91" s="1266"/>
      <c r="G91" s="1267"/>
      <c r="H91" s="1268"/>
      <c r="I91" s="1268"/>
      <c r="J91" s="529"/>
      <c r="K91" s="529"/>
      <c r="L91" s="542"/>
    </row>
    <row r="92" spans="2:12" ht="14.25" customHeight="1" thickTop="1" thickBot="1" x14ac:dyDescent="0.25">
      <c r="B92" s="529"/>
      <c r="C92" s="530"/>
      <c r="D92" s="541"/>
      <c r="E92" s="1289" t="s">
        <v>158</v>
      </c>
      <c r="F92" s="1290"/>
      <c r="G92" s="1100">
        <v>4</v>
      </c>
      <c r="H92" s="1271">
        <f>SUM(F92:G92)</f>
        <v>4</v>
      </c>
      <c r="I92" s="1271"/>
      <c r="J92" s="529"/>
      <c r="K92" s="541"/>
    </row>
    <row r="93" spans="2:12" ht="14.25" customHeight="1" thickTop="1" thickBot="1" x14ac:dyDescent="0.25">
      <c r="B93" s="529"/>
      <c r="C93" s="530"/>
      <c r="D93" s="541"/>
      <c r="E93" s="1272" t="s">
        <v>157</v>
      </c>
      <c r="F93" s="1273"/>
      <c r="G93" s="1100"/>
      <c r="H93" s="1271">
        <f>SUM(F93:G93)</f>
        <v>0</v>
      </c>
      <c r="I93" s="1271"/>
      <c r="J93" s="529"/>
      <c r="K93" s="541"/>
    </row>
    <row r="94" spans="2:12" ht="14.25" customHeight="1" thickTop="1" thickBot="1" x14ac:dyDescent="0.25">
      <c r="B94" s="529"/>
      <c r="C94" s="530"/>
      <c r="D94" s="541"/>
      <c r="E94" s="1272" t="s">
        <v>159</v>
      </c>
      <c r="F94" s="1273"/>
      <c r="G94" s="1100"/>
      <c r="H94" s="1271">
        <f>SUM(F94:G94)</f>
        <v>0</v>
      </c>
      <c r="I94" s="1271"/>
      <c r="J94" s="529"/>
      <c r="K94" s="541"/>
    </row>
    <row r="95" spans="2:12" ht="14.25" customHeight="1" thickTop="1" thickBot="1" x14ac:dyDescent="0.25">
      <c r="B95" s="529"/>
      <c r="C95" s="530"/>
      <c r="D95" s="541"/>
      <c r="E95" s="1107" t="s">
        <v>160</v>
      </c>
      <c r="F95" s="1108"/>
      <c r="G95" s="1100"/>
      <c r="H95" s="1271">
        <f>SUM(F95:G95)</f>
        <v>0</v>
      </c>
      <c r="I95" s="1271"/>
      <c r="J95" s="529"/>
      <c r="K95" s="541"/>
    </row>
    <row r="96" spans="2:12" ht="14.25" customHeight="1" thickTop="1" thickBot="1" x14ac:dyDescent="0.25">
      <c r="B96" s="529"/>
      <c r="C96" s="530"/>
      <c r="D96" s="541"/>
      <c r="E96" s="1272" t="s">
        <v>161</v>
      </c>
      <c r="F96" s="1273"/>
      <c r="G96" s="1100"/>
      <c r="H96" s="1271">
        <f>SUM(F96:G96)</f>
        <v>0</v>
      </c>
      <c r="I96" s="1271"/>
      <c r="J96" s="529"/>
      <c r="K96" s="541"/>
    </row>
    <row r="97" spans="2:12" ht="12" customHeight="1" thickTop="1" thickBot="1" x14ac:dyDescent="0.25">
      <c r="B97" s="529"/>
      <c r="C97" s="1274" t="s">
        <v>165</v>
      </c>
      <c r="D97" s="1275"/>
      <c r="E97" s="1275"/>
      <c r="F97" s="1275"/>
      <c r="G97" s="1275"/>
      <c r="H97" s="1276"/>
      <c r="I97" s="1283" t="s">
        <v>0</v>
      </c>
      <c r="J97" s="1284"/>
      <c r="K97" s="529"/>
      <c r="L97" s="542"/>
    </row>
    <row r="98" spans="2:12" ht="12" customHeight="1" thickTop="1" x14ac:dyDescent="0.2">
      <c r="B98" s="529"/>
      <c r="C98" s="1277"/>
      <c r="D98" s="1278"/>
      <c r="E98" s="1278"/>
      <c r="F98" s="1278"/>
      <c r="G98" s="1278"/>
      <c r="H98" s="1279"/>
      <c r="I98" s="1285">
        <f>(I100+I145+I181+I220+I224+I227+I232+I236+I241+I246+I251)</f>
        <v>370</v>
      </c>
      <c r="J98" s="1286"/>
      <c r="K98" s="529"/>
      <c r="L98" s="542"/>
    </row>
    <row r="99" spans="2:12" ht="12" customHeight="1" thickBot="1" x14ac:dyDescent="0.25">
      <c r="B99" s="529"/>
      <c r="C99" s="1280"/>
      <c r="D99" s="1281"/>
      <c r="E99" s="1281"/>
      <c r="F99" s="1281"/>
      <c r="G99" s="1281"/>
      <c r="H99" s="1282"/>
      <c r="I99" s="1287"/>
      <c r="J99" s="1288"/>
      <c r="K99" s="529"/>
      <c r="L99" s="542"/>
    </row>
    <row r="100" spans="2:12" ht="15" customHeight="1" thickTop="1" thickBot="1" x14ac:dyDescent="0.25">
      <c r="B100" s="529"/>
      <c r="C100" s="578"/>
      <c r="D100" s="150">
        <v>7.1</v>
      </c>
      <c r="E100" s="151" t="s">
        <v>90</v>
      </c>
      <c r="F100" s="543"/>
      <c r="G100" s="543"/>
      <c r="H100" s="543"/>
      <c r="I100" s="1247">
        <f>(I101+I107+I113+I119+I123+I127+I133+I139)</f>
        <v>23</v>
      </c>
      <c r="J100" s="1247"/>
      <c r="K100" s="529"/>
    </row>
    <row r="101" spans="2:12" ht="14.25" customHeight="1" thickTop="1" thickBot="1" x14ac:dyDescent="0.25">
      <c r="B101" s="529"/>
      <c r="C101" s="569"/>
      <c r="D101" s="569"/>
      <c r="E101" s="193" t="s">
        <v>60</v>
      </c>
      <c r="F101" s="579"/>
      <c r="G101" s="579"/>
      <c r="H101" s="579"/>
      <c r="I101" s="1271">
        <f>SUM(I102:J106)</f>
        <v>5</v>
      </c>
      <c r="J101" s="1271"/>
      <c r="K101" s="529"/>
    </row>
    <row r="102" spans="2:12" ht="14.25" customHeight="1" thickTop="1" thickBot="1" x14ac:dyDescent="0.25">
      <c r="B102" s="529"/>
      <c r="C102" s="541"/>
      <c r="D102" s="541"/>
      <c r="E102" s="580" t="s">
        <v>38</v>
      </c>
      <c r="F102" s="581"/>
      <c r="G102" s="581"/>
      <c r="H102" s="582"/>
      <c r="I102" s="1292">
        <v>3</v>
      </c>
      <c r="J102" s="1292"/>
      <c r="K102" s="529"/>
    </row>
    <row r="103" spans="2:12" ht="14.25" customHeight="1" thickTop="1" thickBot="1" x14ac:dyDescent="0.25">
      <c r="B103" s="529"/>
      <c r="C103" s="541"/>
      <c r="D103" s="541"/>
      <c r="E103" s="583" t="s">
        <v>149</v>
      </c>
      <c r="F103" s="584"/>
      <c r="G103" s="584"/>
      <c r="H103" s="585"/>
      <c r="I103" s="1293"/>
      <c r="J103" s="1294"/>
      <c r="K103" s="529"/>
    </row>
    <row r="104" spans="2:12" ht="14.25" customHeight="1" thickTop="1" thickBot="1" x14ac:dyDescent="0.25">
      <c r="B104" s="529"/>
      <c r="C104" s="541"/>
      <c r="D104" s="541"/>
      <c r="E104" s="583" t="s">
        <v>22</v>
      </c>
      <c r="F104" s="584"/>
      <c r="G104" s="584"/>
      <c r="H104" s="585"/>
      <c r="I104" s="1293"/>
      <c r="J104" s="1294"/>
      <c r="K104" s="529"/>
    </row>
    <row r="105" spans="2:12" ht="14.25" customHeight="1" thickTop="1" thickBot="1" x14ac:dyDescent="0.25">
      <c r="B105" s="529"/>
      <c r="C105" s="541"/>
      <c r="D105" s="586"/>
      <c r="E105" s="587" t="s">
        <v>21</v>
      </c>
      <c r="F105" s="588"/>
      <c r="G105" s="588"/>
      <c r="H105" s="588"/>
      <c r="I105" s="1293">
        <v>2</v>
      </c>
      <c r="J105" s="1294"/>
      <c r="K105" s="541"/>
    </row>
    <row r="106" spans="2:12" ht="14.25" customHeight="1" thickTop="1" thickBot="1" x14ac:dyDescent="0.25">
      <c r="B106" s="529"/>
      <c r="C106" s="541"/>
      <c r="D106" s="541"/>
      <c r="E106" s="589" t="s">
        <v>150</v>
      </c>
      <c r="F106" s="578"/>
      <c r="G106" s="578"/>
      <c r="H106" s="578"/>
      <c r="I106" s="1291"/>
      <c r="J106" s="1291"/>
      <c r="K106" s="541"/>
    </row>
    <row r="107" spans="2:12" ht="14.25" customHeight="1" thickTop="1" thickBot="1" x14ac:dyDescent="0.25">
      <c r="B107" s="529"/>
      <c r="C107" s="541"/>
      <c r="D107" s="541"/>
      <c r="E107" s="193" t="s">
        <v>30</v>
      </c>
      <c r="F107" s="579"/>
      <c r="G107" s="579"/>
      <c r="H107" s="579"/>
      <c r="I107" s="1271">
        <f>SUM(I108:J112)</f>
        <v>12</v>
      </c>
      <c r="J107" s="1271"/>
      <c r="K107" s="541"/>
    </row>
    <row r="108" spans="2:12" ht="14.25" customHeight="1" thickTop="1" thickBot="1" x14ac:dyDescent="0.25">
      <c r="B108" s="529"/>
      <c r="C108" s="541"/>
      <c r="D108" s="586"/>
      <c r="E108" s="580" t="s">
        <v>38</v>
      </c>
      <c r="F108" s="581"/>
      <c r="G108" s="581"/>
      <c r="H108" s="582"/>
      <c r="I108" s="1292">
        <v>7</v>
      </c>
      <c r="J108" s="1292"/>
      <c r="K108" s="541"/>
      <c r="L108" s="542"/>
    </row>
    <row r="109" spans="2:12" ht="14.25" customHeight="1" thickTop="1" thickBot="1" x14ac:dyDescent="0.25">
      <c r="B109" s="529"/>
      <c r="C109" s="541"/>
      <c r="D109" s="586"/>
      <c r="E109" s="583" t="s">
        <v>149</v>
      </c>
      <c r="F109" s="584"/>
      <c r="G109" s="584"/>
      <c r="H109" s="585"/>
      <c r="I109" s="1293"/>
      <c r="J109" s="1294"/>
      <c r="K109" s="541"/>
      <c r="L109" s="542"/>
    </row>
    <row r="110" spans="2:12" ht="14.25" customHeight="1" thickTop="1" thickBot="1" x14ac:dyDescent="0.25">
      <c r="B110" s="529"/>
      <c r="C110" s="541"/>
      <c r="D110" s="586"/>
      <c r="E110" s="583" t="s">
        <v>22</v>
      </c>
      <c r="F110" s="584"/>
      <c r="G110" s="584"/>
      <c r="H110" s="585"/>
      <c r="I110" s="1293">
        <v>1</v>
      </c>
      <c r="J110" s="1294"/>
      <c r="K110" s="541"/>
      <c r="L110" s="542"/>
    </row>
    <row r="111" spans="2:12" ht="14.25" customHeight="1" thickTop="1" thickBot="1" x14ac:dyDescent="0.25">
      <c r="B111" s="529"/>
      <c r="C111" s="541"/>
      <c r="D111" s="586"/>
      <c r="E111" s="587" t="s">
        <v>21</v>
      </c>
      <c r="F111" s="588"/>
      <c r="G111" s="588"/>
      <c r="H111" s="588"/>
      <c r="I111" s="1293">
        <v>4</v>
      </c>
      <c r="J111" s="1294"/>
      <c r="K111" s="541"/>
      <c r="L111" s="542"/>
    </row>
    <row r="112" spans="2:12" ht="14.25" customHeight="1" thickTop="1" thickBot="1" x14ac:dyDescent="0.25">
      <c r="B112" s="529"/>
      <c r="C112" s="541"/>
      <c r="D112" s="586"/>
      <c r="E112" s="589" t="s">
        <v>150</v>
      </c>
      <c r="F112" s="578"/>
      <c r="G112" s="578"/>
      <c r="H112" s="578"/>
      <c r="I112" s="1291"/>
      <c r="J112" s="1291"/>
      <c r="K112" s="541"/>
      <c r="L112" s="542"/>
    </row>
    <row r="113" spans="2:15" ht="14.25" customHeight="1" thickTop="1" thickBot="1" x14ac:dyDescent="0.25">
      <c r="B113" s="529"/>
      <c r="C113" s="541"/>
      <c r="D113" s="586"/>
      <c r="E113" s="193" t="s">
        <v>61</v>
      </c>
      <c r="F113" s="579"/>
      <c r="G113" s="579"/>
      <c r="H113" s="579"/>
      <c r="I113" s="1271">
        <f>SUM(I114:J118)</f>
        <v>0</v>
      </c>
      <c r="J113" s="1271"/>
      <c r="K113" s="541"/>
      <c r="L113" s="542"/>
      <c r="O113" s="538"/>
    </row>
    <row r="114" spans="2:15" ht="14.25" customHeight="1" thickTop="1" thickBot="1" x14ac:dyDescent="0.25">
      <c r="B114" s="529"/>
      <c r="C114" s="541"/>
      <c r="D114" s="586"/>
      <c r="E114" s="580" t="s">
        <v>38</v>
      </c>
      <c r="F114" s="581"/>
      <c r="G114" s="581"/>
      <c r="H114" s="582"/>
      <c r="I114" s="1292"/>
      <c r="J114" s="1292"/>
      <c r="K114" s="541"/>
      <c r="L114" s="542"/>
      <c r="O114" s="538"/>
    </row>
    <row r="115" spans="2:15" ht="14.25" customHeight="1" thickTop="1" thickBot="1" x14ac:dyDescent="0.25">
      <c r="B115" s="529"/>
      <c r="C115" s="541"/>
      <c r="D115" s="586"/>
      <c r="E115" s="583" t="s">
        <v>149</v>
      </c>
      <c r="F115" s="584"/>
      <c r="G115" s="584"/>
      <c r="H115" s="585"/>
      <c r="I115" s="1293"/>
      <c r="J115" s="1294"/>
      <c r="K115" s="541"/>
      <c r="L115" s="542"/>
      <c r="O115" s="538"/>
    </row>
    <row r="116" spans="2:15" ht="14.25" customHeight="1" thickTop="1" thickBot="1" x14ac:dyDescent="0.25">
      <c r="B116" s="529"/>
      <c r="C116" s="541"/>
      <c r="D116" s="586"/>
      <c r="E116" s="583" t="s">
        <v>22</v>
      </c>
      <c r="F116" s="584"/>
      <c r="G116" s="584"/>
      <c r="H116" s="585"/>
      <c r="I116" s="1293"/>
      <c r="J116" s="1294"/>
      <c r="K116" s="541"/>
      <c r="L116" s="542"/>
      <c r="O116" s="538"/>
    </row>
    <row r="117" spans="2:15" ht="14.25" customHeight="1" thickTop="1" thickBot="1" x14ac:dyDescent="0.25">
      <c r="B117" s="529"/>
      <c r="C117" s="541"/>
      <c r="D117" s="586"/>
      <c r="E117" s="587" t="s">
        <v>21</v>
      </c>
      <c r="F117" s="588"/>
      <c r="G117" s="588"/>
      <c r="H117" s="588"/>
      <c r="I117" s="1293"/>
      <c r="J117" s="1294"/>
      <c r="K117" s="541"/>
      <c r="L117" s="542"/>
      <c r="O117" s="538"/>
    </row>
    <row r="118" spans="2:15" ht="14.25" customHeight="1" thickTop="1" thickBot="1" x14ac:dyDescent="0.25">
      <c r="B118" s="529"/>
      <c r="C118" s="541"/>
      <c r="D118" s="586"/>
      <c r="E118" s="589" t="s">
        <v>150</v>
      </c>
      <c r="F118" s="578"/>
      <c r="G118" s="578"/>
      <c r="H118" s="578"/>
      <c r="I118" s="1291"/>
      <c r="J118" s="1291"/>
      <c r="K118" s="541"/>
      <c r="L118" s="542"/>
      <c r="O118" s="538"/>
    </row>
    <row r="119" spans="2:15" ht="14.25" customHeight="1" thickTop="1" thickBot="1" x14ac:dyDescent="0.25">
      <c r="B119" s="529"/>
      <c r="C119" s="541"/>
      <c r="D119" s="586"/>
      <c r="E119" s="194" t="s">
        <v>62</v>
      </c>
      <c r="F119" s="579"/>
      <c r="G119" s="579"/>
      <c r="H119" s="590"/>
      <c r="I119" s="1295">
        <f>I121+I122+I120</f>
        <v>0</v>
      </c>
      <c r="J119" s="1296"/>
      <c r="K119" s="541"/>
      <c r="L119" s="542"/>
      <c r="O119" s="538"/>
    </row>
    <row r="120" spans="2:15" ht="14.25" customHeight="1" thickTop="1" thickBot="1" x14ac:dyDescent="0.25">
      <c r="B120" s="529"/>
      <c r="C120" s="541"/>
      <c r="D120" s="586"/>
      <c r="E120" s="591" t="s">
        <v>151</v>
      </c>
      <c r="F120" s="592"/>
      <c r="G120" s="592"/>
      <c r="H120" s="592"/>
      <c r="I120" s="1292"/>
      <c r="J120" s="1292"/>
      <c r="K120" s="541"/>
      <c r="L120" s="542"/>
      <c r="O120" s="538"/>
    </row>
    <row r="121" spans="2:15" ht="14.25" customHeight="1" thickTop="1" thickBot="1" x14ac:dyDescent="0.25">
      <c r="B121" s="529"/>
      <c r="C121" s="541"/>
      <c r="D121" s="586"/>
      <c r="E121" s="591" t="s">
        <v>41</v>
      </c>
      <c r="F121" s="588"/>
      <c r="G121" s="588"/>
      <c r="H121" s="588"/>
      <c r="I121" s="1293"/>
      <c r="J121" s="1294"/>
      <c r="K121" s="541"/>
      <c r="L121" s="542"/>
      <c r="O121" s="538"/>
    </row>
    <row r="122" spans="2:15" ht="14.25" customHeight="1" thickTop="1" thickBot="1" x14ac:dyDescent="0.25">
      <c r="B122" s="529"/>
      <c r="C122" s="541"/>
      <c r="D122" s="586"/>
      <c r="E122" s="580" t="s">
        <v>40</v>
      </c>
      <c r="F122" s="588"/>
      <c r="G122" s="588"/>
      <c r="H122" s="593"/>
      <c r="I122" s="1291"/>
      <c r="J122" s="1291"/>
      <c r="K122" s="541"/>
      <c r="L122" s="542"/>
      <c r="O122" s="538"/>
    </row>
    <row r="123" spans="2:15" ht="14.25" customHeight="1" thickTop="1" thickBot="1" x14ac:dyDescent="0.25">
      <c r="B123" s="529"/>
      <c r="C123" s="541"/>
      <c r="D123" s="586"/>
      <c r="E123" s="194" t="s">
        <v>63</v>
      </c>
      <c r="F123" s="579"/>
      <c r="G123" s="579"/>
      <c r="H123" s="579"/>
      <c r="I123" s="1295">
        <f>I125+I126+I124</f>
        <v>0</v>
      </c>
      <c r="J123" s="1296"/>
      <c r="K123" s="541"/>
      <c r="L123" s="542"/>
    </row>
    <row r="124" spans="2:15" ht="14.25" customHeight="1" thickTop="1" thickBot="1" x14ac:dyDescent="0.25">
      <c r="B124" s="529"/>
      <c r="C124" s="541"/>
      <c r="D124" s="586"/>
      <c r="E124" s="591" t="s">
        <v>42</v>
      </c>
      <c r="F124" s="592"/>
      <c r="G124" s="592"/>
      <c r="H124" s="592"/>
      <c r="I124" s="1292"/>
      <c r="J124" s="1292"/>
      <c r="K124" s="541"/>
      <c r="L124" s="542"/>
    </row>
    <row r="125" spans="2:15" ht="14.25" customHeight="1" thickTop="1" thickBot="1" x14ac:dyDescent="0.25">
      <c r="B125" s="529"/>
      <c r="C125" s="541"/>
      <c r="D125" s="586"/>
      <c r="E125" s="591" t="s">
        <v>41</v>
      </c>
      <c r="F125" s="588"/>
      <c r="G125" s="588"/>
      <c r="H125" s="588"/>
      <c r="I125" s="1293"/>
      <c r="J125" s="1294"/>
      <c r="K125" s="541"/>
      <c r="L125" s="542"/>
    </row>
    <row r="126" spans="2:15" ht="14.25" customHeight="1" thickTop="1" thickBot="1" x14ac:dyDescent="0.25">
      <c r="B126" s="529"/>
      <c r="C126" s="541"/>
      <c r="D126" s="586"/>
      <c r="E126" s="580" t="s">
        <v>40</v>
      </c>
      <c r="F126" s="588"/>
      <c r="G126" s="588"/>
      <c r="H126" s="593"/>
      <c r="I126" s="1291"/>
      <c r="J126" s="1291"/>
      <c r="K126" s="541"/>
      <c r="L126" s="542"/>
    </row>
    <row r="127" spans="2:15" ht="14.25" customHeight="1" thickTop="1" thickBot="1" x14ac:dyDescent="0.25">
      <c r="B127" s="529"/>
      <c r="C127" s="541"/>
      <c r="D127" s="586"/>
      <c r="E127" s="194" t="s">
        <v>122</v>
      </c>
      <c r="F127" s="579"/>
      <c r="G127" s="579"/>
      <c r="H127" s="579"/>
      <c r="I127" s="1271">
        <f>SUM(I128:J132)</f>
        <v>0</v>
      </c>
      <c r="J127" s="1271"/>
      <c r="K127" s="541"/>
      <c r="L127" s="542"/>
    </row>
    <row r="128" spans="2:15" ht="14.25" customHeight="1" thickTop="1" thickBot="1" x14ac:dyDescent="0.25">
      <c r="B128" s="529"/>
      <c r="C128" s="541"/>
      <c r="D128" s="586"/>
      <c r="E128" s="580" t="s">
        <v>38</v>
      </c>
      <c r="F128" s="581"/>
      <c r="G128" s="581"/>
      <c r="H128" s="582"/>
      <c r="I128" s="1292"/>
      <c r="J128" s="1292"/>
      <c r="K128" s="541"/>
      <c r="L128" s="542"/>
    </row>
    <row r="129" spans="2:12" ht="14.25" customHeight="1" thickTop="1" thickBot="1" x14ac:dyDescent="0.25">
      <c r="B129" s="529"/>
      <c r="C129" s="541"/>
      <c r="D129" s="586"/>
      <c r="E129" s="583" t="s">
        <v>149</v>
      </c>
      <c r="F129" s="584"/>
      <c r="G129" s="584"/>
      <c r="H129" s="585"/>
      <c r="I129" s="1293"/>
      <c r="J129" s="1294"/>
      <c r="K129" s="541"/>
      <c r="L129" s="542"/>
    </row>
    <row r="130" spans="2:12" ht="14.25" customHeight="1" thickTop="1" thickBot="1" x14ac:dyDescent="0.25">
      <c r="B130" s="529"/>
      <c r="C130" s="541"/>
      <c r="D130" s="586"/>
      <c r="E130" s="583" t="s">
        <v>22</v>
      </c>
      <c r="F130" s="584"/>
      <c r="G130" s="584"/>
      <c r="H130" s="585"/>
      <c r="I130" s="1293"/>
      <c r="J130" s="1294"/>
      <c r="K130" s="541"/>
      <c r="L130" s="542"/>
    </row>
    <row r="131" spans="2:12" ht="14.25" customHeight="1" thickTop="1" thickBot="1" x14ac:dyDescent="0.25">
      <c r="B131" s="529"/>
      <c r="C131" s="541"/>
      <c r="D131" s="586"/>
      <c r="E131" s="587" t="s">
        <v>21</v>
      </c>
      <c r="F131" s="588"/>
      <c r="G131" s="588"/>
      <c r="H131" s="588"/>
      <c r="I131" s="1293"/>
      <c r="J131" s="1294"/>
      <c r="K131" s="541"/>
      <c r="L131" s="542"/>
    </row>
    <row r="132" spans="2:12" ht="14.25" customHeight="1" thickTop="1" thickBot="1" x14ac:dyDescent="0.25">
      <c r="B132" s="529"/>
      <c r="C132" s="541"/>
      <c r="D132" s="586"/>
      <c r="E132" s="589" t="s">
        <v>150</v>
      </c>
      <c r="F132" s="578"/>
      <c r="G132" s="578"/>
      <c r="H132" s="578"/>
      <c r="I132" s="1291"/>
      <c r="J132" s="1291"/>
      <c r="K132" s="541"/>
      <c r="L132" s="542"/>
    </row>
    <row r="133" spans="2:12" ht="14.25" customHeight="1" thickTop="1" thickBot="1" x14ac:dyDescent="0.25">
      <c r="B133" s="529"/>
      <c r="C133" s="541"/>
      <c r="D133" s="586"/>
      <c r="E133" s="193" t="s">
        <v>123</v>
      </c>
      <c r="F133" s="579"/>
      <c r="G133" s="579"/>
      <c r="H133" s="579"/>
      <c r="I133" s="1271">
        <f>SUM(I134:J138)</f>
        <v>5</v>
      </c>
      <c r="J133" s="1271"/>
      <c r="K133" s="541"/>
      <c r="L133" s="542"/>
    </row>
    <row r="134" spans="2:12" ht="14.25" customHeight="1" thickTop="1" thickBot="1" x14ac:dyDescent="0.25">
      <c r="B134" s="529"/>
      <c r="C134" s="541"/>
      <c r="D134" s="586"/>
      <c r="E134" s="580" t="s">
        <v>42</v>
      </c>
      <c r="F134" s="581"/>
      <c r="G134" s="581"/>
      <c r="H134" s="582"/>
      <c r="I134" s="1292">
        <v>3</v>
      </c>
      <c r="J134" s="1292"/>
      <c r="K134" s="541"/>
      <c r="L134" s="542"/>
    </row>
    <row r="135" spans="2:12" ht="14.25" customHeight="1" thickTop="1" thickBot="1" x14ac:dyDescent="0.25">
      <c r="B135" s="529"/>
      <c r="C135" s="541"/>
      <c r="D135" s="586"/>
      <c r="E135" s="583" t="s">
        <v>149</v>
      </c>
      <c r="F135" s="584"/>
      <c r="G135" s="584"/>
      <c r="H135" s="585"/>
      <c r="I135" s="1293"/>
      <c r="J135" s="1294"/>
      <c r="K135" s="541"/>
      <c r="L135" s="542"/>
    </row>
    <row r="136" spans="2:12" ht="14.25" customHeight="1" thickTop="1" thickBot="1" x14ac:dyDescent="0.25">
      <c r="B136" s="529"/>
      <c r="C136" s="541"/>
      <c r="D136" s="586"/>
      <c r="E136" s="583" t="s">
        <v>41</v>
      </c>
      <c r="F136" s="584"/>
      <c r="G136" s="584"/>
      <c r="H136" s="585"/>
      <c r="I136" s="1293">
        <v>2</v>
      </c>
      <c r="J136" s="1294"/>
      <c r="K136" s="541"/>
      <c r="L136" s="542"/>
    </row>
    <row r="137" spans="2:12" ht="14.25" customHeight="1" thickTop="1" thickBot="1" x14ac:dyDescent="0.25">
      <c r="B137" s="529"/>
      <c r="C137" s="541"/>
      <c r="D137" s="586"/>
      <c r="E137" s="587" t="s">
        <v>40</v>
      </c>
      <c r="F137" s="588"/>
      <c r="G137" s="588"/>
      <c r="H137" s="588"/>
      <c r="I137" s="1293"/>
      <c r="J137" s="1294"/>
      <c r="K137" s="541"/>
      <c r="L137" s="542"/>
    </row>
    <row r="138" spans="2:12" ht="14.25" customHeight="1" thickTop="1" thickBot="1" x14ac:dyDescent="0.25">
      <c r="B138" s="529"/>
      <c r="C138" s="541"/>
      <c r="D138" s="586"/>
      <c r="E138" s="589" t="s">
        <v>152</v>
      </c>
      <c r="F138" s="578"/>
      <c r="G138" s="578"/>
      <c r="H138" s="578"/>
      <c r="I138" s="1291"/>
      <c r="J138" s="1291"/>
      <c r="K138" s="541"/>
      <c r="L138" s="542"/>
    </row>
    <row r="139" spans="2:12" ht="14.25" customHeight="1" thickTop="1" thickBot="1" x14ac:dyDescent="0.25">
      <c r="B139" s="529"/>
      <c r="C139" s="541"/>
      <c r="D139" s="586"/>
      <c r="E139" s="193" t="s">
        <v>148</v>
      </c>
      <c r="F139" s="579"/>
      <c r="G139" s="579"/>
      <c r="H139" s="579"/>
      <c r="I139" s="1271">
        <f>SUM(I140:J144)</f>
        <v>1</v>
      </c>
      <c r="J139" s="1271"/>
      <c r="K139" s="541"/>
      <c r="L139" s="542"/>
    </row>
    <row r="140" spans="2:12" ht="14.25" customHeight="1" thickTop="1" thickBot="1" x14ac:dyDescent="0.25">
      <c r="B140" s="529"/>
      <c r="C140" s="541"/>
      <c r="D140" s="586"/>
      <c r="E140" s="580" t="s">
        <v>38</v>
      </c>
      <c r="F140" s="581"/>
      <c r="G140" s="581"/>
      <c r="H140" s="582"/>
      <c r="I140" s="1292">
        <v>1</v>
      </c>
      <c r="J140" s="1292"/>
      <c r="K140" s="541"/>
      <c r="L140" s="542"/>
    </row>
    <row r="141" spans="2:12" ht="14.25" customHeight="1" thickTop="1" thickBot="1" x14ac:dyDescent="0.25">
      <c r="B141" s="529"/>
      <c r="C141" s="541"/>
      <c r="D141" s="586"/>
      <c r="E141" s="583" t="s">
        <v>149</v>
      </c>
      <c r="F141" s="584"/>
      <c r="G141" s="584"/>
      <c r="H141" s="585"/>
      <c r="I141" s="1293"/>
      <c r="J141" s="1294"/>
      <c r="K141" s="541"/>
      <c r="L141" s="542"/>
    </row>
    <row r="142" spans="2:12" ht="14.25" customHeight="1" thickTop="1" thickBot="1" x14ac:dyDescent="0.25">
      <c r="B142" s="529"/>
      <c r="C142" s="541"/>
      <c r="D142" s="586"/>
      <c r="E142" s="583" t="s">
        <v>22</v>
      </c>
      <c r="F142" s="584"/>
      <c r="G142" s="584"/>
      <c r="H142" s="585"/>
      <c r="I142" s="1293"/>
      <c r="J142" s="1294"/>
      <c r="K142" s="541"/>
      <c r="L142" s="542"/>
    </row>
    <row r="143" spans="2:12" ht="14.25" customHeight="1" thickTop="1" thickBot="1" x14ac:dyDescent="0.25">
      <c r="B143" s="529"/>
      <c r="C143" s="541"/>
      <c r="D143" s="586"/>
      <c r="E143" s="587" t="s">
        <v>21</v>
      </c>
      <c r="F143" s="588"/>
      <c r="G143" s="588"/>
      <c r="H143" s="588"/>
      <c r="I143" s="1293"/>
      <c r="J143" s="1294"/>
      <c r="K143" s="541"/>
      <c r="L143" s="542"/>
    </row>
    <row r="144" spans="2:12" ht="14.25" customHeight="1" thickTop="1" thickBot="1" x14ac:dyDescent="0.25">
      <c r="B144" s="529"/>
      <c r="C144" s="541"/>
      <c r="D144" s="586"/>
      <c r="E144" s="589" t="s">
        <v>150</v>
      </c>
      <c r="F144" s="578"/>
      <c r="G144" s="578"/>
      <c r="H144" s="578"/>
      <c r="I144" s="1291"/>
      <c r="J144" s="1291"/>
      <c r="K144" s="541"/>
      <c r="L144" s="542"/>
    </row>
    <row r="145" spans="2:14" ht="16.5" customHeight="1" thickTop="1" thickBot="1" x14ac:dyDescent="0.25">
      <c r="B145" s="529"/>
      <c r="C145" s="541"/>
      <c r="D145" s="152" t="s">
        <v>153</v>
      </c>
      <c r="E145" s="153"/>
      <c r="F145" s="154"/>
      <c r="G145" s="594"/>
      <c r="H145" s="594"/>
      <c r="I145" s="1236">
        <f>(I146+I151+I156+I161+I166+I171+I176)</f>
        <v>2</v>
      </c>
      <c r="J145" s="1237"/>
      <c r="K145" s="541"/>
      <c r="L145" s="542"/>
    </row>
    <row r="146" spans="2:14" ht="14.25" customHeight="1" thickTop="1" thickBot="1" x14ac:dyDescent="0.25">
      <c r="B146" s="529"/>
      <c r="C146" s="541"/>
      <c r="D146" s="595"/>
      <c r="E146" s="195" t="s">
        <v>23</v>
      </c>
      <c r="F146" s="579"/>
      <c r="G146" s="579"/>
      <c r="H146" s="590"/>
      <c r="I146" s="1295">
        <f>(I147+I148+I149+I150)</f>
        <v>2</v>
      </c>
      <c r="J146" s="1296"/>
      <c r="K146" s="541"/>
      <c r="L146" s="542"/>
      <c r="N146" s="538"/>
    </row>
    <row r="147" spans="2:14" ht="14.25" customHeight="1" thickTop="1" thickBot="1" x14ac:dyDescent="0.25">
      <c r="B147" s="529"/>
      <c r="C147" s="541"/>
      <c r="D147" s="596"/>
      <c r="E147" s="597" t="s">
        <v>38</v>
      </c>
      <c r="F147" s="588"/>
      <c r="G147" s="588"/>
      <c r="H147" s="593"/>
      <c r="I147" s="1291">
        <v>1</v>
      </c>
      <c r="J147" s="1291"/>
      <c r="K147" s="541"/>
      <c r="L147" s="542"/>
      <c r="N147" s="538"/>
    </row>
    <row r="148" spans="2:14" ht="14.25" customHeight="1" thickTop="1" thickBot="1" x14ac:dyDescent="0.25">
      <c r="B148" s="529"/>
      <c r="C148" s="541"/>
      <c r="D148" s="596"/>
      <c r="E148" s="597" t="s">
        <v>149</v>
      </c>
      <c r="F148" s="588"/>
      <c r="G148" s="588"/>
      <c r="H148" s="593"/>
      <c r="I148" s="1291"/>
      <c r="J148" s="1291"/>
      <c r="K148" s="541"/>
      <c r="L148" s="542"/>
      <c r="N148" s="538"/>
    </row>
    <row r="149" spans="2:14" ht="14.25" customHeight="1" thickTop="1" thickBot="1" x14ac:dyDescent="0.25">
      <c r="B149" s="529"/>
      <c r="C149" s="541"/>
      <c r="D149" s="596"/>
      <c r="E149" s="597" t="s">
        <v>22</v>
      </c>
      <c r="F149" s="588"/>
      <c r="G149" s="588"/>
      <c r="H149" s="593"/>
      <c r="I149" s="1291">
        <v>1</v>
      </c>
      <c r="J149" s="1291"/>
      <c r="K149" s="541"/>
      <c r="L149" s="542"/>
      <c r="N149" s="538"/>
    </row>
    <row r="150" spans="2:14" ht="14.25" customHeight="1" thickTop="1" thickBot="1" x14ac:dyDescent="0.25">
      <c r="B150" s="529"/>
      <c r="C150" s="541"/>
      <c r="D150" s="596"/>
      <c r="E150" s="597" t="s">
        <v>21</v>
      </c>
      <c r="F150" s="598"/>
      <c r="G150" s="598"/>
      <c r="H150" s="599"/>
      <c r="I150" s="1291"/>
      <c r="J150" s="1291"/>
      <c r="K150" s="541"/>
      <c r="L150" s="542"/>
      <c r="M150" s="538"/>
      <c r="N150" s="538"/>
    </row>
    <row r="151" spans="2:14" ht="14.25" customHeight="1" thickTop="1" thickBot="1" x14ac:dyDescent="0.25">
      <c r="B151" s="529"/>
      <c r="C151" s="541"/>
      <c r="D151" s="596"/>
      <c r="E151" s="196" t="s">
        <v>7</v>
      </c>
      <c r="F151" s="600"/>
      <c r="G151" s="600"/>
      <c r="H151" s="600"/>
      <c r="I151" s="1297">
        <f>(I152+I153+I154+I155)</f>
        <v>0</v>
      </c>
      <c r="J151" s="1297"/>
      <c r="K151" s="541"/>
      <c r="L151" s="542"/>
      <c r="M151" s="538"/>
      <c r="N151" s="538"/>
    </row>
    <row r="152" spans="2:14" ht="14.25" customHeight="1" thickTop="1" thickBot="1" x14ac:dyDescent="0.25">
      <c r="B152" s="529"/>
      <c r="C152" s="541"/>
      <c r="D152" s="596"/>
      <c r="E152" s="597" t="s">
        <v>38</v>
      </c>
      <c r="F152" s="588"/>
      <c r="G152" s="588"/>
      <c r="H152" s="593"/>
      <c r="I152" s="1291"/>
      <c r="J152" s="1291"/>
      <c r="K152" s="541"/>
      <c r="L152" s="542"/>
      <c r="M152" s="538"/>
      <c r="N152" s="538"/>
    </row>
    <row r="153" spans="2:14" ht="14.25" customHeight="1" thickTop="1" thickBot="1" x14ac:dyDescent="0.25">
      <c r="B153" s="529"/>
      <c r="C153" s="541"/>
      <c r="D153" s="596"/>
      <c r="E153" s="597" t="s">
        <v>149</v>
      </c>
      <c r="F153" s="588"/>
      <c r="G153" s="588"/>
      <c r="H153" s="593"/>
      <c r="I153" s="1291"/>
      <c r="J153" s="1291"/>
      <c r="K153" s="541"/>
      <c r="L153" s="542"/>
      <c r="M153" s="538"/>
      <c r="N153" s="538"/>
    </row>
    <row r="154" spans="2:14" ht="14.25" customHeight="1" thickTop="1" thickBot="1" x14ac:dyDescent="0.25">
      <c r="B154" s="529"/>
      <c r="C154" s="541"/>
      <c r="D154" s="596"/>
      <c r="E154" s="597" t="s">
        <v>22</v>
      </c>
      <c r="F154" s="588"/>
      <c r="G154" s="588"/>
      <c r="H154" s="593"/>
      <c r="I154" s="1291"/>
      <c r="J154" s="1291"/>
      <c r="K154" s="541"/>
      <c r="L154" s="542"/>
      <c r="M154" s="538"/>
      <c r="N154" s="538"/>
    </row>
    <row r="155" spans="2:14" ht="14.25" customHeight="1" thickTop="1" thickBot="1" x14ac:dyDescent="0.25">
      <c r="B155" s="529"/>
      <c r="C155" s="541"/>
      <c r="D155" s="596"/>
      <c r="E155" s="597" t="s">
        <v>21</v>
      </c>
      <c r="F155" s="598"/>
      <c r="G155" s="598"/>
      <c r="H155" s="599"/>
      <c r="I155" s="1291"/>
      <c r="J155" s="1291"/>
      <c r="K155" s="541"/>
      <c r="L155" s="542"/>
      <c r="M155" s="538"/>
      <c r="N155" s="538"/>
    </row>
    <row r="156" spans="2:14" ht="14.25" customHeight="1" thickTop="1" thickBot="1" x14ac:dyDescent="0.25">
      <c r="B156" s="529"/>
      <c r="C156" s="541"/>
      <c r="D156" s="596"/>
      <c r="E156" s="196" t="s">
        <v>154</v>
      </c>
      <c r="F156" s="600"/>
      <c r="G156" s="600"/>
      <c r="H156" s="600"/>
      <c r="I156" s="1297">
        <f>(I157+I158+I159+I160)</f>
        <v>0</v>
      </c>
      <c r="J156" s="1297"/>
      <c r="K156" s="541"/>
      <c r="L156" s="542"/>
      <c r="M156" s="538"/>
      <c r="N156" s="538"/>
    </row>
    <row r="157" spans="2:14" ht="14.25" customHeight="1" thickTop="1" thickBot="1" x14ac:dyDescent="0.25">
      <c r="B157" s="529"/>
      <c r="C157" s="541"/>
      <c r="D157" s="596"/>
      <c r="E157" s="597" t="s">
        <v>38</v>
      </c>
      <c r="F157" s="588"/>
      <c r="G157" s="588"/>
      <c r="H157" s="593"/>
      <c r="I157" s="1291"/>
      <c r="J157" s="1291"/>
      <c r="K157" s="541"/>
      <c r="L157" s="542"/>
      <c r="M157" s="538"/>
      <c r="N157" s="538"/>
    </row>
    <row r="158" spans="2:14" ht="14.25" customHeight="1" thickTop="1" thickBot="1" x14ac:dyDescent="0.25">
      <c r="B158" s="529"/>
      <c r="C158" s="541"/>
      <c r="D158" s="596"/>
      <c r="E158" s="597" t="s">
        <v>149</v>
      </c>
      <c r="F158" s="588"/>
      <c r="G158" s="588"/>
      <c r="H158" s="593"/>
      <c r="I158" s="1291"/>
      <c r="J158" s="1291"/>
      <c r="K158" s="541"/>
      <c r="L158" s="542"/>
      <c r="M158" s="538"/>
      <c r="N158" s="538"/>
    </row>
    <row r="159" spans="2:14" ht="14.25" customHeight="1" thickTop="1" thickBot="1" x14ac:dyDescent="0.25">
      <c r="B159" s="529"/>
      <c r="C159" s="541"/>
      <c r="D159" s="596"/>
      <c r="E159" s="597" t="s">
        <v>22</v>
      </c>
      <c r="F159" s="588"/>
      <c r="G159" s="588"/>
      <c r="H159" s="593"/>
      <c r="I159" s="1291"/>
      <c r="J159" s="1291"/>
      <c r="K159" s="541"/>
      <c r="L159" s="542"/>
      <c r="M159" s="538"/>
      <c r="N159" s="538"/>
    </row>
    <row r="160" spans="2:14" ht="14.25" customHeight="1" thickTop="1" thickBot="1" x14ac:dyDescent="0.25">
      <c r="B160" s="529"/>
      <c r="C160" s="541"/>
      <c r="D160" s="596"/>
      <c r="E160" s="597" t="s">
        <v>21</v>
      </c>
      <c r="F160" s="598"/>
      <c r="G160" s="598"/>
      <c r="H160" s="599"/>
      <c r="I160" s="1291"/>
      <c r="J160" s="1291"/>
      <c r="K160" s="541"/>
      <c r="L160" s="542"/>
      <c r="M160" s="538"/>
      <c r="N160" s="538"/>
    </row>
    <row r="161" spans="1:14" ht="14.25" customHeight="1" thickTop="1" thickBot="1" x14ac:dyDescent="0.25">
      <c r="B161" s="529"/>
      <c r="C161" s="541"/>
      <c r="D161" s="596"/>
      <c r="E161" s="197" t="s">
        <v>64</v>
      </c>
      <c r="F161" s="579"/>
      <c r="G161" s="579"/>
      <c r="H161" s="590"/>
      <c r="I161" s="1297">
        <f>(I162+I163+I164+I165)</f>
        <v>0</v>
      </c>
      <c r="J161" s="1297"/>
      <c r="K161" s="541"/>
      <c r="L161" s="542"/>
      <c r="M161" s="538"/>
      <c r="N161" s="538"/>
    </row>
    <row r="162" spans="1:14" ht="14.25" customHeight="1" thickTop="1" thickBot="1" x14ac:dyDescent="0.25">
      <c r="B162" s="529"/>
      <c r="C162" s="541"/>
      <c r="D162" s="596"/>
      <c r="E162" s="601" t="s">
        <v>39</v>
      </c>
      <c r="F162" s="581"/>
      <c r="G162" s="581"/>
      <c r="H162" s="582"/>
      <c r="I162" s="1291"/>
      <c r="J162" s="1291"/>
      <c r="K162" s="541"/>
      <c r="L162" s="542"/>
      <c r="M162" s="538"/>
      <c r="N162" s="538"/>
    </row>
    <row r="163" spans="1:14" ht="14.25" customHeight="1" thickTop="1" thickBot="1" x14ac:dyDescent="0.25">
      <c r="B163" s="529"/>
      <c r="C163" s="541"/>
      <c r="D163" s="596"/>
      <c r="E163" s="601" t="s">
        <v>149</v>
      </c>
      <c r="F163" s="581"/>
      <c r="G163" s="581"/>
      <c r="H163" s="582"/>
      <c r="I163" s="1291"/>
      <c r="J163" s="1291"/>
      <c r="K163" s="541"/>
      <c r="L163" s="542"/>
      <c r="M163" s="538"/>
      <c r="N163" s="538"/>
    </row>
    <row r="164" spans="1:14" ht="14.25" customHeight="1" thickTop="1" thickBot="1" x14ac:dyDescent="0.25">
      <c r="B164" s="529"/>
      <c r="C164" s="541"/>
      <c r="D164" s="596"/>
      <c r="E164" s="601" t="s">
        <v>41</v>
      </c>
      <c r="F164" s="581"/>
      <c r="G164" s="581"/>
      <c r="H164" s="582"/>
      <c r="I164" s="1291"/>
      <c r="J164" s="1291"/>
      <c r="K164" s="541"/>
      <c r="L164" s="542"/>
      <c r="M164" s="538"/>
      <c r="N164" s="538"/>
    </row>
    <row r="165" spans="1:14" ht="14.25" customHeight="1" thickTop="1" thickBot="1" x14ac:dyDescent="0.25">
      <c r="A165" s="538"/>
      <c r="B165" s="530"/>
      <c r="C165" s="541"/>
      <c r="D165" s="596"/>
      <c r="E165" s="601" t="s">
        <v>40</v>
      </c>
      <c r="F165" s="581"/>
      <c r="G165" s="581"/>
      <c r="H165" s="582"/>
      <c r="I165" s="1291"/>
      <c r="J165" s="1291"/>
      <c r="K165" s="541"/>
      <c r="L165" s="542"/>
      <c r="M165" s="538"/>
    </row>
    <row r="166" spans="1:14" ht="14.25" customHeight="1" thickTop="1" thickBot="1" x14ac:dyDescent="0.25">
      <c r="A166" s="538"/>
      <c r="B166" s="530"/>
      <c r="C166" s="541"/>
      <c r="D166" s="596"/>
      <c r="E166" s="197" t="s">
        <v>65</v>
      </c>
      <c r="F166" s="579"/>
      <c r="G166" s="579"/>
      <c r="H166" s="590"/>
      <c r="I166" s="1297">
        <f>(I167+I168+I169+I170)</f>
        <v>0</v>
      </c>
      <c r="J166" s="1297"/>
      <c r="K166" s="541"/>
      <c r="L166" s="542"/>
      <c r="M166" s="538"/>
    </row>
    <row r="167" spans="1:14" ht="14.25" customHeight="1" thickTop="1" thickBot="1" x14ac:dyDescent="0.25">
      <c r="A167" s="538"/>
      <c r="B167" s="530"/>
      <c r="C167" s="541"/>
      <c r="D167" s="596"/>
      <c r="E167" s="601" t="s">
        <v>42</v>
      </c>
      <c r="F167" s="581"/>
      <c r="G167" s="581"/>
      <c r="H167" s="582"/>
      <c r="I167" s="1291"/>
      <c r="J167" s="1291"/>
      <c r="K167" s="541"/>
      <c r="L167" s="542"/>
      <c r="M167" s="538"/>
    </row>
    <row r="168" spans="1:14" ht="14.25" customHeight="1" thickTop="1" thickBot="1" x14ac:dyDescent="0.25">
      <c r="A168" s="538"/>
      <c r="B168" s="530"/>
      <c r="C168" s="541"/>
      <c r="D168" s="596"/>
      <c r="E168" s="601" t="s">
        <v>149</v>
      </c>
      <c r="F168" s="581"/>
      <c r="G168" s="581"/>
      <c r="H168" s="582"/>
      <c r="I168" s="1291"/>
      <c r="J168" s="1291"/>
      <c r="K168" s="541"/>
      <c r="L168" s="542"/>
      <c r="M168" s="538"/>
    </row>
    <row r="169" spans="1:14" ht="14.25" customHeight="1" thickTop="1" thickBot="1" x14ac:dyDescent="0.25">
      <c r="A169" s="538"/>
      <c r="B169" s="530"/>
      <c r="C169" s="541"/>
      <c r="D169" s="596"/>
      <c r="E169" s="601" t="s">
        <v>41</v>
      </c>
      <c r="F169" s="581"/>
      <c r="G169" s="581"/>
      <c r="H169" s="582"/>
      <c r="I169" s="1291"/>
      <c r="J169" s="1291"/>
      <c r="K169" s="541"/>
      <c r="L169" s="542"/>
      <c r="M169" s="538"/>
    </row>
    <row r="170" spans="1:14" ht="14.25" customHeight="1" thickTop="1" thickBot="1" x14ac:dyDescent="0.25">
      <c r="A170" s="538"/>
      <c r="B170" s="530"/>
      <c r="C170" s="541"/>
      <c r="D170" s="596"/>
      <c r="E170" s="601" t="s">
        <v>40</v>
      </c>
      <c r="F170" s="581"/>
      <c r="G170" s="581"/>
      <c r="H170" s="582"/>
      <c r="I170" s="1291"/>
      <c r="J170" s="1291"/>
      <c r="K170" s="541"/>
      <c r="L170" s="542"/>
      <c r="M170" s="538"/>
    </row>
    <row r="171" spans="1:14" ht="14.25" customHeight="1" thickTop="1" thickBot="1" x14ac:dyDescent="0.25">
      <c r="A171" s="538"/>
      <c r="B171" s="530"/>
      <c r="C171" s="541"/>
      <c r="D171" s="596"/>
      <c r="E171" s="197" t="s">
        <v>175</v>
      </c>
      <c r="F171" s="579"/>
      <c r="G171" s="579"/>
      <c r="H171" s="590"/>
      <c r="I171" s="1297">
        <f>(I172+I173+I174+I175)</f>
        <v>0</v>
      </c>
      <c r="J171" s="1297"/>
      <c r="K171" s="541"/>
      <c r="L171" s="542"/>
      <c r="M171" s="538"/>
    </row>
    <row r="172" spans="1:14" ht="14.25" customHeight="1" thickTop="1" thickBot="1" x14ac:dyDescent="0.25">
      <c r="A172" s="538"/>
      <c r="B172" s="530"/>
      <c r="C172" s="541"/>
      <c r="D172" s="596"/>
      <c r="E172" s="601" t="s">
        <v>42</v>
      </c>
      <c r="F172" s="581"/>
      <c r="G172" s="581"/>
      <c r="H172" s="582"/>
      <c r="I172" s="1291"/>
      <c r="J172" s="1291"/>
      <c r="K172" s="541"/>
      <c r="L172" s="542"/>
      <c r="M172" s="538"/>
    </row>
    <row r="173" spans="1:14" ht="14.25" customHeight="1" thickTop="1" thickBot="1" x14ac:dyDescent="0.25">
      <c r="A173" s="538"/>
      <c r="B173" s="530"/>
      <c r="C173" s="541"/>
      <c r="D173" s="596"/>
      <c r="E173" s="601" t="s">
        <v>149</v>
      </c>
      <c r="F173" s="581"/>
      <c r="G173" s="581"/>
      <c r="H173" s="582"/>
      <c r="I173" s="1298"/>
      <c r="J173" s="1298"/>
      <c r="K173" s="541"/>
      <c r="L173" s="542"/>
      <c r="M173" s="538"/>
    </row>
    <row r="174" spans="1:14" ht="14.25" customHeight="1" thickTop="1" thickBot="1" x14ac:dyDescent="0.25">
      <c r="A174" s="538"/>
      <c r="B174" s="530"/>
      <c r="C174" s="541"/>
      <c r="D174" s="596"/>
      <c r="E174" s="601" t="s">
        <v>41</v>
      </c>
      <c r="F174" s="581"/>
      <c r="G174" s="581"/>
      <c r="H174" s="582"/>
      <c r="I174" s="1291"/>
      <c r="J174" s="1291"/>
      <c r="K174" s="541"/>
      <c r="L174" s="542"/>
      <c r="M174" s="538"/>
    </row>
    <row r="175" spans="1:14" ht="14.25" customHeight="1" thickTop="1" thickBot="1" x14ac:dyDescent="0.25">
      <c r="A175" s="538"/>
      <c r="B175" s="530"/>
      <c r="C175" s="541"/>
      <c r="D175" s="596"/>
      <c r="E175" s="601" t="s">
        <v>40</v>
      </c>
      <c r="F175" s="581"/>
      <c r="G175" s="581"/>
      <c r="H175" s="582"/>
      <c r="I175" s="1291"/>
      <c r="J175" s="1291"/>
      <c r="K175" s="541"/>
      <c r="L175" s="542"/>
      <c r="M175" s="538"/>
    </row>
    <row r="176" spans="1:14" ht="14.25" customHeight="1" thickTop="1" thickBot="1" x14ac:dyDescent="0.25">
      <c r="A176" s="538"/>
      <c r="B176" s="530"/>
      <c r="C176" s="541"/>
      <c r="D176" s="596"/>
      <c r="E176" s="197" t="s">
        <v>172</v>
      </c>
      <c r="F176" s="579"/>
      <c r="G176" s="579"/>
      <c r="H176" s="590"/>
      <c r="I176" s="1297">
        <f>(I177+I178+I179+I180)</f>
        <v>0</v>
      </c>
      <c r="J176" s="1297"/>
      <c r="K176" s="541"/>
      <c r="L176" s="542"/>
      <c r="M176" s="538"/>
    </row>
    <row r="177" spans="1:17" ht="14.25" customHeight="1" thickTop="1" thickBot="1" x14ac:dyDescent="0.25">
      <c r="A177" s="538"/>
      <c r="B177" s="530"/>
      <c r="C177" s="541"/>
      <c r="D177" s="596"/>
      <c r="E177" s="601" t="s">
        <v>42</v>
      </c>
      <c r="F177" s="581"/>
      <c r="G177" s="581"/>
      <c r="H177" s="582"/>
      <c r="I177" s="1291"/>
      <c r="J177" s="1291"/>
      <c r="K177" s="541"/>
      <c r="L177" s="542"/>
      <c r="M177" s="538"/>
    </row>
    <row r="178" spans="1:17" ht="14.25" customHeight="1" thickTop="1" thickBot="1" x14ac:dyDescent="0.25">
      <c r="A178" s="538"/>
      <c r="B178" s="530"/>
      <c r="C178" s="541"/>
      <c r="D178" s="596"/>
      <c r="E178" s="601" t="s">
        <v>149</v>
      </c>
      <c r="F178" s="581"/>
      <c r="G178" s="581"/>
      <c r="H178" s="582"/>
      <c r="I178" s="1291"/>
      <c r="J178" s="1291"/>
      <c r="K178" s="541"/>
      <c r="L178" s="542"/>
      <c r="M178" s="538"/>
    </row>
    <row r="179" spans="1:17" ht="14.25" customHeight="1" thickTop="1" thickBot="1" x14ac:dyDescent="0.25">
      <c r="A179" s="538"/>
      <c r="B179" s="530"/>
      <c r="C179" s="541"/>
      <c r="D179" s="596"/>
      <c r="E179" s="601" t="s">
        <v>41</v>
      </c>
      <c r="F179" s="581"/>
      <c r="G179" s="581"/>
      <c r="H179" s="582"/>
      <c r="I179" s="1291"/>
      <c r="J179" s="1291"/>
      <c r="K179" s="541"/>
      <c r="L179" s="542"/>
      <c r="M179" s="538"/>
    </row>
    <row r="180" spans="1:17" ht="14.25" customHeight="1" thickTop="1" thickBot="1" x14ac:dyDescent="0.25">
      <c r="A180" s="538"/>
      <c r="B180" s="530"/>
      <c r="C180" s="541"/>
      <c r="D180" s="602"/>
      <c r="E180" s="601" t="s">
        <v>40</v>
      </c>
      <c r="F180" s="581"/>
      <c r="G180" s="581"/>
      <c r="H180" s="582"/>
      <c r="I180" s="1291"/>
      <c r="J180" s="1291"/>
      <c r="K180" s="541"/>
      <c r="L180" s="542"/>
    </row>
    <row r="181" spans="1:17" ht="16.5" thickTop="1" thickBot="1" x14ac:dyDescent="0.25">
      <c r="B181" s="529"/>
      <c r="C181" s="541"/>
      <c r="D181" s="1110" t="s">
        <v>68</v>
      </c>
      <c r="E181" s="208"/>
      <c r="F181" s="594"/>
      <c r="G181" s="594"/>
      <c r="H181" s="603"/>
      <c r="I181" s="1247">
        <f>SUM(I182:J219)</f>
        <v>36</v>
      </c>
      <c r="J181" s="1247"/>
      <c r="K181" s="541"/>
      <c r="L181" s="542"/>
      <c r="P181" s="538"/>
      <c r="Q181" s="538"/>
    </row>
    <row r="182" spans="1:17" s="538" customFormat="1" ht="14.25" customHeight="1" thickTop="1" thickBot="1" x14ac:dyDescent="0.25">
      <c r="A182" s="531"/>
      <c r="B182" s="529"/>
      <c r="C182" s="529"/>
      <c r="D182" s="604"/>
      <c r="E182" s="116" t="s">
        <v>45</v>
      </c>
      <c r="F182" s="605"/>
      <c r="G182" s="605"/>
      <c r="H182" s="606"/>
      <c r="I182" s="1291"/>
      <c r="J182" s="1291"/>
      <c r="K182" s="541"/>
      <c r="L182" s="542"/>
      <c r="M182" s="531"/>
      <c r="N182" s="531"/>
      <c r="O182" s="531"/>
      <c r="P182" s="531"/>
      <c r="Q182" s="531"/>
    </row>
    <row r="183" spans="1:17" ht="14.25" customHeight="1" thickTop="1" thickBot="1" x14ac:dyDescent="0.25">
      <c r="B183" s="529"/>
      <c r="C183" s="529"/>
      <c r="D183" s="604"/>
      <c r="E183" s="116" t="s">
        <v>31</v>
      </c>
      <c r="F183" s="581"/>
      <c r="G183" s="581"/>
      <c r="H183" s="582"/>
      <c r="I183" s="1291">
        <v>14</v>
      </c>
      <c r="J183" s="1291"/>
      <c r="K183" s="541"/>
      <c r="L183" s="542"/>
    </row>
    <row r="184" spans="1:17" ht="14.25" customHeight="1" thickTop="1" thickBot="1" x14ac:dyDescent="0.25">
      <c r="B184" s="529"/>
      <c r="C184" s="529"/>
      <c r="D184" s="604"/>
      <c r="E184" s="116" t="s">
        <v>46</v>
      </c>
      <c r="F184" s="607"/>
      <c r="G184" s="581"/>
      <c r="H184" s="582"/>
      <c r="I184" s="1291"/>
      <c r="J184" s="1291"/>
      <c r="K184" s="541"/>
      <c r="L184" s="542"/>
    </row>
    <row r="185" spans="1:17" ht="14.25" customHeight="1" thickTop="1" thickBot="1" x14ac:dyDescent="0.25">
      <c r="B185" s="529"/>
      <c r="C185" s="541"/>
      <c r="D185" s="604"/>
      <c r="E185" s="116" t="s">
        <v>70</v>
      </c>
      <c r="F185" s="581"/>
      <c r="G185" s="581"/>
      <c r="H185" s="582"/>
      <c r="I185" s="1291"/>
      <c r="J185" s="1291"/>
      <c r="K185" s="541"/>
      <c r="L185" s="542"/>
    </row>
    <row r="186" spans="1:17" ht="14.25" customHeight="1" thickTop="1" thickBot="1" x14ac:dyDescent="0.4">
      <c r="B186" s="529"/>
      <c r="C186" s="541"/>
      <c r="D186" s="604"/>
      <c r="E186" s="116" t="s">
        <v>29</v>
      </c>
      <c r="F186" s="581"/>
      <c r="G186" s="581"/>
      <c r="H186" s="582"/>
      <c r="I186" s="1291"/>
      <c r="J186" s="1291"/>
      <c r="K186" s="541"/>
      <c r="L186" s="542"/>
      <c r="M186" s="44"/>
    </row>
    <row r="187" spans="1:17" ht="14.25" customHeight="1" thickTop="1" thickBot="1" x14ac:dyDescent="0.4">
      <c r="B187" s="529"/>
      <c r="C187" s="541"/>
      <c r="D187" s="604"/>
      <c r="E187" s="116" t="s">
        <v>124</v>
      </c>
      <c r="F187" s="581"/>
      <c r="G187" s="581"/>
      <c r="H187" s="582"/>
      <c r="I187" s="1291"/>
      <c r="J187" s="1291"/>
      <c r="K187" s="541"/>
      <c r="L187" s="542"/>
      <c r="M187" s="44"/>
    </row>
    <row r="188" spans="1:17" ht="14.25" customHeight="1" thickTop="1" thickBot="1" x14ac:dyDescent="0.25">
      <c r="B188" s="529"/>
      <c r="C188" s="541"/>
      <c r="D188" s="608"/>
      <c r="E188" s="116" t="s">
        <v>71</v>
      </c>
      <c r="F188" s="581"/>
      <c r="G188" s="581"/>
      <c r="H188" s="582"/>
      <c r="I188" s="1291"/>
      <c r="J188" s="1291"/>
      <c r="K188" s="541"/>
      <c r="L188" s="542"/>
    </row>
    <row r="189" spans="1:17" ht="14.25" customHeight="1" thickTop="1" thickBot="1" x14ac:dyDescent="0.25">
      <c r="B189" s="529"/>
      <c r="C189" s="541"/>
      <c r="D189" s="604"/>
      <c r="E189" s="116" t="s">
        <v>47</v>
      </c>
      <c r="F189" s="581"/>
      <c r="G189" s="581"/>
      <c r="H189" s="582"/>
      <c r="I189" s="1291"/>
      <c r="J189" s="1291"/>
      <c r="K189" s="541"/>
      <c r="L189" s="542"/>
    </row>
    <row r="190" spans="1:17" ht="14.25" customHeight="1" thickTop="1" thickBot="1" x14ac:dyDescent="0.25">
      <c r="B190" s="529"/>
      <c r="C190" s="541"/>
      <c r="D190" s="608"/>
      <c r="E190" s="117" t="s">
        <v>73</v>
      </c>
      <c r="F190" s="581"/>
      <c r="G190" s="581"/>
      <c r="H190" s="582"/>
      <c r="I190" s="1291"/>
      <c r="J190" s="1291"/>
      <c r="K190" s="541"/>
      <c r="L190" s="542"/>
    </row>
    <row r="191" spans="1:17" ht="14.25" customHeight="1" thickTop="1" thickBot="1" x14ac:dyDescent="0.25">
      <c r="B191" s="529"/>
      <c r="C191" s="541"/>
      <c r="D191" s="604"/>
      <c r="E191" s="116" t="s">
        <v>72</v>
      </c>
      <c r="F191" s="581"/>
      <c r="G191" s="581"/>
      <c r="H191" s="582"/>
      <c r="I191" s="1291"/>
      <c r="J191" s="1291"/>
      <c r="K191" s="541"/>
      <c r="L191" s="542"/>
    </row>
    <row r="192" spans="1:17" ht="14.25" customHeight="1" thickTop="1" thickBot="1" x14ac:dyDescent="0.25">
      <c r="B192" s="529"/>
      <c r="C192" s="541"/>
      <c r="D192" s="604"/>
      <c r="E192" s="116" t="s">
        <v>67</v>
      </c>
      <c r="F192" s="581"/>
      <c r="G192" s="581"/>
      <c r="H192" s="582"/>
      <c r="I192" s="1291"/>
      <c r="J192" s="1291"/>
      <c r="K192" s="541"/>
      <c r="L192" s="542"/>
    </row>
    <row r="193" spans="2:12" ht="14.25" customHeight="1" thickTop="1" thickBot="1" x14ac:dyDescent="0.25">
      <c r="B193" s="529"/>
      <c r="C193" s="541"/>
      <c r="D193" s="604"/>
      <c r="E193" s="118" t="s">
        <v>115</v>
      </c>
      <c r="F193" s="578"/>
      <c r="G193" s="578"/>
      <c r="H193" s="578"/>
      <c r="I193" s="1291">
        <v>3</v>
      </c>
      <c r="J193" s="1291"/>
      <c r="K193" s="541"/>
      <c r="L193" s="542"/>
    </row>
    <row r="194" spans="2:12" ht="14.25" customHeight="1" thickTop="1" thickBot="1" x14ac:dyDescent="0.25">
      <c r="B194" s="529"/>
      <c r="C194" s="541"/>
      <c r="D194" s="604"/>
      <c r="E194" s="119" t="s">
        <v>57</v>
      </c>
      <c r="F194" s="581"/>
      <c r="G194" s="581"/>
      <c r="H194" s="582"/>
      <c r="I194" s="1291"/>
      <c r="J194" s="1291"/>
      <c r="K194" s="541"/>
      <c r="L194" s="542"/>
    </row>
    <row r="195" spans="2:12" ht="14.25" customHeight="1" thickTop="1" thickBot="1" x14ac:dyDescent="0.25">
      <c r="B195" s="529"/>
      <c r="C195" s="541"/>
      <c r="D195" s="604"/>
      <c r="E195" s="116" t="s">
        <v>74</v>
      </c>
      <c r="F195" s="578"/>
      <c r="G195" s="578"/>
      <c r="H195" s="578"/>
      <c r="I195" s="1291"/>
      <c r="J195" s="1291"/>
      <c r="K195" s="541"/>
      <c r="L195" s="542"/>
    </row>
    <row r="196" spans="2:12" ht="14.25" customHeight="1" thickTop="1" thickBot="1" x14ac:dyDescent="0.25">
      <c r="B196" s="529"/>
      <c r="C196" s="541"/>
      <c r="D196" s="604"/>
      <c r="E196" s="116" t="s">
        <v>79</v>
      </c>
      <c r="F196" s="581"/>
      <c r="G196" s="581"/>
      <c r="H196" s="582"/>
      <c r="I196" s="1291">
        <v>6</v>
      </c>
      <c r="J196" s="1291"/>
      <c r="K196" s="541"/>
      <c r="L196" s="542"/>
    </row>
    <row r="197" spans="2:12" ht="14.25" customHeight="1" thickTop="1" thickBot="1" x14ac:dyDescent="0.25">
      <c r="B197" s="529"/>
      <c r="C197" s="541"/>
      <c r="D197" s="604"/>
      <c r="E197" s="116" t="s">
        <v>66</v>
      </c>
      <c r="F197" s="581"/>
      <c r="G197" s="581"/>
      <c r="H197" s="582"/>
      <c r="I197" s="1291"/>
      <c r="J197" s="1291"/>
      <c r="K197" s="541"/>
      <c r="L197" s="542"/>
    </row>
    <row r="198" spans="2:12" ht="14.25" customHeight="1" thickTop="1" thickBot="1" x14ac:dyDescent="0.25">
      <c r="B198" s="529"/>
      <c r="C198" s="541"/>
      <c r="D198" s="604"/>
      <c r="E198" s="116" t="s">
        <v>75</v>
      </c>
      <c r="F198" s="607"/>
      <c r="G198" s="581"/>
      <c r="H198" s="582"/>
      <c r="I198" s="1291"/>
      <c r="J198" s="1291"/>
      <c r="K198" s="541"/>
      <c r="L198" s="542"/>
    </row>
    <row r="199" spans="2:12" ht="14.25" customHeight="1" thickTop="1" thickBot="1" x14ac:dyDescent="0.25">
      <c r="B199" s="529"/>
      <c r="C199" s="529"/>
      <c r="D199" s="608"/>
      <c r="E199" s="116" t="s">
        <v>78</v>
      </c>
      <c r="F199" s="607"/>
      <c r="G199" s="581"/>
      <c r="H199" s="582"/>
      <c r="I199" s="1291"/>
      <c r="J199" s="1291"/>
      <c r="K199" s="541"/>
      <c r="L199" s="542"/>
    </row>
    <row r="200" spans="2:12" ht="14.25" customHeight="1" thickTop="1" thickBot="1" x14ac:dyDescent="0.25">
      <c r="B200" s="529"/>
      <c r="C200" s="529"/>
      <c r="D200" s="604"/>
      <c r="E200" s="111" t="s">
        <v>95</v>
      </c>
      <c r="F200" s="578"/>
      <c r="G200" s="578"/>
      <c r="H200" s="578"/>
      <c r="I200" s="1291"/>
      <c r="J200" s="1291"/>
      <c r="K200" s="541"/>
      <c r="L200" s="542"/>
    </row>
    <row r="201" spans="2:12" ht="14.25" customHeight="1" thickTop="1" thickBot="1" x14ac:dyDescent="0.25">
      <c r="B201" s="529"/>
      <c r="C201" s="529"/>
      <c r="D201" s="604"/>
      <c r="E201" s="119" t="s">
        <v>97</v>
      </c>
      <c r="F201" s="581"/>
      <c r="G201" s="581"/>
      <c r="H201" s="582"/>
      <c r="I201" s="1291">
        <v>3</v>
      </c>
      <c r="J201" s="1291"/>
      <c r="K201" s="541"/>
      <c r="L201" s="542"/>
    </row>
    <row r="202" spans="2:12" ht="14.25" customHeight="1" thickTop="1" thickBot="1" x14ac:dyDescent="0.25">
      <c r="B202" s="529"/>
      <c r="C202" s="529"/>
      <c r="D202" s="604"/>
      <c r="E202" s="119" t="s">
        <v>102</v>
      </c>
      <c r="F202" s="581"/>
      <c r="G202" s="581"/>
      <c r="H202" s="582"/>
      <c r="I202" s="1291"/>
      <c r="J202" s="1291"/>
      <c r="K202" s="541"/>
      <c r="L202" s="542"/>
    </row>
    <row r="203" spans="2:12" ht="14.25" customHeight="1" thickTop="1" thickBot="1" x14ac:dyDescent="0.25">
      <c r="B203" s="529"/>
      <c r="C203" s="529"/>
      <c r="D203" s="604"/>
      <c r="E203" s="119" t="s">
        <v>99</v>
      </c>
      <c r="F203" s="581"/>
      <c r="G203" s="581"/>
      <c r="H203" s="582"/>
      <c r="I203" s="1291"/>
      <c r="J203" s="1291"/>
      <c r="K203" s="541"/>
      <c r="L203" s="542"/>
    </row>
    <row r="204" spans="2:12" ht="14.25" customHeight="1" thickTop="1" thickBot="1" x14ac:dyDescent="0.25">
      <c r="B204" s="529"/>
      <c r="C204" s="529"/>
      <c r="D204" s="604"/>
      <c r="E204" s="120" t="s">
        <v>118</v>
      </c>
      <c r="F204" s="578"/>
      <c r="G204" s="578"/>
      <c r="H204" s="578"/>
      <c r="I204" s="1291"/>
      <c r="J204" s="1291"/>
      <c r="K204" s="541"/>
      <c r="L204" s="542"/>
    </row>
    <row r="205" spans="2:12" ht="14.25" customHeight="1" thickTop="1" thickBot="1" x14ac:dyDescent="0.25">
      <c r="B205" s="529"/>
      <c r="C205" s="529"/>
      <c r="D205" s="608"/>
      <c r="E205" s="119" t="s">
        <v>100</v>
      </c>
      <c r="F205" s="581"/>
      <c r="G205" s="581"/>
      <c r="H205" s="582"/>
      <c r="I205" s="1291">
        <v>7</v>
      </c>
      <c r="J205" s="1291"/>
      <c r="K205" s="541"/>
      <c r="L205" s="542"/>
    </row>
    <row r="206" spans="2:12" ht="14.25" customHeight="1" thickTop="1" thickBot="1" x14ac:dyDescent="0.25">
      <c r="B206" s="529"/>
      <c r="C206" s="529"/>
      <c r="D206" s="608"/>
      <c r="E206" s="119" t="s">
        <v>101</v>
      </c>
      <c r="F206" s="581"/>
      <c r="G206" s="581"/>
      <c r="H206" s="582"/>
      <c r="I206" s="1291"/>
      <c r="J206" s="1291"/>
      <c r="K206" s="541"/>
      <c r="L206" s="542"/>
    </row>
    <row r="207" spans="2:12" ht="14.25" customHeight="1" thickTop="1" thickBot="1" x14ac:dyDescent="0.25">
      <c r="B207" s="529"/>
      <c r="C207" s="529"/>
      <c r="D207" s="608"/>
      <c r="E207" s="121" t="s">
        <v>98</v>
      </c>
      <c r="F207" s="581"/>
      <c r="G207" s="581"/>
      <c r="H207" s="582"/>
      <c r="I207" s="1291"/>
      <c r="J207" s="1291"/>
      <c r="K207" s="541"/>
      <c r="L207" s="542"/>
    </row>
    <row r="208" spans="2:12" ht="14.25" customHeight="1" thickTop="1" thickBot="1" x14ac:dyDescent="0.25">
      <c r="B208" s="529"/>
      <c r="C208" s="529"/>
      <c r="D208" s="608"/>
      <c r="E208" s="119" t="s">
        <v>117</v>
      </c>
      <c r="F208" s="581"/>
      <c r="G208" s="581"/>
      <c r="H208" s="582"/>
      <c r="I208" s="1291"/>
      <c r="J208" s="1291"/>
      <c r="K208" s="541"/>
      <c r="L208" s="542"/>
    </row>
    <row r="209" spans="2:12" ht="14.25" customHeight="1" thickTop="1" thickBot="1" x14ac:dyDescent="0.25">
      <c r="B209" s="529"/>
      <c r="C209" s="529"/>
      <c r="D209" s="608"/>
      <c r="E209" s="119" t="s">
        <v>81</v>
      </c>
      <c r="F209" s="581"/>
      <c r="G209" s="581"/>
      <c r="H209" s="582"/>
      <c r="I209" s="1291"/>
      <c r="J209" s="1291"/>
      <c r="K209" s="541"/>
      <c r="L209" s="542"/>
    </row>
    <row r="210" spans="2:12" ht="14.25" customHeight="1" thickTop="1" thickBot="1" x14ac:dyDescent="0.25">
      <c r="B210" s="529"/>
      <c r="C210" s="529"/>
      <c r="D210" s="608"/>
      <c r="E210" s="119" t="s">
        <v>143</v>
      </c>
      <c r="F210" s="581"/>
      <c r="G210" s="581"/>
      <c r="H210" s="582"/>
      <c r="I210" s="1291"/>
      <c r="J210" s="1291"/>
      <c r="K210" s="541"/>
      <c r="L210" s="542"/>
    </row>
    <row r="211" spans="2:12" ht="14.25" customHeight="1" thickTop="1" thickBot="1" x14ac:dyDescent="0.25">
      <c r="B211" s="529"/>
      <c r="C211" s="529"/>
      <c r="D211" s="608"/>
      <c r="E211" s="119" t="s">
        <v>155</v>
      </c>
      <c r="F211" s="581"/>
      <c r="G211" s="581"/>
      <c r="H211" s="582"/>
      <c r="I211" s="1291"/>
      <c r="J211" s="1291"/>
      <c r="K211" s="541"/>
      <c r="L211" s="542"/>
    </row>
    <row r="212" spans="2:12" ht="14.25" customHeight="1" thickTop="1" thickBot="1" x14ac:dyDescent="0.25">
      <c r="B212" s="529"/>
      <c r="C212" s="529"/>
      <c r="D212" s="608"/>
      <c r="E212" s="119" t="s">
        <v>156</v>
      </c>
      <c r="F212" s="581"/>
      <c r="G212" s="581"/>
      <c r="H212" s="582"/>
      <c r="I212" s="1291"/>
      <c r="J212" s="1291"/>
      <c r="K212" s="541"/>
      <c r="L212" s="542"/>
    </row>
    <row r="213" spans="2:12" ht="14.25" customHeight="1" thickTop="1" thickBot="1" x14ac:dyDescent="0.25">
      <c r="B213" s="529"/>
      <c r="C213" s="529"/>
      <c r="D213" s="608"/>
      <c r="E213" s="119" t="s">
        <v>116</v>
      </c>
      <c r="F213" s="581"/>
      <c r="G213" s="581"/>
      <c r="H213" s="582"/>
      <c r="I213" s="1291"/>
      <c r="J213" s="1291"/>
      <c r="K213" s="541"/>
      <c r="L213" s="542"/>
    </row>
    <row r="214" spans="2:12" ht="14.25" customHeight="1" thickTop="1" thickBot="1" x14ac:dyDescent="0.25">
      <c r="B214" s="529"/>
      <c r="C214" s="529"/>
      <c r="D214" s="608"/>
      <c r="E214" s="120" t="s">
        <v>80</v>
      </c>
      <c r="F214" s="581"/>
      <c r="G214" s="581"/>
      <c r="H214" s="582"/>
      <c r="I214" s="1291"/>
      <c r="J214" s="1291"/>
      <c r="K214" s="541"/>
      <c r="L214" s="542"/>
    </row>
    <row r="215" spans="2:12" ht="14.25" customHeight="1" thickTop="1" thickBot="1" x14ac:dyDescent="0.25">
      <c r="B215" s="529"/>
      <c r="C215" s="529"/>
      <c r="D215" s="604"/>
      <c r="E215" s="116" t="s">
        <v>77</v>
      </c>
      <c r="F215" s="578"/>
      <c r="G215" s="578"/>
      <c r="H215" s="578"/>
      <c r="I215" s="1291"/>
      <c r="J215" s="1291"/>
      <c r="K215" s="541"/>
      <c r="L215" s="542"/>
    </row>
    <row r="216" spans="2:12" ht="14.25" customHeight="1" thickTop="1" thickBot="1" x14ac:dyDescent="0.25">
      <c r="B216" s="529"/>
      <c r="C216" s="529"/>
      <c r="D216" s="51"/>
      <c r="E216" s="119" t="s">
        <v>76</v>
      </c>
      <c r="F216" s="581"/>
      <c r="G216" s="581"/>
      <c r="H216" s="582"/>
      <c r="I216" s="1291"/>
      <c r="J216" s="1291"/>
      <c r="K216" s="541"/>
      <c r="L216" s="542"/>
    </row>
    <row r="217" spans="2:12" ht="14.25" customHeight="1" thickTop="1" thickBot="1" x14ac:dyDescent="0.25">
      <c r="B217" s="529"/>
      <c r="C217" s="529"/>
      <c r="D217" s="608"/>
      <c r="E217" s="116" t="s">
        <v>69</v>
      </c>
      <c r="F217" s="581"/>
      <c r="G217" s="581"/>
      <c r="H217" s="582"/>
      <c r="I217" s="1299"/>
      <c r="J217" s="1299"/>
      <c r="K217" s="541"/>
      <c r="L217" s="542"/>
    </row>
    <row r="218" spans="2:12" ht="14.25" customHeight="1" thickTop="1" thickBot="1" x14ac:dyDescent="0.25">
      <c r="B218" s="529"/>
      <c r="C218" s="529"/>
      <c r="D218" s="608"/>
      <c r="E218" s="119" t="s">
        <v>135</v>
      </c>
      <c r="F218" s="581"/>
      <c r="G218" s="581"/>
      <c r="H218" s="582"/>
      <c r="I218" s="1299">
        <v>2</v>
      </c>
      <c r="J218" s="1299"/>
      <c r="K218" s="541"/>
      <c r="L218" s="542"/>
    </row>
    <row r="219" spans="2:12" ht="14.25" customHeight="1" thickTop="1" thickBot="1" x14ac:dyDescent="0.25">
      <c r="B219" s="529"/>
      <c r="C219" s="529"/>
      <c r="D219" s="609"/>
      <c r="E219" s="122" t="s">
        <v>44</v>
      </c>
      <c r="F219" s="581"/>
      <c r="G219" s="581"/>
      <c r="H219" s="582"/>
      <c r="I219" s="1299">
        <v>1</v>
      </c>
      <c r="J219" s="1299"/>
      <c r="K219" s="541"/>
      <c r="L219" s="542"/>
    </row>
    <row r="220" spans="2:12" ht="16.5" thickTop="1" thickBot="1" x14ac:dyDescent="0.25">
      <c r="B220" s="529"/>
      <c r="C220" s="540"/>
      <c r="D220" s="157" t="s">
        <v>162</v>
      </c>
      <c r="E220" s="158"/>
      <c r="F220" s="158"/>
      <c r="G220" s="158"/>
      <c r="H220" s="159"/>
      <c r="I220" s="1238">
        <f>(I221+I222+I223)</f>
        <v>76</v>
      </c>
      <c r="J220" s="1304"/>
      <c r="K220" s="541"/>
      <c r="L220" s="542"/>
    </row>
    <row r="221" spans="2:12" ht="14.25" customHeight="1" thickTop="1" thickBot="1" x14ac:dyDescent="0.25">
      <c r="B221" s="529"/>
      <c r="C221" s="529"/>
      <c r="D221" s="610"/>
      <c r="E221" s="601" t="s">
        <v>82</v>
      </c>
      <c r="F221" s="611"/>
      <c r="G221" s="611"/>
      <c r="H221" s="612"/>
      <c r="I221" s="1302">
        <v>56</v>
      </c>
      <c r="J221" s="1303"/>
      <c r="K221" s="541"/>
      <c r="L221" s="542"/>
    </row>
    <row r="222" spans="2:12" ht="14.25" customHeight="1" thickTop="1" thickBot="1" x14ac:dyDescent="0.25">
      <c r="B222" s="529"/>
      <c r="C222" s="529"/>
      <c r="D222" s="540"/>
      <c r="E222" s="601" t="s">
        <v>145</v>
      </c>
      <c r="F222" s="611"/>
      <c r="G222" s="611"/>
      <c r="H222" s="612"/>
      <c r="I222" s="1302"/>
      <c r="J222" s="1303"/>
      <c r="K222" s="541"/>
      <c r="L222" s="542"/>
    </row>
    <row r="223" spans="2:12" ht="14.25" customHeight="1" thickTop="1" thickBot="1" x14ac:dyDescent="0.25">
      <c r="B223" s="529"/>
      <c r="C223" s="529"/>
      <c r="D223" s="540"/>
      <c r="E223" s="601" t="s">
        <v>176</v>
      </c>
      <c r="F223" s="611"/>
      <c r="G223" s="611"/>
      <c r="H223" s="612"/>
      <c r="I223" s="1302">
        <v>20</v>
      </c>
      <c r="J223" s="1303"/>
      <c r="K223" s="541"/>
      <c r="L223" s="542"/>
    </row>
    <row r="224" spans="2:12" ht="14.25" customHeight="1" thickTop="1" thickBot="1" x14ac:dyDescent="0.25">
      <c r="B224"/>
      <c r="C224" s="529"/>
      <c r="D224" s="24"/>
      <c r="E224" s="209" t="s">
        <v>83</v>
      </c>
      <c r="F224" s="178"/>
      <c r="G224" s="178"/>
      <c r="H224" s="179"/>
      <c r="I224" s="1295">
        <f>SUM(I225:I226)</f>
        <v>2</v>
      </c>
      <c r="J224" s="1296"/>
      <c r="K224" s="541"/>
      <c r="L224" s="542"/>
    </row>
    <row r="225" spans="2:13" ht="14.25" customHeight="1" thickTop="1" thickBot="1" x14ac:dyDescent="0.25">
      <c r="B225" s="529"/>
      <c r="C225" s="529"/>
      <c r="D225" s="540"/>
      <c r="E225" s="613" t="s">
        <v>84</v>
      </c>
      <c r="F225" s="597"/>
      <c r="G225" s="597"/>
      <c r="H225" s="614"/>
      <c r="I225" s="1302"/>
      <c r="J225" s="1303"/>
      <c r="K225" s="541"/>
      <c r="L225" s="542"/>
    </row>
    <row r="226" spans="2:13" ht="14.25" customHeight="1" thickTop="1" thickBot="1" x14ac:dyDescent="0.25">
      <c r="B226" s="529"/>
      <c r="C226" s="529"/>
      <c r="D226" s="540"/>
      <c r="E226" s="615" t="s">
        <v>85</v>
      </c>
      <c r="F226" s="597"/>
      <c r="G226" s="597"/>
      <c r="H226" s="614"/>
      <c r="I226" s="1300">
        <v>2</v>
      </c>
      <c r="J226" s="1301"/>
      <c r="K226" s="541"/>
      <c r="L226" s="542"/>
    </row>
    <row r="227" spans="2:13" ht="14.25" customHeight="1" thickTop="1" thickBot="1" x14ac:dyDescent="0.25">
      <c r="B227" s="529"/>
      <c r="C227" s="529"/>
      <c r="D227" s="540"/>
      <c r="E227" s="209" t="s">
        <v>174</v>
      </c>
      <c r="F227" s="178"/>
      <c r="G227" s="178"/>
      <c r="H227" s="179"/>
      <c r="I227" s="1295">
        <f>(I228+I229+I230+I231)</f>
        <v>1</v>
      </c>
      <c r="J227" s="1296"/>
      <c r="K227" s="541"/>
      <c r="L227" s="542"/>
    </row>
    <row r="228" spans="2:13" ht="14.25" customHeight="1" thickTop="1" thickBot="1" x14ac:dyDescent="0.25">
      <c r="B228" s="529"/>
      <c r="C228" s="529"/>
      <c r="D228" s="540"/>
      <c r="E228" s="615" t="s">
        <v>119</v>
      </c>
      <c r="F228" s="597"/>
      <c r="G228" s="597"/>
      <c r="H228" s="614"/>
      <c r="I228" s="1302">
        <v>1</v>
      </c>
      <c r="J228" s="1303"/>
      <c r="K228" s="541"/>
      <c r="L228" s="542"/>
    </row>
    <row r="229" spans="2:13" ht="14.25" customHeight="1" thickTop="1" thickBot="1" x14ac:dyDescent="0.25">
      <c r="B229" s="529"/>
      <c r="C229" s="529"/>
      <c r="D229" s="540"/>
      <c r="E229" s="615" t="s">
        <v>87</v>
      </c>
      <c r="F229" s="597"/>
      <c r="G229" s="597"/>
      <c r="H229" s="614"/>
      <c r="I229" s="1302"/>
      <c r="J229" s="1303"/>
      <c r="K229" s="541"/>
      <c r="L229" s="542"/>
    </row>
    <row r="230" spans="2:13" ht="14.25" customHeight="1" thickTop="1" thickBot="1" x14ac:dyDescent="0.25">
      <c r="B230" s="529"/>
      <c r="C230" s="529"/>
      <c r="D230" s="540"/>
      <c r="E230" s="615" t="s">
        <v>88</v>
      </c>
      <c r="F230" s="597"/>
      <c r="G230" s="597"/>
      <c r="H230" s="614"/>
      <c r="I230" s="1302"/>
      <c r="J230" s="1303"/>
      <c r="K230" s="541"/>
      <c r="L230" s="542"/>
    </row>
    <row r="231" spans="2:13" ht="14.25" customHeight="1" thickTop="1" thickBot="1" x14ac:dyDescent="0.25">
      <c r="B231" s="529"/>
      <c r="C231" s="529"/>
      <c r="D231" s="540"/>
      <c r="E231" s="616" t="s">
        <v>173</v>
      </c>
      <c r="F231" s="581"/>
      <c r="G231" s="581"/>
      <c r="H231" s="582"/>
      <c r="I231" s="1302"/>
      <c r="J231" s="1303"/>
      <c r="K231" s="541"/>
      <c r="L231" s="542"/>
    </row>
    <row r="232" spans="2:13" ht="14.25" customHeight="1" thickTop="1" thickBot="1" x14ac:dyDescent="0.25">
      <c r="B232" s="529"/>
      <c r="C232" s="529"/>
      <c r="D232" s="157" t="s">
        <v>163</v>
      </c>
      <c r="E232" s="158"/>
      <c r="F232" s="158"/>
      <c r="G232" s="158"/>
      <c r="H232" s="159"/>
      <c r="I232" s="1238">
        <f>(I233+I234+I235)</f>
        <v>28</v>
      </c>
      <c r="J232" s="1304"/>
      <c r="K232" s="541"/>
      <c r="L232" s="542"/>
    </row>
    <row r="233" spans="2:13" ht="14.25" customHeight="1" thickTop="1" thickBot="1" x14ac:dyDescent="0.25">
      <c r="B233" s="529"/>
      <c r="C233" s="529"/>
      <c r="D233" s="540"/>
      <c r="E233" s="617" t="s">
        <v>9</v>
      </c>
      <c r="F233" s="578"/>
      <c r="G233" s="578"/>
      <c r="H233" s="578"/>
      <c r="I233" s="1308">
        <v>5</v>
      </c>
      <c r="J233" s="1308"/>
      <c r="K233" s="541"/>
      <c r="L233" s="542"/>
    </row>
    <row r="234" spans="2:13" ht="14.25" customHeight="1" thickTop="1" thickBot="1" x14ac:dyDescent="0.25">
      <c r="B234" s="529"/>
      <c r="C234" s="529"/>
      <c r="D234" s="540"/>
      <c r="E234" s="601" t="s">
        <v>144</v>
      </c>
      <c r="F234" s="581"/>
      <c r="G234" s="581"/>
      <c r="H234" s="582"/>
      <c r="I234" s="1299"/>
      <c r="J234" s="1299"/>
      <c r="K234" s="541"/>
      <c r="L234" s="542"/>
    </row>
    <row r="235" spans="2:13" ht="14.25" customHeight="1" thickTop="1" thickBot="1" x14ac:dyDescent="0.25">
      <c r="B235" s="529"/>
      <c r="C235" s="529"/>
      <c r="D235" s="540"/>
      <c r="E235" s="618" t="s">
        <v>24</v>
      </c>
      <c r="F235" s="584"/>
      <c r="G235" s="584"/>
      <c r="H235" s="585"/>
      <c r="I235" s="1299">
        <v>23</v>
      </c>
      <c r="J235" s="1299"/>
      <c r="K235" s="541"/>
      <c r="L235" s="542"/>
    </row>
    <row r="236" spans="2:13" ht="14.25" customHeight="1" thickTop="1" thickBot="1" x14ac:dyDescent="0.25">
      <c r="B236" s="529"/>
      <c r="C236" s="529"/>
      <c r="D236" s="157" t="s">
        <v>164</v>
      </c>
      <c r="E236" s="158"/>
      <c r="F236" s="158"/>
      <c r="G236" s="158"/>
      <c r="H236" s="159"/>
      <c r="I236" s="1238">
        <f>SUM(I237:J240)</f>
        <v>55</v>
      </c>
      <c r="J236" s="1304"/>
      <c r="K236" s="541"/>
      <c r="L236" s="542"/>
    </row>
    <row r="237" spans="2:13" ht="14.25" customHeight="1" thickTop="1" thickBot="1" x14ac:dyDescent="0.25">
      <c r="B237" s="529"/>
      <c r="C237" s="529"/>
      <c r="D237" s="610"/>
      <c r="E237" s="601" t="s">
        <v>9</v>
      </c>
      <c r="F237" s="581"/>
      <c r="G237" s="581"/>
      <c r="H237" s="582"/>
      <c r="I237" s="1299">
        <v>20</v>
      </c>
      <c r="J237" s="1299"/>
      <c r="K237" s="541"/>
      <c r="L237" s="542"/>
    </row>
    <row r="238" spans="2:13" ht="14.25" customHeight="1" thickTop="1" thickBot="1" x14ac:dyDescent="0.25">
      <c r="B238" s="529"/>
      <c r="C238" s="529"/>
      <c r="D238" s="540"/>
      <c r="E238" s="601" t="s">
        <v>144</v>
      </c>
      <c r="F238" s="581"/>
      <c r="G238" s="581"/>
      <c r="H238" s="582"/>
      <c r="I238" s="1299">
        <v>1</v>
      </c>
      <c r="J238" s="1299"/>
      <c r="K238" s="541"/>
      <c r="L238" s="542"/>
    </row>
    <row r="239" spans="2:13" ht="14.25" customHeight="1" thickTop="1" thickBot="1" x14ac:dyDescent="0.25">
      <c r="B239" s="529"/>
      <c r="C239" s="529"/>
      <c r="D239" s="540"/>
      <c r="E239" s="618" t="s">
        <v>24</v>
      </c>
      <c r="F239" s="584"/>
      <c r="G239" s="584"/>
      <c r="H239" s="585"/>
      <c r="I239" s="1299">
        <v>34</v>
      </c>
      <c r="J239" s="1299"/>
      <c r="K239" s="541"/>
      <c r="L239" s="542"/>
    </row>
    <row r="240" spans="2:13" ht="14.25" customHeight="1" thickTop="1" thickBot="1" x14ac:dyDescent="0.25">
      <c r="B240" s="529"/>
      <c r="C240" s="529"/>
      <c r="D240" s="540"/>
      <c r="E240" s="618" t="s">
        <v>12</v>
      </c>
      <c r="F240" s="584"/>
      <c r="G240" s="584"/>
      <c r="H240" s="585"/>
      <c r="I240" s="1302"/>
      <c r="J240" s="1303"/>
      <c r="K240" s="541"/>
      <c r="L240" s="542"/>
      <c r="M240" s="619"/>
    </row>
    <row r="241" spans="2:12" ht="14.25" customHeight="1" thickTop="1" thickBot="1" x14ac:dyDescent="0.3">
      <c r="B241" s="529"/>
      <c r="C241" s="529"/>
      <c r="D241" s="540"/>
      <c r="E241" s="1305" t="s">
        <v>32</v>
      </c>
      <c r="F241" s="1306"/>
      <c r="G241" s="1306"/>
      <c r="H241" s="1307"/>
      <c r="I241" s="1271">
        <f>(I242+I243+I244+I245)</f>
        <v>66</v>
      </c>
      <c r="J241" s="1271"/>
      <c r="K241" s="541"/>
      <c r="L241" s="542"/>
    </row>
    <row r="242" spans="2:12" ht="14.25" customHeight="1" thickTop="1" thickBot="1" x14ac:dyDescent="0.25">
      <c r="B242" s="529"/>
      <c r="C242" s="529"/>
      <c r="D242" s="540"/>
      <c r="E242" s="617" t="s">
        <v>9</v>
      </c>
      <c r="F242" s="578"/>
      <c r="G242" s="578"/>
      <c r="H242" s="578"/>
      <c r="I242" s="1308">
        <v>12</v>
      </c>
      <c r="J242" s="1308"/>
      <c r="K242" s="541"/>
      <c r="L242" s="501"/>
    </row>
    <row r="243" spans="2:12" ht="14.25" customHeight="1" thickTop="1" thickBot="1" x14ac:dyDescent="0.25">
      <c r="B243" s="529"/>
      <c r="C243" s="529"/>
      <c r="D243" s="540"/>
      <c r="E243" s="601" t="s">
        <v>144</v>
      </c>
      <c r="F243" s="581"/>
      <c r="G243" s="581"/>
      <c r="H243" s="582"/>
      <c r="I243" s="1299"/>
      <c r="J243" s="1299"/>
      <c r="K243" s="541"/>
      <c r="L243" s="501"/>
    </row>
    <row r="244" spans="2:12" ht="14.25" customHeight="1" thickTop="1" thickBot="1" x14ac:dyDescent="0.25">
      <c r="B244" s="529"/>
      <c r="C244" s="529"/>
      <c r="D244" s="540"/>
      <c r="E244" s="618" t="s">
        <v>24</v>
      </c>
      <c r="F244" s="584"/>
      <c r="G244" s="584"/>
      <c r="H244" s="585"/>
      <c r="I244" s="1299">
        <v>13</v>
      </c>
      <c r="J244" s="1299"/>
      <c r="K244" s="541"/>
      <c r="L244" s="542"/>
    </row>
    <row r="245" spans="2:12" ht="14.25" customHeight="1" thickTop="1" thickBot="1" x14ac:dyDescent="0.25">
      <c r="B245" s="529"/>
      <c r="C245" s="529"/>
      <c r="D245" s="620"/>
      <c r="E245" s="601" t="s">
        <v>39</v>
      </c>
      <c r="F245" s="584"/>
      <c r="G245" s="584"/>
      <c r="H245" s="585"/>
      <c r="I245" s="1299">
        <v>41</v>
      </c>
      <c r="J245" s="1299"/>
      <c r="K245" s="541"/>
      <c r="L245" s="542"/>
    </row>
    <row r="246" spans="2:12" ht="16.5" thickTop="1" thickBot="1" x14ac:dyDescent="0.25">
      <c r="B246" s="529"/>
      <c r="C246" s="621"/>
      <c r="D246" s="1109" t="s">
        <v>166</v>
      </c>
      <c r="E246" s="153"/>
      <c r="F246" s="622"/>
      <c r="G246" s="594"/>
      <c r="H246" s="603"/>
      <c r="I246" s="1227">
        <f>(I247+I248+I249+I250)</f>
        <v>81</v>
      </c>
      <c r="J246" s="1227"/>
      <c r="K246" s="529"/>
      <c r="L246" s="542"/>
    </row>
    <row r="247" spans="2:12" ht="14.25" customHeight="1" thickTop="1" thickBot="1" x14ac:dyDescent="0.25">
      <c r="B247" s="529"/>
      <c r="C247" s="532"/>
      <c r="D247" s="623"/>
      <c r="E247" s="624" t="s">
        <v>169</v>
      </c>
      <c r="F247" s="625"/>
      <c r="G247" s="625"/>
      <c r="H247" s="626"/>
      <c r="I247" s="1299">
        <v>17</v>
      </c>
      <c r="J247" s="1299"/>
      <c r="K247" s="529"/>
      <c r="L247" s="542"/>
    </row>
    <row r="248" spans="2:12" ht="14.25" customHeight="1" thickTop="1" thickBot="1" x14ac:dyDescent="0.25">
      <c r="B248" s="529"/>
      <c r="C248" s="60"/>
      <c r="D248" s="621"/>
      <c r="E248" s="625" t="s">
        <v>167</v>
      </c>
      <c r="F248" s="625"/>
      <c r="G248" s="625"/>
      <c r="H248" s="625"/>
      <c r="I248" s="1308">
        <v>31</v>
      </c>
      <c r="J248" s="1308"/>
      <c r="K248" s="529"/>
    </row>
    <row r="249" spans="2:12" ht="14.25" customHeight="1" thickTop="1" thickBot="1" x14ac:dyDescent="0.25">
      <c r="B249" s="529"/>
      <c r="C249" s="60"/>
      <c r="D249" s="621"/>
      <c r="E249" s="627" t="s">
        <v>168</v>
      </c>
      <c r="F249" s="625"/>
      <c r="G249" s="625"/>
      <c r="H249" s="626"/>
      <c r="I249" s="1299">
        <v>31</v>
      </c>
      <c r="J249" s="1299"/>
      <c r="K249" s="529"/>
    </row>
    <row r="250" spans="2:12" ht="14.25" customHeight="1" thickTop="1" thickBot="1" x14ac:dyDescent="0.25">
      <c r="B250" s="529"/>
      <c r="C250" s="60"/>
      <c r="D250" s="621"/>
      <c r="E250" s="627" t="s">
        <v>170</v>
      </c>
      <c r="F250" s="625"/>
      <c r="G250" s="625"/>
      <c r="H250" s="626"/>
      <c r="I250" s="1299">
        <v>2</v>
      </c>
      <c r="J250" s="1299"/>
      <c r="K250" s="529"/>
    </row>
    <row r="251" spans="2:12" ht="14.25" customHeight="1" thickTop="1" thickBot="1" x14ac:dyDescent="0.3">
      <c r="B251" s="529"/>
      <c r="C251" s="6"/>
      <c r="D251" s="540"/>
      <c r="E251" s="207" t="s">
        <v>37</v>
      </c>
      <c r="F251" s="628"/>
      <c r="G251" s="628"/>
      <c r="H251" s="629"/>
      <c r="I251" s="1271">
        <f>I252+I253+I254</f>
        <v>0</v>
      </c>
      <c r="J251" s="1271"/>
      <c r="K251" s="529"/>
    </row>
    <row r="252" spans="2:12" ht="14.25" customHeight="1" thickTop="1" thickBot="1" x14ac:dyDescent="0.25">
      <c r="B252" s="529"/>
      <c r="C252" s="529"/>
      <c r="D252" s="540"/>
      <c r="E252" s="106" t="s">
        <v>13</v>
      </c>
      <c r="F252" s="581"/>
      <c r="G252" s="581"/>
      <c r="H252" s="582"/>
      <c r="I252" s="1299"/>
      <c r="J252" s="1299"/>
      <c r="K252" s="529"/>
    </row>
    <row r="253" spans="2:12" ht="14.25" customHeight="1" thickTop="1" thickBot="1" x14ac:dyDescent="0.25">
      <c r="B253" s="529"/>
      <c r="C253" s="6"/>
      <c r="D253" s="540"/>
      <c r="E253" s="107" t="s">
        <v>14</v>
      </c>
      <c r="F253" s="625"/>
      <c r="G253" s="625"/>
      <c r="H253" s="626"/>
      <c r="I253" s="1308"/>
      <c r="J253" s="1308"/>
      <c r="K253" s="529"/>
    </row>
    <row r="254" spans="2:12" ht="14.25" customHeight="1" thickTop="1" thickBot="1" x14ac:dyDescent="0.25">
      <c r="B254" s="529"/>
      <c r="C254" s="6"/>
      <c r="D254" s="540"/>
      <c r="E254" s="630" t="s">
        <v>89</v>
      </c>
      <c r="F254" s="625"/>
      <c r="G254" s="625"/>
      <c r="H254" s="626"/>
      <c r="I254" s="1299"/>
      <c r="J254" s="1299"/>
      <c r="K254" s="530"/>
    </row>
    <row r="255" spans="2:12" ht="15" customHeight="1" thickTop="1" thickBot="1" x14ac:dyDescent="0.25">
      <c r="B255" s="529"/>
      <c r="C255" s="162" t="s">
        <v>171</v>
      </c>
      <c r="D255" s="163"/>
      <c r="E255" s="163"/>
      <c r="F255" s="163"/>
      <c r="G255" s="164"/>
      <c r="H255" s="1238" t="s">
        <v>0</v>
      </c>
      <c r="I255" s="1309"/>
      <c r="J255" s="1304"/>
      <c r="K255" s="529"/>
    </row>
    <row r="256" spans="2:12" ht="15" customHeight="1" thickTop="1" x14ac:dyDescent="0.2">
      <c r="B256" s="530"/>
      <c r="C256" s="165"/>
      <c r="D256" s="166"/>
      <c r="E256" s="166"/>
      <c r="F256" s="166"/>
      <c r="G256" s="167"/>
      <c r="H256" s="1310">
        <f>(F10+J15-F21+J77-H90)</f>
        <v>4452</v>
      </c>
      <c r="I256" s="1311"/>
      <c r="J256" s="1312"/>
      <c r="K256" s="530"/>
    </row>
    <row r="257" spans="2:11" ht="15" customHeight="1" thickBot="1" x14ac:dyDescent="0.25">
      <c r="B257" s="530"/>
      <c r="C257" s="168"/>
      <c r="D257" s="169"/>
      <c r="E257" s="169"/>
      <c r="F257" s="169"/>
      <c r="G257" s="170"/>
      <c r="H257" s="1313"/>
      <c r="I257" s="1314"/>
      <c r="J257" s="1315"/>
      <c r="K257" s="530"/>
    </row>
    <row r="258" spans="2:11" ht="13.5" thickTop="1" x14ac:dyDescent="0.2">
      <c r="B258" s="530"/>
      <c r="C258" s="530"/>
      <c r="D258" s="530"/>
      <c r="E258" s="530"/>
      <c r="F258" s="530"/>
      <c r="G258" s="530"/>
      <c r="H258" s="530"/>
      <c r="I258" s="530"/>
      <c r="J258" s="530"/>
      <c r="K258" s="530"/>
    </row>
    <row r="260" spans="2:11" x14ac:dyDescent="0.2">
      <c r="E260" s="631"/>
    </row>
    <row r="261" spans="2:11" x14ac:dyDescent="0.2">
      <c r="E261" s="631"/>
    </row>
    <row r="262" spans="2:11" x14ac:dyDescent="0.2">
      <c r="E262" s="631"/>
    </row>
    <row r="263" spans="2:11" x14ac:dyDescent="0.2">
      <c r="E263" s="631"/>
    </row>
    <row r="264" spans="2:11" x14ac:dyDescent="0.2">
      <c r="E264" s="631"/>
    </row>
    <row r="265" spans="2:11" x14ac:dyDescent="0.2">
      <c r="E265" s="538"/>
    </row>
    <row r="267" spans="2:11" x14ac:dyDescent="0.2">
      <c r="E267" s="538"/>
    </row>
  </sheetData>
  <sheetProtection password="DF07" sheet="1" objects="1" scenarios="1"/>
  <mergeCells count="204">
    <mergeCell ref="H255:J255"/>
    <mergeCell ref="H256:J257"/>
    <mergeCell ref="I249:J249"/>
    <mergeCell ref="I250:J250"/>
    <mergeCell ref="I251:J251"/>
    <mergeCell ref="I252:J252"/>
    <mergeCell ref="I253:J253"/>
    <mergeCell ref="I254:J254"/>
    <mergeCell ref="I243:J243"/>
    <mergeCell ref="I244:J244"/>
    <mergeCell ref="I245:J245"/>
    <mergeCell ref="I246:J246"/>
    <mergeCell ref="I247:J247"/>
    <mergeCell ref="I248:J248"/>
    <mergeCell ref="I238:J238"/>
    <mergeCell ref="I239:J239"/>
    <mergeCell ref="I240:J240"/>
    <mergeCell ref="E241:H241"/>
    <mergeCell ref="I241:J241"/>
    <mergeCell ref="I242:J242"/>
    <mergeCell ref="I232:J232"/>
    <mergeCell ref="I233:J233"/>
    <mergeCell ref="I234:J234"/>
    <mergeCell ref="I235:J235"/>
    <mergeCell ref="I236:J236"/>
    <mergeCell ref="I237:J237"/>
    <mergeCell ref="I226:J226"/>
    <mergeCell ref="I227:J227"/>
    <mergeCell ref="I228:J228"/>
    <mergeCell ref="I229:J229"/>
    <mergeCell ref="I230:J230"/>
    <mergeCell ref="I231:J231"/>
    <mergeCell ref="I220:J220"/>
    <mergeCell ref="I221:J221"/>
    <mergeCell ref="I222:J222"/>
    <mergeCell ref="I223:J223"/>
    <mergeCell ref="I224:J224"/>
    <mergeCell ref="I225:J225"/>
    <mergeCell ref="I214:J214"/>
    <mergeCell ref="I215:J215"/>
    <mergeCell ref="I216:J216"/>
    <mergeCell ref="I217:J217"/>
    <mergeCell ref="I218:J218"/>
    <mergeCell ref="I219:J219"/>
    <mergeCell ref="I208:J208"/>
    <mergeCell ref="I209:J209"/>
    <mergeCell ref="I210:J210"/>
    <mergeCell ref="I211:J211"/>
    <mergeCell ref="I212:J212"/>
    <mergeCell ref="I213:J213"/>
    <mergeCell ref="I202:J202"/>
    <mergeCell ref="I203:J203"/>
    <mergeCell ref="I204:J204"/>
    <mergeCell ref="I205:J205"/>
    <mergeCell ref="I206:J206"/>
    <mergeCell ref="I207:J207"/>
    <mergeCell ref="I196:J196"/>
    <mergeCell ref="I197:J197"/>
    <mergeCell ref="I198:J198"/>
    <mergeCell ref="I199:J199"/>
    <mergeCell ref="I200:J200"/>
    <mergeCell ref="I201:J201"/>
    <mergeCell ref="I190:J190"/>
    <mergeCell ref="I191:J191"/>
    <mergeCell ref="I192:J192"/>
    <mergeCell ref="I193:J193"/>
    <mergeCell ref="I194:J194"/>
    <mergeCell ref="I195:J195"/>
    <mergeCell ref="I184:J184"/>
    <mergeCell ref="I185:J185"/>
    <mergeCell ref="I186:J186"/>
    <mergeCell ref="I187:J187"/>
    <mergeCell ref="I188:J188"/>
    <mergeCell ref="I189:J189"/>
    <mergeCell ref="I178:J178"/>
    <mergeCell ref="I179:J179"/>
    <mergeCell ref="I180:J180"/>
    <mergeCell ref="I181:J181"/>
    <mergeCell ref="I182:J182"/>
    <mergeCell ref="I183:J183"/>
    <mergeCell ref="I172:J172"/>
    <mergeCell ref="I173:J173"/>
    <mergeCell ref="I174:J174"/>
    <mergeCell ref="I175:J175"/>
    <mergeCell ref="I176:J176"/>
    <mergeCell ref="I177:J177"/>
    <mergeCell ref="I166:J166"/>
    <mergeCell ref="I167:J167"/>
    <mergeCell ref="I168:J168"/>
    <mergeCell ref="I169:J169"/>
    <mergeCell ref="I170:J170"/>
    <mergeCell ref="I171:J171"/>
    <mergeCell ref="I160:J160"/>
    <mergeCell ref="I161:J161"/>
    <mergeCell ref="I162:J162"/>
    <mergeCell ref="I163:J163"/>
    <mergeCell ref="I164:J164"/>
    <mergeCell ref="I165:J165"/>
    <mergeCell ref="I154:J154"/>
    <mergeCell ref="I155:J155"/>
    <mergeCell ref="I156:J156"/>
    <mergeCell ref="I157:J157"/>
    <mergeCell ref="I158:J158"/>
    <mergeCell ref="I159:J159"/>
    <mergeCell ref="I148:J148"/>
    <mergeCell ref="I149:J149"/>
    <mergeCell ref="I150:J150"/>
    <mergeCell ref="I151:J151"/>
    <mergeCell ref="I152:J152"/>
    <mergeCell ref="I153:J153"/>
    <mergeCell ref="I142:J142"/>
    <mergeCell ref="I143:J143"/>
    <mergeCell ref="I144:J144"/>
    <mergeCell ref="I145:J145"/>
    <mergeCell ref="I146:J146"/>
    <mergeCell ref="I147:J147"/>
    <mergeCell ref="I136:J136"/>
    <mergeCell ref="I137:J137"/>
    <mergeCell ref="I138:J138"/>
    <mergeCell ref="I139:J139"/>
    <mergeCell ref="I140:J140"/>
    <mergeCell ref="I141:J141"/>
    <mergeCell ref="I130:J130"/>
    <mergeCell ref="I131:J131"/>
    <mergeCell ref="I132:J132"/>
    <mergeCell ref="I133:J133"/>
    <mergeCell ref="I134:J134"/>
    <mergeCell ref="I135:J135"/>
    <mergeCell ref="I124:J124"/>
    <mergeCell ref="I125:J125"/>
    <mergeCell ref="I126:J126"/>
    <mergeCell ref="I127:J127"/>
    <mergeCell ref="I128:J128"/>
    <mergeCell ref="I129:J129"/>
    <mergeCell ref="I118:J118"/>
    <mergeCell ref="I119:J119"/>
    <mergeCell ref="I120:J120"/>
    <mergeCell ref="I121:J121"/>
    <mergeCell ref="I122:J122"/>
    <mergeCell ref="I123:J123"/>
    <mergeCell ref="I112:J112"/>
    <mergeCell ref="I113:J113"/>
    <mergeCell ref="I114:J114"/>
    <mergeCell ref="I115:J115"/>
    <mergeCell ref="I116:J116"/>
    <mergeCell ref="I117:J117"/>
    <mergeCell ref="I106:J106"/>
    <mergeCell ref="I107:J107"/>
    <mergeCell ref="I108:J108"/>
    <mergeCell ref="I109:J109"/>
    <mergeCell ref="I110:J110"/>
    <mergeCell ref="I111:J111"/>
    <mergeCell ref="I100:J100"/>
    <mergeCell ref="I101:J101"/>
    <mergeCell ref="I102:J102"/>
    <mergeCell ref="I103:J103"/>
    <mergeCell ref="I104:J104"/>
    <mergeCell ref="I105:J105"/>
    <mergeCell ref="H95:I95"/>
    <mergeCell ref="E96:F96"/>
    <mergeCell ref="H96:I96"/>
    <mergeCell ref="C97:H99"/>
    <mergeCell ref="I97:J97"/>
    <mergeCell ref="I98:J99"/>
    <mergeCell ref="E92:F92"/>
    <mergeCell ref="H92:I92"/>
    <mergeCell ref="E93:F93"/>
    <mergeCell ref="H93:I93"/>
    <mergeCell ref="E94:F94"/>
    <mergeCell ref="H94:I94"/>
    <mergeCell ref="D71:E71"/>
    <mergeCell ref="D72:E72"/>
    <mergeCell ref="C76:I76"/>
    <mergeCell ref="D77:E77"/>
    <mergeCell ref="D78:E78"/>
    <mergeCell ref="C89:G91"/>
    <mergeCell ref="H89:I89"/>
    <mergeCell ref="H90:I91"/>
    <mergeCell ref="D34:E34"/>
    <mergeCell ref="D38:E38"/>
    <mergeCell ref="D49:E49"/>
    <mergeCell ref="C66:I68"/>
    <mergeCell ref="D70:E70"/>
    <mergeCell ref="C5:H5"/>
    <mergeCell ref="C6:H6"/>
    <mergeCell ref="C7:D7"/>
    <mergeCell ref="C9:E11"/>
    <mergeCell ref="F9:G9"/>
    <mergeCell ref="H9:I9"/>
    <mergeCell ref="F10:G11"/>
    <mergeCell ref="H10:I11"/>
    <mergeCell ref="J66:J68"/>
    <mergeCell ref="C17:G17"/>
    <mergeCell ref="J17:K17"/>
    <mergeCell ref="F19:I19"/>
    <mergeCell ref="F21:I21"/>
    <mergeCell ref="J21:J22"/>
    <mergeCell ref="D23:E23"/>
    <mergeCell ref="C13:G15"/>
    <mergeCell ref="H13:I13"/>
    <mergeCell ref="J13:K14"/>
    <mergeCell ref="J15:K15"/>
    <mergeCell ref="C16:G16"/>
    <mergeCell ref="J16:K16"/>
  </mergeCells>
  <printOptions verticalCentered="1"/>
  <pageMargins left="3.937007874015748E-2" right="0.23622047244094491" top="0.15748031496062992" bottom="3.937007874015748E-2" header="0" footer="0"/>
  <pageSetup scale="50" fitToHeight="0" pageOrder="overThenDown" orientation="portrait" r:id="rId1"/>
  <headerFooter alignWithMargins="0"/>
  <rowBreaks count="1" manualBreakCount="1">
    <brk id="74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267"/>
  <sheetViews>
    <sheetView showGridLines="0" showRowColHeaders="0" showZeros="0" zoomScale="115" zoomScaleNormal="115" zoomScaleSheetLayoutView="75" workbookViewId="0">
      <selection activeCell="C7" sqref="C7:D7"/>
    </sheetView>
  </sheetViews>
  <sheetFormatPr baseColWidth="10" defaultRowHeight="12.75" outlineLevelRow="1" x14ac:dyDescent="0.2"/>
  <cols>
    <col min="1" max="1" width="7.5703125" style="637" customWidth="1"/>
    <col min="2" max="2" width="17.7109375" style="637" customWidth="1"/>
    <col min="3" max="3" width="13.5703125" style="637" customWidth="1"/>
    <col min="4" max="4" width="13.85546875" style="637" customWidth="1"/>
    <col min="5" max="5" width="46.85546875" style="637" customWidth="1"/>
    <col min="6" max="6" width="9.28515625" style="637" customWidth="1"/>
    <col min="7" max="8" width="7.7109375" style="637" customWidth="1"/>
    <col min="9" max="9" width="7.85546875" style="637" customWidth="1"/>
    <col min="10" max="10" width="9.7109375" style="637" customWidth="1"/>
    <col min="11" max="17" width="7.7109375" style="637" customWidth="1"/>
    <col min="18" max="16384" width="11.42578125" style="637"/>
  </cols>
  <sheetData>
    <row r="1" spans="1:18" ht="60.75" customHeight="1" thickBot="1" x14ac:dyDescent="0.25">
      <c r="A1" s="632"/>
      <c r="B1" s="633"/>
      <c r="C1" s="633"/>
      <c r="D1" s="634"/>
      <c r="E1" s="634"/>
      <c r="F1" s="635"/>
      <c r="G1" s="633"/>
      <c r="H1" s="636" t="s">
        <v>177</v>
      </c>
      <c r="I1" s="633"/>
      <c r="J1" s="633"/>
      <c r="K1" s="633"/>
      <c r="M1" s="632"/>
      <c r="N1" s="632"/>
    </row>
    <row r="2" spans="1:18" ht="17.25" thickTop="1" thickBot="1" x14ac:dyDescent="0.3">
      <c r="A2" s="632"/>
      <c r="B2" s="638"/>
      <c r="C2" s="638"/>
      <c r="D2" s="639"/>
      <c r="E2" s="639"/>
      <c r="F2" s="639"/>
      <c r="G2" s="633"/>
      <c r="H2" s="640" t="s">
        <v>16</v>
      </c>
      <c r="I2" s="641"/>
      <c r="J2" s="642"/>
      <c r="K2" s="638"/>
      <c r="L2" s="632"/>
      <c r="M2" s="632"/>
      <c r="N2" s="632"/>
    </row>
    <row r="3" spans="1:18" ht="17.25" thickTop="1" thickBot="1" x14ac:dyDescent="0.3">
      <c r="A3" s="632"/>
      <c r="B3" s="635"/>
      <c r="C3" s="638"/>
      <c r="D3" s="643"/>
      <c r="E3" s="643"/>
      <c r="F3" s="643"/>
      <c r="G3" s="633"/>
      <c r="H3" s="644" t="s">
        <v>17</v>
      </c>
      <c r="I3" s="645"/>
      <c r="J3" s="642" t="s">
        <v>224</v>
      </c>
      <c r="K3" s="638"/>
      <c r="L3" s="632"/>
      <c r="M3" s="646"/>
      <c r="N3" s="646"/>
    </row>
    <row r="4" spans="1:18" ht="12" customHeight="1" thickTop="1" thickBot="1" x14ac:dyDescent="0.25">
      <c r="A4" s="647"/>
      <c r="B4" s="638"/>
      <c r="C4" s="638"/>
      <c r="D4" s="638"/>
      <c r="E4" s="639"/>
      <c r="F4" s="648"/>
      <c r="G4" s="639"/>
      <c r="H4" s="639"/>
      <c r="I4" s="639"/>
      <c r="J4" s="639"/>
      <c r="K4" s="639"/>
      <c r="L4" s="646"/>
      <c r="M4" s="646"/>
      <c r="N4" s="646"/>
      <c r="O4" s="649"/>
      <c r="P4" s="649"/>
      <c r="Q4" s="649"/>
      <c r="R4" s="649"/>
    </row>
    <row r="5" spans="1:18" ht="17.25" customHeight="1" thickTop="1" thickBot="1" x14ac:dyDescent="0.3">
      <c r="A5" s="632"/>
      <c r="B5" s="650" t="s">
        <v>218</v>
      </c>
      <c r="C5" s="1581"/>
      <c r="D5" s="1582"/>
      <c r="E5" s="1582"/>
      <c r="F5" s="1582"/>
      <c r="G5" s="1582"/>
      <c r="H5" s="1583"/>
      <c r="I5" s="633"/>
      <c r="J5" s="633"/>
      <c r="K5" s="633"/>
      <c r="L5" s="651"/>
      <c r="M5" s="646"/>
    </row>
    <row r="6" spans="1:18" ht="17.25" customHeight="1" thickTop="1" thickBot="1" x14ac:dyDescent="0.3">
      <c r="A6" s="632"/>
      <c r="B6" s="650" t="s">
        <v>18</v>
      </c>
      <c r="C6" s="1581" t="s">
        <v>230</v>
      </c>
      <c r="D6" s="1582"/>
      <c r="E6" s="1582"/>
      <c r="F6" s="1582"/>
      <c r="G6" s="1582"/>
      <c r="H6" s="1583"/>
      <c r="I6" s="633"/>
      <c r="J6" s="633"/>
      <c r="K6" s="633"/>
      <c r="L6" s="651"/>
      <c r="M6" s="652"/>
      <c r="N6" s="646"/>
      <c r="O6" s="649"/>
      <c r="P6" s="649"/>
      <c r="Q6" s="649"/>
    </row>
    <row r="7" spans="1:18" ht="17.25" customHeight="1" thickTop="1" thickBot="1" x14ac:dyDescent="0.3">
      <c r="A7" s="632"/>
      <c r="B7" s="653" t="s">
        <v>19</v>
      </c>
      <c r="C7" s="1584" t="s">
        <v>241</v>
      </c>
      <c r="D7" s="1585"/>
      <c r="E7" s="654"/>
      <c r="F7" s="655"/>
      <c r="G7" s="655"/>
      <c r="H7" s="654"/>
      <c r="I7" s="633"/>
      <c r="J7" s="633"/>
      <c r="K7" s="633"/>
      <c r="L7" s="652"/>
      <c r="M7" s="632"/>
      <c r="N7" s="632"/>
    </row>
    <row r="8" spans="1:18" ht="6.75" customHeight="1" thickTop="1" thickBot="1" x14ac:dyDescent="0.25">
      <c r="B8" s="638"/>
      <c r="C8" s="638"/>
      <c r="D8" s="638"/>
      <c r="E8" s="638"/>
      <c r="F8" s="638"/>
      <c r="G8" s="638"/>
      <c r="H8" s="656"/>
      <c r="I8" s="638"/>
      <c r="J8" s="638"/>
      <c r="K8" s="638"/>
      <c r="L8" s="632"/>
    </row>
    <row r="9" spans="1:18" ht="14.25" customHeight="1" thickTop="1" thickBot="1" x14ac:dyDescent="0.25">
      <c r="B9" s="633"/>
      <c r="C9" s="1586" t="s">
        <v>52</v>
      </c>
      <c r="D9" s="1586"/>
      <c r="E9" s="1586"/>
      <c r="F9" s="1588" t="s">
        <v>33</v>
      </c>
      <c r="G9" s="1589"/>
      <c r="H9" s="1588" t="s">
        <v>0</v>
      </c>
      <c r="I9" s="1589"/>
      <c r="J9" s="633"/>
      <c r="K9" s="633"/>
    </row>
    <row r="10" spans="1:18" ht="14.25" customHeight="1" thickTop="1" thickBot="1" x14ac:dyDescent="0.25">
      <c r="A10" s="649"/>
      <c r="B10" s="657"/>
      <c r="C10" s="1587"/>
      <c r="D10" s="1586"/>
      <c r="E10" s="1586"/>
      <c r="F10" s="1590">
        <f>([9]YRIS!F10+[9]LUCIA!F10+[9]ANDRES!F10+[9]MARIA!F10+[9]JORGE!F10+[9]MILAGROS!F10+'[9]RAMONA ESPECIAL'!F10:G11+[9]JOSEFINA!F10+[9]Franciisco!F10)</f>
        <v>2721</v>
      </c>
      <c r="G10" s="1590"/>
      <c r="H10" s="1591">
        <f>SUM(F10:G11)</f>
        <v>2721</v>
      </c>
      <c r="I10" s="1591"/>
      <c r="J10" s="633"/>
      <c r="K10" s="633"/>
    </row>
    <row r="11" spans="1:18" ht="14.25" customHeight="1" thickTop="1" thickBot="1" x14ac:dyDescent="0.25">
      <c r="A11" s="649"/>
      <c r="B11" s="657"/>
      <c r="C11" s="1587"/>
      <c r="D11" s="1586"/>
      <c r="E11" s="1586"/>
      <c r="F11" s="1590"/>
      <c r="G11" s="1590"/>
      <c r="H11" s="1591"/>
      <c r="I11" s="1591"/>
      <c r="J11" s="633"/>
      <c r="K11" s="633"/>
    </row>
    <row r="12" spans="1:18" ht="4.5" customHeight="1" thickTop="1" thickBot="1" x14ac:dyDescent="0.25">
      <c r="A12" s="649"/>
      <c r="B12" s="657"/>
      <c r="C12" s="658"/>
      <c r="D12" s="658"/>
      <c r="E12" s="658"/>
      <c r="F12" s="658"/>
      <c r="G12" s="658"/>
      <c r="H12" s="658"/>
      <c r="I12" s="658"/>
      <c r="J12" s="658"/>
      <c r="K12" s="658"/>
      <c r="L12" s="659"/>
    </row>
    <row r="13" spans="1:18" ht="14.25" customHeight="1" thickTop="1" thickBot="1" x14ac:dyDescent="0.25">
      <c r="A13" s="649"/>
      <c r="B13" s="657"/>
      <c r="C13" s="1587" t="s">
        <v>53</v>
      </c>
      <c r="D13" s="1586"/>
      <c r="E13" s="1586"/>
      <c r="F13" s="1586"/>
      <c r="G13" s="1586"/>
      <c r="H13" s="1588" t="s">
        <v>0</v>
      </c>
      <c r="I13" s="1589"/>
      <c r="J13" s="1605" t="s">
        <v>11</v>
      </c>
      <c r="K13" s="1605"/>
    </row>
    <row r="14" spans="1:18" ht="14.25" customHeight="1" thickTop="1" thickBot="1" x14ac:dyDescent="0.25">
      <c r="B14" s="657"/>
      <c r="C14" s="1586"/>
      <c r="D14" s="1586"/>
      <c r="E14" s="1586"/>
      <c r="F14" s="1586"/>
      <c r="G14" s="1586"/>
      <c r="H14" s="873" t="s">
        <v>1</v>
      </c>
      <c r="I14" s="873" t="s">
        <v>2</v>
      </c>
      <c r="J14" s="1605"/>
      <c r="K14" s="1605"/>
    </row>
    <row r="15" spans="1:18" ht="14.25" customHeight="1" thickTop="1" thickBot="1" x14ac:dyDescent="0.25">
      <c r="B15" s="633"/>
      <c r="C15" s="1586"/>
      <c r="D15" s="1586"/>
      <c r="E15" s="1586"/>
      <c r="F15" s="1586"/>
      <c r="G15" s="1586"/>
      <c r="H15" s="871">
        <f>SUM(H16:H17)</f>
        <v>103</v>
      </c>
      <c r="I15" s="871">
        <f>SUM(I16:I17)</f>
        <v>3</v>
      </c>
      <c r="J15" s="1606">
        <f>H15+I15</f>
        <v>106</v>
      </c>
      <c r="K15" s="1606"/>
    </row>
    <row r="16" spans="1:18" ht="19.5" customHeight="1" thickTop="1" thickBot="1" x14ac:dyDescent="0.25">
      <c r="B16" s="633"/>
      <c r="C16" s="1595" t="s">
        <v>15</v>
      </c>
      <c r="D16" s="1596"/>
      <c r="E16" s="1596"/>
      <c r="F16" s="1596"/>
      <c r="G16" s="1607"/>
      <c r="H16" s="662">
        <v>74</v>
      </c>
      <c r="I16" s="662">
        <f>([9]YRIS!I16+[9]LUCIA!I16+[9]ANDRES!I16+[9]MARIA!I16+[9]JORGE!I16+[9]MILAGROS!I16+'[9]RAMONA ESPECIAL'!I16+[9]Franciisco!I16)</f>
        <v>3</v>
      </c>
      <c r="J16" s="1608">
        <f>H16+I16</f>
        <v>77</v>
      </c>
      <c r="K16" s="1608"/>
    </row>
    <row r="17" spans="2:15" ht="16.5" customHeight="1" thickTop="1" thickBot="1" x14ac:dyDescent="0.25">
      <c r="B17" s="633"/>
      <c r="C17" s="1595" t="s">
        <v>213</v>
      </c>
      <c r="D17" s="1596"/>
      <c r="E17" s="1596"/>
      <c r="F17" s="1596"/>
      <c r="G17" s="1596"/>
      <c r="H17" s="662">
        <v>29</v>
      </c>
      <c r="I17" s="662">
        <f>([9]YRIS!I17+[9]LUCIA!I17+[9]ANDRES!I17+[9]MARIA!I17+[9]JORGE!I17+[9]MILAGROS!I17+'[9]RAMONA ESPECIAL'!I17+[9]Franciisco!I17)</f>
        <v>0</v>
      </c>
      <c r="J17" s="1597">
        <f>H17+I17</f>
        <v>29</v>
      </c>
      <c r="K17" s="1598"/>
    </row>
    <row r="18" spans="2:15" ht="14.25" customHeight="1" thickTop="1" thickBot="1" x14ac:dyDescent="0.25">
      <c r="B18" s="633"/>
      <c r="C18" s="663" t="s">
        <v>8</v>
      </c>
      <c r="D18" s="664"/>
      <c r="E18" s="665"/>
      <c r="F18" s="666"/>
      <c r="G18" s="666"/>
      <c r="H18" s="667"/>
      <c r="I18" s="668"/>
      <c r="J18" s="669"/>
      <c r="K18" s="633"/>
    </row>
    <row r="19" spans="2:15" ht="14.25" customHeight="1" thickTop="1" thickBot="1" x14ac:dyDescent="0.25">
      <c r="B19" s="633"/>
      <c r="C19" s="670"/>
      <c r="D19" s="671"/>
      <c r="E19" s="671"/>
      <c r="F19" s="1588" t="s">
        <v>51</v>
      </c>
      <c r="G19" s="1588"/>
      <c r="H19" s="1588"/>
      <c r="I19" s="1599"/>
      <c r="J19" s="873" t="s">
        <v>0</v>
      </c>
      <c r="K19" s="633"/>
    </row>
    <row r="20" spans="2:15" ht="14.25" customHeight="1" thickTop="1" thickBot="1" x14ac:dyDescent="0.25">
      <c r="B20" s="633"/>
      <c r="C20" s="670"/>
      <c r="D20" s="671" t="s">
        <v>54</v>
      </c>
      <c r="E20" s="671"/>
      <c r="F20" s="672" t="s">
        <v>5</v>
      </c>
      <c r="G20" s="672" t="s">
        <v>35</v>
      </c>
      <c r="H20" s="672" t="s">
        <v>3</v>
      </c>
      <c r="I20" s="673" t="s">
        <v>4</v>
      </c>
      <c r="J20" s="674"/>
      <c r="K20" s="633"/>
    </row>
    <row r="21" spans="2:15" ht="14.25" customHeight="1" thickTop="1" thickBot="1" x14ac:dyDescent="0.25">
      <c r="B21" s="633"/>
      <c r="C21" s="675"/>
      <c r="D21" s="676"/>
      <c r="E21" s="676"/>
      <c r="F21" s="1600">
        <f>(J23+J28+J35+J39+J40+J41+J54+J57+J58+J59+J61+J62+J63)</f>
        <v>16</v>
      </c>
      <c r="G21" s="1600"/>
      <c r="H21" s="1600"/>
      <c r="I21" s="1601"/>
      <c r="J21" s="1602">
        <f>(J23+J28+J34+J38+J49+J70+J72+J78)</f>
        <v>100</v>
      </c>
      <c r="K21" s="633"/>
    </row>
    <row r="22" spans="2:15" ht="15.75" thickTop="1" thickBot="1" x14ac:dyDescent="0.25">
      <c r="B22" s="633"/>
      <c r="C22" s="677"/>
      <c r="D22" s="678"/>
      <c r="E22" s="678"/>
      <c r="F22" s="679">
        <f>(F23+F28+F34+F38+F49+F70+F72+F77+F78)</f>
        <v>80</v>
      </c>
      <c r="G22" s="679">
        <f>(G23+G28+G34+G38+G49+G70+G72+G77+G78)</f>
        <v>14</v>
      </c>
      <c r="H22" s="679">
        <f>(H23+H28+H34+H38+H49+H70+H72+H77+H78)</f>
        <v>3</v>
      </c>
      <c r="I22" s="679">
        <f>(I23+I28+I34+I38+I49+I70+I72+I77+I78)</f>
        <v>3</v>
      </c>
      <c r="J22" s="1602"/>
      <c r="K22" s="633"/>
    </row>
    <row r="23" spans="2:15" ht="16.5" customHeight="1" thickTop="1" thickBot="1" x14ac:dyDescent="0.3">
      <c r="B23" s="633"/>
      <c r="C23" s="680"/>
      <c r="D23" s="1603" t="s">
        <v>55</v>
      </c>
      <c r="E23" s="1604"/>
      <c r="F23" s="681">
        <f>SUM(F24:F27)</f>
        <v>0</v>
      </c>
      <c r="G23" s="681">
        <f>SUM(G24:G27)</f>
        <v>0</v>
      </c>
      <c r="H23" s="681">
        <f>SUM(H24:H27)</f>
        <v>0</v>
      </c>
      <c r="I23" s="682">
        <f>SUM(I24:I27)</f>
        <v>0</v>
      </c>
      <c r="J23" s="683">
        <f t="shared" ref="J23:J33" si="0">SUM(F23:I23)</f>
        <v>0</v>
      </c>
      <c r="K23" s="633"/>
    </row>
    <row r="24" spans="2:15" ht="14.25" customHeight="1" outlineLevel="1" thickTop="1" thickBot="1" x14ac:dyDescent="0.25">
      <c r="B24" s="633"/>
      <c r="C24" s="680"/>
      <c r="D24" s="684"/>
      <c r="E24" s="685" t="s">
        <v>36</v>
      </c>
      <c r="F24" s="876">
        <f>([9]YRIS!F24+[9]LUCIA!F24+[9]ANDRES!F24+[9]MARIA!F24+[9]JORGE!F24+[9]MILAGROS!F24+'[9]RAMONA ESPECIAL'!F24+[9]JOSEFINA!F24+[9]Franciisco!F24)</f>
        <v>0</v>
      </c>
      <c r="G24" s="876">
        <f>([9]YRIS!G24+[9]LUCIA!G24+[9]ANDRES!G24+[9]MARIA!G24+[9]JORGE!G24+[9]MILAGROS!G24+'[9]RAMONA ESPECIAL'!G24+[9]JOSEFINA!G24+[9]Franciisco!G24)</f>
        <v>0</v>
      </c>
      <c r="H24" s="876">
        <f>([9]YRIS!H24+[9]LUCIA!H24+[9]ANDRES!H24+[9]MARIA!H24+[9]JORGE!H24+[9]MILAGROS!H24+'[9]RAMONA ESPECIAL'!H24+[9]JOSEFINA!H24+[9]Franciisco!H24)</f>
        <v>0</v>
      </c>
      <c r="I24" s="876">
        <f>([9]YRIS!I24+[9]LUCIA!I24+[9]ANDRES!I24+[9]MARIA!I24+[9]JORGE!I24+[9]MILAGROS!I24+'[9]RAMONA ESPECIAL'!I24+[9]JOSEFINA!I24+[9]Franciisco!I24)</f>
        <v>0</v>
      </c>
      <c r="J24" s="687">
        <f t="shared" si="0"/>
        <v>0</v>
      </c>
      <c r="K24" s="633"/>
    </row>
    <row r="25" spans="2:15" ht="14.25" customHeight="1" outlineLevel="1" thickTop="1" thickBot="1" x14ac:dyDescent="0.25">
      <c r="B25" s="633"/>
      <c r="C25" s="680"/>
      <c r="D25" s="684"/>
      <c r="E25" s="685" t="s">
        <v>25</v>
      </c>
      <c r="F25" s="876">
        <f>([9]YRIS!F25+[9]LUCIA!F25+[9]ANDRES!F25+[9]MARIA!F25+[9]JORGE!F25+[9]MILAGROS!F25+'[9]RAMONA ESPECIAL'!F25+[9]JOSEFINA!F25+[9]Franciisco!F25)</f>
        <v>0</v>
      </c>
      <c r="G25" s="876">
        <f>([9]YRIS!G25+[9]LUCIA!G25+[9]ANDRES!G25+[9]MARIA!G25+[9]JORGE!G25+[9]MILAGROS!G25+'[9]RAMONA ESPECIAL'!G25+[9]JOSEFINA!G25+[9]Franciisco!G25)</f>
        <v>0</v>
      </c>
      <c r="H25" s="876">
        <f>([9]YRIS!H25+[9]LUCIA!H25+[9]ANDRES!H25+[9]MARIA!H25+[9]JORGE!H25+[9]MILAGROS!H25+'[9]RAMONA ESPECIAL'!H25+[9]JOSEFINA!H25+[9]Franciisco!H25)</f>
        <v>0</v>
      </c>
      <c r="I25" s="876">
        <f>([9]YRIS!I25+[9]LUCIA!I25+[9]ANDRES!I25+[9]MARIA!I25+[9]JORGE!I25+[9]MILAGROS!I25+'[9]RAMONA ESPECIAL'!I25+[9]JOSEFINA!I25+[9]Franciisco!I25)</f>
        <v>0</v>
      </c>
      <c r="J25" s="687">
        <f t="shared" si="0"/>
        <v>0</v>
      </c>
      <c r="K25" s="633"/>
    </row>
    <row r="26" spans="2:15" ht="14.25" customHeight="1" outlineLevel="1" thickTop="1" thickBot="1" x14ac:dyDescent="0.25">
      <c r="B26" s="633"/>
      <c r="C26" s="680"/>
      <c r="D26" s="684"/>
      <c r="E26" s="685" t="s">
        <v>26</v>
      </c>
      <c r="F26" s="876">
        <f>([9]YRIS!F26+[9]LUCIA!F26+[9]ANDRES!F26+[9]MARIA!F26+[9]JORGE!F26+[9]MILAGROS!F26+'[9]RAMONA ESPECIAL'!F26+[9]JOSEFINA!F26+[9]Franciisco!F26)</f>
        <v>0</v>
      </c>
      <c r="G26" s="876">
        <f>([9]YRIS!G26+[9]LUCIA!G26+[9]ANDRES!G26+[9]MARIA!G26+[9]JORGE!G26+[9]MILAGROS!G26+'[9]RAMONA ESPECIAL'!G26+[9]JOSEFINA!G26+[9]Franciisco!G26)</f>
        <v>0</v>
      </c>
      <c r="H26" s="876">
        <f>([9]YRIS!H26+[9]LUCIA!H26+[9]ANDRES!H26+[9]MARIA!H26+[9]JORGE!H26+[9]MILAGROS!H26+'[9]RAMONA ESPECIAL'!H26+[9]JOSEFINA!H26+[9]Franciisco!H26)</f>
        <v>0</v>
      </c>
      <c r="I26" s="876">
        <f>([9]YRIS!I26+[9]LUCIA!I26+[9]ANDRES!I26+[9]MARIA!I26+[9]JORGE!I26+[9]MILAGROS!I26+'[9]RAMONA ESPECIAL'!I26+[9]JOSEFINA!I26+[9]Franciisco!I26)</f>
        <v>0</v>
      </c>
      <c r="J26" s="687">
        <f t="shared" si="0"/>
        <v>0</v>
      </c>
      <c r="K26" s="633"/>
    </row>
    <row r="27" spans="2:15" ht="14.25" customHeight="1" outlineLevel="1" thickTop="1" thickBot="1" x14ac:dyDescent="0.25">
      <c r="B27" s="633"/>
      <c r="C27" s="680"/>
      <c r="D27" s="684"/>
      <c r="E27" s="685" t="s">
        <v>6</v>
      </c>
      <c r="F27" s="876">
        <f>([9]YRIS!F27+[9]LUCIA!F27+[9]ANDRES!F27+[9]MARIA!F27+[9]JORGE!F27+[9]MILAGROS!F27+'[9]RAMONA ESPECIAL'!F27+[9]JOSEFINA!F27+[9]Franciisco!F27)</f>
        <v>0</v>
      </c>
      <c r="G27" s="876">
        <f>([9]YRIS!G27+[9]LUCIA!G27+[9]ANDRES!G27+[9]MARIA!G27+[9]JORGE!G27+[9]MILAGROS!G27+'[9]RAMONA ESPECIAL'!G27+[9]JOSEFINA!G27+[9]Franciisco!G27)</f>
        <v>0</v>
      </c>
      <c r="H27" s="876">
        <f>([9]YRIS!H27+[9]LUCIA!H27+[9]ANDRES!H27+[9]MARIA!H27+[9]JORGE!H27+[9]MILAGROS!H27+'[9]RAMONA ESPECIAL'!H27+[9]JOSEFINA!H27+[9]Franciisco!H27)</f>
        <v>0</v>
      </c>
      <c r="I27" s="876">
        <f>([9]YRIS!I27+[9]LUCIA!I27+[9]ANDRES!I27+[9]MARIA!I27+[9]JORGE!I27+[9]MILAGROS!I27+'[9]RAMONA ESPECIAL'!I27+[9]JOSEFINA!I27+[9]Franciisco!I27)</f>
        <v>0</v>
      </c>
      <c r="J27" s="687">
        <f t="shared" si="0"/>
        <v>0</v>
      </c>
      <c r="K27" s="633"/>
    </row>
    <row r="28" spans="2:15" ht="16.5" customHeight="1" thickTop="1" thickBot="1" x14ac:dyDescent="0.3">
      <c r="B28" s="633"/>
      <c r="C28" s="680"/>
      <c r="D28" s="880" t="s">
        <v>20</v>
      </c>
      <c r="E28" s="689"/>
      <c r="F28" s="874">
        <f>SUM(F29:F33)</f>
        <v>11</v>
      </c>
      <c r="G28" s="874">
        <f>SUM(G29:G33)</f>
        <v>1</v>
      </c>
      <c r="H28" s="874">
        <f>SUM(H29:H33)</f>
        <v>0</v>
      </c>
      <c r="I28" s="874">
        <f>SUM(I29:I33)</f>
        <v>0</v>
      </c>
      <c r="J28" s="691">
        <f t="shared" si="0"/>
        <v>12</v>
      </c>
      <c r="K28" s="633"/>
      <c r="O28" s="692"/>
    </row>
    <row r="29" spans="2:15" ht="14.25" customHeight="1" outlineLevel="1" thickTop="1" thickBot="1" x14ac:dyDescent="0.25">
      <c r="B29" s="633"/>
      <c r="C29" s="680"/>
      <c r="D29" s="684"/>
      <c r="E29" s="685" t="s">
        <v>45</v>
      </c>
      <c r="F29" s="876">
        <f>([9]YRIS!F29+[9]LUCIA!F29+[9]ANDRES!F29+[9]MARIA!F29+[9]JORGE!F29+[9]MILAGROS!F29+'[9]RAMONA ESPECIAL'!F29+[9]JOSEFINA!F29+[9]Franciisco!F29)</f>
        <v>0</v>
      </c>
      <c r="G29" s="876">
        <f>([9]YRIS!G29+[9]LUCIA!G29+[9]ANDRES!G29+[9]MARIA!G29+[9]JORGE!G29+[9]MILAGROS!G29+'[9]RAMONA ESPECIAL'!G29+[9]JOSEFINA!G29+[9]Franciisco!G29)</f>
        <v>0</v>
      </c>
      <c r="H29" s="876">
        <f>([9]YRIS!H29+[9]LUCIA!H29+[9]ANDRES!H29+[9]MARIA!H29+[9]JORGE!H29+[9]MILAGROS!H29+'[9]RAMONA ESPECIAL'!H29+[9]JOSEFINA!H29+[9]Franciisco!H29)</f>
        <v>0</v>
      </c>
      <c r="I29" s="876">
        <f>([9]YRIS!I29+[9]LUCIA!I29+[9]ANDRES!I29+[9]MARIA!I29+[9]JORGE!I29+[9]MILAGROS!I29+'[9]RAMONA ESPECIAL'!I29+[9]JOSEFINA!I29+[9]Franciisco!I29)</f>
        <v>0</v>
      </c>
      <c r="J29" s="687">
        <f t="shared" si="0"/>
        <v>0</v>
      </c>
      <c r="K29" s="633"/>
    </row>
    <row r="30" spans="2:15" ht="14.25" customHeight="1" outlineLevel="1" thickTop="1" thickBot="1" x14ac:dyDescent="0.25">
      <c r="B30" s="633"/>
      <c r="C30" s="680"/>
      <c r="D30" s="684"/>
      <c r="E30" s="685" t="s">
        <v>27</v>
      </c>
      <c r="F30" s="876">
        <f>([9]YRIS!F30+[9]LUCIA!F30+[9]ANDRES!F30+[9]MARIA!F30+[9]JORGE!F30+[9]MILAGROS!F30+'[9]RAMONA ESPECIAL'!F30+[9]JOSEFINA!F30+[9]Franciisco!F30)</f>
        <v>0</v>
      </c>
      <c r="G30" s="876">
        <f>([9]YRIS!G30+[9]LUCIA!G30+[9]ANDRES!G30+[9]MARIA!G30+[9]JORGE!G30+[9]MILAGROS!G30+'[9]RAMONA ESPECIAL'!G30+[9]JOSEFINA!G30+[9]Franciisco!G30)</f>
        <v>1</v>
      </c>
      <c r="H30" s="876">
        <f>([9]YRIS!H30+[9]LUCIA!H30+[9]ANDRES!H30+[9]MARIA!H30+[9]JORGE!H30+[9]MILAGROS!H30+'[9]RAMONA ESPECIAL'!H30+[9]JOSEFINA!H30+[9]Franciisco!H30)</f>
        <v>0</v>
      </c>
      <c r="I30" s="876">
        <f>([9]YRIS!I30+[9]LUCIA!I30+[9]ANDRES!I30+[9]MARIA!I30+[9]JORGE!I30+[9]MILAGROS!I30+'[9]RAMONA ESPECIAL'!I30+[9]JOSEFINA!I30+[9]Franciisco!I30)</f>
        <v>0</v>
      </c>
      <c r="J30" s="687">
        <f t="shared" si="0"/>
        <v>1</v>
      </c>
      <c r="K30" s="633"/>
    </row>
    <row r="31" spans="2:15" ht="14.25" customHeight="1" outlineLevel="1" thickTop="1" thickBot="1" x14ac:dyDescent="0.25">
      <c r="B31" s="633"/>
      <c r="C31" s="680"/>
      <c r="D31" s="684"/>
      <c r="E31" s="685" t="s">
        <v>46</v>
      </c>
      <c r="F31" s="876">
        <f>([9]YRIS!F31+[9]LUCIA!F31+[9]ANDRES!F31+[9]MARIA!F31+[9]JORGE!F31+[9]MILAGROS!F31+'[9]RAMONA ESPECIAL'!F31+[9]JOSEFINA!F31+[9]Franciisco!F31)</f>
        <v>7</v>
      </c>
      <c r="G31" s="876">
        <f>([9]YRIS!G31+[9]LUCIA!G31+[9]ANDRES!G31+[9]MARIA!G31+[9]JORGE!G31+[9]MILAGROS!G31+'[9]RAMONA ESPECIAL'!G31+[9]JOSEFINA!G31+[9]Franciisco!G31)</f>
        <v>0</v>
      </c>
      <c r="H31" s="876">
        <f>([9]YRIS!H31+[9]LUCIA!H31+[9]ANDRES!H31+[9]MARIA!H31+[9]JORGE!H31+[9]MILAGROS!H31+'[9]RAMONA ESPECIAL'!H31+[9]JOSEFINA!H31+[9]Franciisco!H31)</f>
        <v>0</v>
      </c>
      <c r="I31" s="876">
        <f>([9]YRIS!I31+[9]LUCIA!I31+[9]ANDRES!I31+[9]MARIA!I31+[9]JORGE!I31+[9]MILAGROS!I31+'[9]RAMONA ESPECIAL'!I31+[9]JOSEFINA!I31+[9]Franciisco!I31)</f>
        <v>0</v>
      </c>
      <c r="J31" s="687">
        <f t="shared" si="0"/>
        <v>7</v>
      </c>
      <c r="K31" s="633"/>
    </row>
    <row r="32" spans="2:15" ht="14.25" customHeight="1" outlineLevel="1" thickTop="1" thickBot="1" x14ac:dyDescent="0.25">
      <c r="B32" s="633"/>
      <c r="C32" s="680"/>
      <c r="D32" s="684"/>
      <c r="E32" s="685" t="s">
        <v>47</v>
      </c>
      <c r="F32" s="876">
        <f>([9]YRIS!F32+[9]LUCIA!F32+[9]ANDRES!F32+[9]MARIA!F32+[9]JORGE!F32+[9]MILAGROS!F32+'[9]RAMONA ESPECIAL'!F32+[9]JOSEFINA!F32+[9]Franciisco!F32)</f>
        <v>0</v>
      </c>
      <c r="G32" s="876">
        <f>([9]YRIS!G32+[9]LUCIA!G32+[9]ANDRES!G32+[9]MARIA!G32+[9]JORGE!G32+[9]MILAGROS!G32+'[9]RAMONA ESPECIAL'!G32+[9]JOSEFINA!G32+[9]Franciisco!G32)</f>
        <v>0</v>
      </c>
      <c r="H32" s="876">
        <f>([9]YRIS!H32+[9]LUCIA!H32+[9]ANDRES!H32+[9]MARIA!H32+[9]JORGE!H32+[9]MILAGROS!H32+'[9]RAMONA ESPECIAL'!H32+[9]JOSEFINA!H32+[9]Franciisco!H32)</f>
        <v>0</v>
      </c>
      <c r="I32" s="876">
        <f>([9]YRIS!I32+[9]LUCIA!I32+[9]ANDRES!I32+[9]MARIA!I32+[9]JORGE!I32+[9]MILAGROS!I32+'[9]RAMONA ESPECIAL'!I32+[9]JOSEFINA!I32+[9]Franciisco!I32)</f>
        <v>0</v>
      </c>
      <c r="J32" s="687">
        <f t="shared" si="0"/>
        <v>0</v>
      </c>
      <c r="K32" s="633"/>
    </row>
    <row r="33" spans="2:11" ht="14.25" customHeight="1" outlineLevel="1" thickTop="1" thickBot="1" x14ac:dyDescent="0.25">
      <c r="B33" s="633"/>
      <c r="C33" s="680"/>
      <c r="D33" s="684"/>
      <c r="E33" s="685" t="s">
        <v>142</v>
      </c>
      <c r="F33" s="876">
        <f>([9]YRIS!F33+[9]LUCIA!F33+[9]ANDRES!F33+[9]MARIA!F33+[9]JORGE!F33+[9]MILAGROS!F33+'[9]RAMONA ESPECIAL'!F33+[9]JOSEFINA!F33+[9]Franciisco!F33)</f>
        <v>4</v>
      </c>
      <c r="G33" s="876">
        <f>([9]YRIS!G33+[9]LUCIA!G33+[9]ANDRES!G33+[9]MARIA!G33+[9]JORGE!G33+[9]MILAGROS!G33+'[9]RAMONA ESPECIAL'!G33+[9]JOSEFINA!G33+[9]Franciisco!G33)</f>
        <v>0</v>
      </c>
      <c r="H33" s="876">
        <f>([9]YRIS!H33+[9]LUCIA!H33+[9]ANDRES!H33+[9]MARIA!H33+[9]JORGE!H33+[9]MILAGROS!H33+'[9]RAMONA ESPECIAL'!H33+[9]JOSEFINA!H33+[9]Franciisco!H33)</f>
        <v>0</v>
      </c>
      <c r="I33" s="876">
        <f>([9]YRIS!I33+[9]LUCIA!I33+[9]ANDRES!I33+[9]MARIA!I33+[9]JORGE!I33+[9]MILAGROS!I33+'[9]RAMONA ESPECIAL'!I33+[9]JOSEFINA!I33+[9]Franciisco!I33)</f>
        <v>0</v>
      </c>
      <c r="J33" s="687">
        <f t="shared" si="0"/>
        <v>4</v>
      </c>
      <c r="K33" s="633"/>
    </row>
    <row r="34" spans="2:11" ht="16.5" customHeight="1" thickTop="1" thickBot="1" x14ac:dyDescent="0.3">
      <c r="B34" s="633"/>
      <c r="C34" s="680"/>
      <c r="D34" s="1595" t="s">
        <v>56</v>
      </c>
      <c r="E34" s="1607"/>
      <c r="F34" s="693">
        <f>SUM(F35:F37)</f>
        <v>9</v>
      </c>
      <c r="G34" s="693">
        <f>SUM(G35:G37)</f>
        <v>0</v>
      </c>
      <c r="H34" s="693">
        <f>SUM(H35:H37)</f>
        <v>1</v>
      </c>
      <c r="I34" s="693">
        <f>SUM(I35:I37)</f>
        <v>0</v>
      </c>
      <c r="J34" s="683">
        <f>SUM(F34:I34)</f>
        <v>10</v>
      </c>
      <c r="K34" s="633"/>
    </row>
    <row r="35" spans="2:11" ht="14.25" customHeight="1" outlineLevel="1" thickTop="1" thickBot="1" x14ac:dyDescent="0.25">
      <c r="B35" s="633"/>
      <c r="C35" s="680"/>
      <c r="D35" s="684"/>
      <c r="E35" s="694" t="s">
        <v>49</v>
      </c>
      <c r="F35" s="876">
        <f>([9]YRIS!F35+[9]LUCIA!F35+[9]ANDRES!F35+[9]MARIA!F35+[9]JORGE!F35+[9]MILAGROS!F35+'[9]RAMONA ESPECIAL'!F35+[9]JOSEFINA!F35+[9]Franciisco!F35)</f>
        <v>3</v>
      </c>
      <c r="G35" s="876">
        <f>([9]YRIS!G35+[9]LUCIA!G35+[9]ANDRES!G35+[9]MARIA!G35+[9]JORGE!G35+[9]MILAGROS!G35+'[9]RAMONA ESPECIAL'!G35+[9]JOSEFINA!G35+[9]Franciisco!G35)</f>
        <v>0</v>
      </c>
      <c r="H35" s="876">
        <f>([9]YRIS!H35+[9]LUCIA!H35+[9]ANDRES!H35+[9]MARIA!H35+[9]JORGE!H35+[9]MILAGROS!H35+'[9]RAMONA ESPECIAL'!H35+[9]JOSEFINA!H35+[9]Franciisco!H35)</f>
        <v>0</v>
      </c>
      <c r="I35" s="876">
        <f>([9]YRIS!I35+[9]LUCIA!I35+[9]ANDRES!I35+[9]MARIA!I35+[9]JORGE!I35+[9]MILAGROS!I35+'[9]RAMONA ESPECIAL'!I35+[9]JOSEFINA!I35+[9]Franciisco!I35)</f>
        <v>0</v>
      </c>
      <c r="J35" s="695">
        <f t="shared" ref="J35:J48" si="1">SUM(F35:I35)</f>
        <v>3</v>
      </c>
      <c r="K35" s="633"/>
    </row>
    <row r="36" spans="2:11" ht="14.25" customHeight="1" outlineLevel="1" thickTop="1" thickBot="1" x14ac:dyDescent="0.25">
      <c r="B36" s="633"/>
      <c r="C36" s="680"/>
      <c r="D36" s="684"/>
      <c r="E36" s="694" t="s">
        <v>50</v>
      </c>
      <c r="F36" s="876">
        <f>([9]YRIS!F36+[9]LUCIA!F36+[9]ANDRES!F36+[9]MARIA!F36+[9]JORGE!F36+[9]MILAGROS!F36+'[9]RAMONA ESPECIAL'!F36+[9]JOSEFINA!F36+[9]Franciisco!F36)</f>
        <v>6</v>
      </c>
      <c r="G36" s="876">
        <f>([9]YRIS!G36+[9]LUCIA!G36+[9]ANDRES!G36+[9]MARIA!G36+[9]JORGE!G36+[9]MILAGROS!G36+'[9]RAMONA ESPECIAL'!G36+[9]JOSEFINA!G36+[9]Franciisco!G36)</f>
        <v>0</v>
      </c>
      <c r="H36" s="876">
        <f>([9]YRIS!H36+[9]LUCIA!H36+[9]ANDRES!H36+[9]MARIA!H36+[9]JORGE!H36+[9]MILAGROS!H36+'[9]RAMONA ESPECIAL'!H36+[9]JOSEFINA!H36+[9]Franciisco!H36)</f>
        <v>1</v>
      </c>
      <c r="I36" s="876">
        <f>([9]YRIS!I36+[9]LUCIA!I36+[9]ANDRES!I36+[9]MARIA!I36+[9]JORGE!I36+[9]MILAGROS!I36+'[9]RAMONA ESPECIAL'!I36+[9]JOSEFINA!I36+[9]Franciisco!I36)</f>
        <v>0</v>
      </c>
      <c r="J36" s="695">
        <f>SUM(F36:I36)</f>
        <v>7</v>
      </c>
      <c r="K36" s="633"/>
    </row>
    <row r="37" spans="2:11" ht="14.25" customHeight="1" outlineLevel="1" thickTop="1" thickBot="1" x14ac:dyDescent="0.25">
      <c r="B37" s="633"/>
      <c r="C37" s="680"/>
      <c r="D37" s="684"/>
      <c r="E37" s="696" t="s">
        <v>48</v>
      </c>
      <c r="F37" s="876">
        <f>([9]YRIS!F37+[9]LUCIA!F37+[9]ANDRES!F37+[9]MARIA!F37+[9]JORGE!F37+[9]MILAGROS!F37+'[9]RAMONA ESPECIAL'!F37+[9]JOSEFINA!F37+[9]Franciisco!F37)</f>
        <v>0</v>
      </c>
      <c r="G37" s="876">
        <f>([9]YRIS!G37+[9]LUCIA!G37+[9]ANDRES!G37+[9]MARIA!G37+[9]JORGE!G37+[9]MILAGROS!G37+'[9]RAMONA ESPECIAL'!G37+[9]JOSEFINA!G37+[9]Franciisco!G37)</f>
        <v>0</v>
      </c>
      <c r="H37" s="876">
        <f>([9]YRIS!H37+[9]LUCIA!H37+[9]ANDRES!H37+[9]MARIA!H37+[9]JORGE!H37+[9]MILAGROS!H37+'[9]RAMONA ESPECIAL'!H37+[9]JOSEFINA!H37+[9]Franciisco!H37)</f>
        <v>0</v>
      </c>
      <c r="I37" s="876">
        <f>([9]YRIS!I37+[9]LUCIA!I37+[9]ANDRES!I37+[9]MARIA!I37+[9]JORGE!I37+[9]MILAGROS!I37+'[9]RAMONA ESPECIAL'!I37+[9]JOSEFINA!I37+[9]Franciisco!I37)</f>
        <v>0</v>
      </c>
      <c r="J37" s="695">
        <f>SUM(F37:I37)</f>
        <v>0</v>
      </c>
      <c r="K37" s="633"/>
    </row>
    <row r="38" spans="2:11" ht="16.5" customHeight="1" thickTop="1" thickBot="1" x14ac:dyDescent="0.3">
      <c r="B38" s="633"/>
      <c r="C38" s="634"/>
      <c r="D38" s="1595" t="s">
        <v>120</v>
      </c>
      <c r="E38" s="1607"/>
      <c r="F38" s="874">
        <f>SUM(F39:F48)</f>
        <v>0</v>
      </c>
      <c r="G38" s="874">
        <f>SUM(G39:G48)</f>
        <v>8</v>
      </c>
      <c r="H38" s="874">
        <f>SUM(H39:H48)</f>
        <v>1</v>
      </c>
      <c r="I38" s="874">
        <f>SUM(I39:I48)</f>
        <v>3</v>
      </c>
      <c r="J38" s="683">
        <f t="shared" si="1"/>
        <v>12</v>
      </c>
      <c r="K38" s="633"/>
    </row>
    <row r="39" spans="2:11" ht="14.25" customHeight="1" outlineLevel="1" thickTop="1" thickBot="1" x14ac:dyDescent="0.25">
      <c r="B39" s="633"/>
      <c r="C39" s="634"/>
      <c r="D39" s="697"/>
      <c r="E39" s="698" t="s">
        <v>125</v>
      </c>
      <c r="F39" s="876">
        <f>([9]YRIS!F39+[9]LUCIA!F39+[9]ANDRES!F39+[9]MARIA!F39+[9]JORGE!F39+[9]MILAGROS!F39+'[9]RAMONA ESPECIAL'!F39+[9]JOSEFINA!F39+[9]Franciisco!F39)</f>
        <v>0</v>
      </c>
      <c r="G39" s="876">
        <f>([9]YRIS!G39+[9]LUCIA!G39+[9]ANDRES!G39+[9]MARIA!G39+[9]JORGE!G39+[9]MILAGROS!G39+'[9]RAMONA ESPECIAL'!G39+[9]JOSEFINA!G39+[9]Franciisco!G39)</f>
        <v>1</v>
      </c>
      <c r="H39" s="876">
        <f>([9]YRIS!H39+[9]LUCIA!H39+[9]ANDRES!H39+[9]MARIA!H39+[9]JORGE!H39+[9]MILAGROS!H39+'[9]RAMONA ESPECIAL'!H39+[9]JOSEFINA!H39+[9]Franciisco!H39)</f>
        <v>0</v>
      </c>
      <c r="I39" s="876">
        <f>([9]YRIS!I39+[9]LUCIA!I39+[9]ANDRES!I39+[9]MARIA!I39+[9]JORGE!I39+[9]MILAGROS!I39+'[9]RAMONA ESPECIAL'!I39+[9]JOSEFINA!I39+[9]Franciisco!I39)</f>
        <v>0</v>
      </c>
      <c r="J39" s="695">
        <f t="shared" si="1"/>
        <v>1</v>
      </c>
      <c r="K39" s="633"/>
    </row>
    <row r="40" spans="2:11" ht="14.25" customHeight="1" outlineLevel="1" thickTop="1" thickBot="1" x14ac:dyDescent="0.25">
      <c r="B40" s="633"/>
      <c r="C40" s="634"/>
      <c r="D40" s="697"/>
      <c r="E40" s="698" t="s">
        <v>126</v>
      </c>
      <c r="F40" s="876">
        <f>([9]YRIS!F40+[9]LUCIA!F40+[9]ANDRES!F40+[9]MARIA!F40+[9]JORGE!F40+[9]MILAGROS!F40+'[9]RAMONA ESPECIAL'!F40+[9]JOSEFINA!F40+[9]Franciisco!F40)</f>
        <v>0</v>
      </c>
      <c r="G40" s="876">
        <f>([9]YRIS!G40+[9]LUCIA!G40+[9]ANDRES!G40+[9]MARIA!G40+[9]JORGE!G40+[9]MILAGROS!G40+'[9]RAMONA ESPECIAL'!G40+[9]JOSEFINA!G40+[9]Franciisco!G40)</f>
        <v>0</v>
      </c>
      <c r="H40" s="876">
        <f>([9]YRIS!H40+[9]LUCIA!H40+[9]ANDRES!H40+[9]MARIA!H40+[9]JORGE!H40+[9]MILAGROS!H40+'[9]RAMONA ESPECIAL'!H40+[9]JOSEFINA!H40+[9]Franciisco!H40)</f>
        <v>0</v>
      </c>
      <c r="I40" s="876">
        <f>([9]YRIS!I40+[9]LUCIA!I40+[9]ANDRES!I40+[9]MARIA!I40+[9]JORGE!I40+[9]MILAGROS!I40+'[9]RAMONA ESPECIAL'!I40+[9]JOSEFINA!I40+[9]Franciisco!I40)</f>
        <v>0</v>
      </c>
      <c r="J40" s="695">
        <f>SUM(F40:I40)</f>
        <v>0</v>
      </c>
      <c r="K40" s="633"/>
    </row>
    <row r="41" spans="2:11" ht="14.25" customHeight="1" outlineLevel="1" thickTop="1" thickBot="1" x14ac:dyDescent="0.25">
      <c r="B41" s="633"/>
      <c r="C41" s="634"/>
      <c r="D41" s="697"/>
      <c r="E41" s="698" t="s">
        <v>127</v>
      </c>
      <c r="F41" s="876">
        <f>([9]YRIS!F41+[9]LUCIA!F41+[9]ANDRES!F41+[9]MARIA!F41+[9]JORGE!F41+[9]MILAGROS!F41+'[9]RAMONA ESPECIAL'!F41+[9]JOSEFINA!F41+[9]Franciisco!F41)</f>
        <v>0</v>
      </c>
      <c r="G41" s="876">
        <f>([9]YRIS!G41+[9]LUCIA!G41+[9]ANDRES!G41+[9]MARIA!G41+[9]JORGE!G41+[9]MILAGROS!G41+'[9]RAMONA ESPECIAL'!G41+[9]JOSEFINA!G41+[9]Franciisco!G41)</f>
        <v>0</v>
      </c>
      <c r="H41" s="876">
        <f>([9]YRIS!H41+[9]LUCIA!H41+[9]ANDRES!H41+[9]MARIA!H41+[9]JORGE!H41+[9]MILAGROS!H41+'[9]RAMONA ESPECIAL'!H41+[9]JOSEFINA!H41+[9]Franciisco!H41)</f>
        <v>0</v>
      </c>
      <c r="I41" s="876">
        <f>([9]YRIS!I41+[9]LUCIA!I41+[9]ANDRES!I41+[9]MARIA!I41+[9]JORGE!I41+[9]MILAGROS!I41+'[9]RAMONA ESPECIAL'!I41+[9]JOSEFINA!I41+[9]Franciisco!I41)</f>
        <v>0</v>
      </c>
      <c r="J41" s="695">
        <f>SUM(F41:I41)</f>
        <v>0</v>
      </c>
      <c r="K41" s="633"/>
    </row>
    <row r="42" spans="2:11" ht="14.25" customHeight="1" outlineLevel="1" thickTop="1" thickBot="1" x14ac:dyDescent="0.25">
      <c r="B42" s="633"/>
      <c r="C42" s="634"/>
      <c r="D42" s="697"/>
      <c r="E42" s="699" t="s">
        <v>128</v>
      </c>
      <c r="F42" s="876">
        <f>([9]YRIS!F42+[9]LUCIA!F42+[9]ANDRES!F42+[9]MARIA!F42+[9]JORGE!F42+[9]MILAGROS!F42+'[9]RAMONA ESPECIAL'!F42+[9]JOSEFINA!F42+[9]Franciisco!F42)</f>
        <v>0</v>
      </c>
      <c r="G42" s="876">
        <f>([9]YRIS!G42+[9]LUCIA!G42+[9]ANDRES!G42+[9]MARIA!G42+[9]JORGE!G42+[9]MILAGROS!G42+'[9]RAMONA ESPECIAL'!G42+[9]JOSEFINA!G42+[9]Franciisco!G42)</f>
        <v>0</v>
      </c>
      <c r="H42" s="876">
        <f>([9]YRIS!H42+[9]LUCIA!H42+[9]ANDRES!H42+[9]MARIA!H42+[9]JORGE!H42+[9]MILAGROS!H42+'[9]RAMONA ESPECIAL'!H42+[9]JOSEFINA!H42+[9]Franciisco!H42)</f>
        <v>0</v>
      </c>
      <c r="I42" s="876">
        <f>([9]YRIS!I42+[9]LUCIA!I42+[9]ANDRES!I42+[9]MARIA!I42+[9]JORGE!I42+[9]MILAGROS!I42+'[9]RAMONA ESPECIAL'!I42+[9]JOSEFINA!I42+[9]Franciisco!I42)</f>
        <v>0</v>
      </c>
      <c r="J42" s="695">
        <f>SUM(F42:I42)</f>
        <v>0</v>
      </c>
      <c r="K42" s="633"/>
    </row>
    <row r="43" spans="2:11" ht="14.25" customHeight="1" outlineLevel="1" thickTop="1" thickBot="1" x14ac:dyDescent="0.25">
      <c r="B43" s="633"/>
      <c r="C43" s="634"/>
      <c r="D43" s="697"/>
      <c r="E43" s="700" t="s">
        <v>129</v>
      </c>
      <c r="F43" s="876">
        <f>([9]YRIS!F43+[9]LUCIA!F43+[9]ANDRES!F43+[9]MARIA!F43+[9]JORGE!F43+[9]MILAGROS!F43+'[9]RAMONA ESPECIAL'!F43+[9]JOSEFINA!F43+[9]Franciisco!F43)</f>
        <v>0</v>
      </c>
      <c r="G43" s="876">
        <f>([9]YRIS!G43+[9]LUCIA!G43+[9]ANDRES!G43+[9]MARIA!G43+[9]JORGE!G43+[9]MILAGROS!G43+'[9]RAMONA ESPECIAL'!G43+[9]JOSEFINA!G43+[9]Franciisco!G43)</f>
        <v>0</v>
      </c>
      <c r="H43" s="876">
        <f>([9]YRIS!H43+[9]LUCIA!H43+[9]ANDRES!H43+[9]MARIA!H43+[9]JORGE!H43+[9]MILAGROS!H43+'[9]RAMONA ESPECIAL'!H43+[9]JOSEFINA!H43+[9]Franciisco!H43)</f>
        <v>0</v>
      </c>
      <c r="I43" s="876">
        <f>([9]YRIS!I43+[9]LUCIA!I43+[9]ANDRES!I43+[9]MARIA!I43+[9]JORGE!I43+[9]MILAGROS!I43+'[9]RAMONA ESPECIAL'!I43+[9]JOSEFINA!I43+[9]Franciisco!I43)</f>
        <v>0</v>
      </c>
      <c r="J43" s="695">
        <f t="shared" si="1"/>
        <v>0</v>
      </c>
      <c r="K43" s="633"/>
    </row>
    <row r="44" spans="2:11" ht="14.25" customHeight="1" outlineLevel="1" thickTop="1" thickBot="1" x14ac:dyDescent="0.25">
      <c r="B44" s="633"/>
      <c r="C44" s="634"/>
      <c r="D44" s="697"/>
      <c r="E44" s="699" t="s">
        <v>130</v>
      </c>
      <c r="F44" s="876">
        <f>([9]YRIS!F44+[9]LUCIA!F44+[9]ANDRES!F44+[9]MARIA!F44+[9]JORGE!F44+[9]MILAGROS!F44+'[9]RAMONA ESPECIAL'!F44+[9]JOSEFINA!F44+[9]Franciisco!F44)</f>
        <v>0</v>
      </c>
      <c r="G44" s="876">
        <f>([9]YRIS!G44+[9]LUCIA!G44+[9]ANDRES!G44+[9]MARIA!G44+[9]JORGE!G44+[9]MILAGROS!G44+'[9]RAMONA ESPECIAL'!G44+[9]JOSEFINA!G44+[9]Franciisco!G44)</f>
        <v>0</v>
      </c>
      <c r="H44" s="876">
        <f>([9]YRIS!H44+[9]LUCIA!H44+[9]ANDRES!H44+[9]MARIA!H44+[9]JORGE!H44+[9]MILAGROS!H44+'[9]RAMONA ESPECIAL'!H44+[9]JOSEFINA!H44+[9]Franciisco!H44)</f>
        <v>0</v>
      </c>
      <c r="I44" s="876">
        <f>([9]YRIS!I44+[9]LUCIA!I44+[9]ANDRES!I44+[9]MARIA!I44+[9]JORGE!I44+[9]MILAGROS!I44+'[9]RAMONA ESPECIAL'!I44+[9]JOSEFINA!I44+[9]Franciisco!I44)</f>
        <v>0</v>
      </c>
      <c r="J44" s="695">
        <f>SUM(F44:I44)</f>
        <v>0</v>
      </c>
      <c r="K44" s="633"/>
    </row>
    <row r="45" spans="2:11" ht="14.25" customHeight="1" outlineLevel="1" thickTop="1" thickBot="1" x14ac:dyDescent="0.25">
      <c r="B45" s="633"/>
      <c r="C45" s="634"/>
      <c r="D45" s="697"/>
      <c r="E45" s="699" t="s">
        <v>131</v>
      </c>
      <c r="F45" s="876">
        <f>([9]YRIS!F45+[9]LUCIA!F45+[9]ANDRES!F45+[9]MARIA!F45+[9]JORGE!F45+[9]MILAGROS!F45+'[9]RAMONA ESPECIAL'!F45+[9]JOSEFINA!F45+[9]Franciisco!F45)</f>
        <v>0</v>
      </c>
      <c r="G45" s="876">
        <f>([9]YRIS!G45+[9]LUCIA!G45+[9]ANDRES!G45+[9]MARIA!G45+[9]JORGE!G45+[9]MILAGROS!G45+'[9]RAMONA ESPECIAL'!G45+[9]JOSEFINA!G45+[9]Franciisco!G45)</f>
        <v>0</v>
      </c>
      <c r="H45" s="876">
        <f>([9]YRIS!H45+[9]LUCIA!H45+[9]ANDRES!H45+[9]MARIA!H45+[9]JORGE!H45+[9]MILAGROS!H45+'[9]RAMONA ESPECIAL'!H45+[9]JOSEFINA!H45+[9]Franciisco!H45)</f>
        <v>0</v>
      </c>
      <c r="I45" s="876">
        <f>([9]YRIS!I45+[9]LUCIA!I45+[9]ANDRES!I45+[9]MARIA!I45+[9]JORGE!I45+[9]MILAGROS!I45+'[9]RAMONA ESPECIAL'!I45+[9]JOSEFINA!I45+[9]Franciisco!I45)</f>
        <v>0</v>
      </c>
      <c r="J45" s="695">
        <f>SUM(F45:I45)</f>
        <v>0</v>
      </c>
      <c r="K45" s="633"/>
    </row>
    <row r="46" spans="2:11" ht="14.25" customHeight="1" outlineLevel="1" thickTop="1" thickBot="1" x14ac:dyDescent="0.25">
      <c r="B46" s="633"/>
      <c r="C46" s="634"/>
      <c r="D46" s="697"/>
      <c r="E46" s="700" t="s">
        <v>132</v>
      </c>
      <c r="F46" s="876">
        <f>([9]YRIS!F46+[9]LUCIA!F46+[9]ANDRES!F46+[9]MARIA!F46+[9]JORGE!F46+[9]MILAGROS!F46+'[9]RAMONA ESPECIAL'!F46+[9]JOSEFINA!F46+[9]Franciisco!F46)</f>
        <v>0</v>
      </c>
      <c r="G46" s="876">
        <f>([9]YRIS!G46+[9]LUCIA!G46+[9]ANDRES!G46+[9]MARIA!G46+[9]JORGE!G46+[9]MILAGROS!G46+'[9]RAMONA ESPECIAL'!G46+[9]JOSEFINA!G46+[9]Franciisco!G46)</f>
        <v>7</v>
      </c>
      <c r="H46" s="876">
        <f>([9]YRIS!H46+[9]LUCIA!H46+[9]ANDRES!H46+[9]MARIA!H46+[9]JORGE!H46+[9]MILAGROS!H46+'[9]RAMONA ESPECIAL'!H46+[9]JOSEFINA!H46+[9]Franciisco!H46)</f>
        <v>0</v>
      </c>
      <c r="I46" s="876">
        <f>([9]YRIS!I46+[9]LUCIA!I46+[9]ANDRES!I46+[9]MARIA!I46+[9]JORGE!I46+[9]MILAGROS!I46+'[9]RAMONA ESPECIAL'!I46+[9]JOSEFINA!I46+[9]Franciisco!I46)</f>
        <v>0</v>
      </c>
      <c r="J46" s="695">
        <f t="shared" si="1"/>
        <v>7</v>
      </c>
      <c r="K46" s="633"/>
    </row>
    <row r="47" spans="2:11" ht="14.25" customHeight="1" outlineLevel="1" thickTop="1" thickBot="1" x14ac:dyDescent="0.25">
      <c r="B47" s="633"/>
      <c r="C47" s="634"/>
      <c r="D47" s="697"/>
      <c r="E47" s="700" t="s">
        <v>133</v>
      </c>
      <c r="F47" s="876">
        <f>([9]YRIS!F47+[9]LUCIA!F47+[9]ANDRES!F47+[9]MARIA!F47+[9]JORGE!F47+[9]MILAGROS!F47+'[9]RAMONA ESPECIAL'!F47+[9]JOSEFINA!F47+[9]Franciisco!F47)</f>
        <v>0</v>
      </c>
      <c r="G47" s="876">
        <f>([9]YRIS!G47+[9]LUCIA!G47+[9]ANDRES!G47+[9]MARIA!G47+[9]JORGE!G47+[9]MILAGROS!G47+'[9]RAMONA ESPECIAL'!G47+[9]JOSEFINA!G47+[9]Franciisco!G47)</f>
        <v>0</v>
      </c>
      <c r="H47" s="876">
        <f>([9]YRIS!H47+[9]LUCIA!H47+[9]ANDRES!H47+[9]MARIA!H47+[9]JORGE!H47+[9]MILAGROS!H47+'[9]RAMONA ESPECIAL'!H47+[9]JOSEFINA!H47+[9]Franciisco!H47)</f>
        <v>0</v>
      </c>
      <c r="I47" s="876">
        <f>([9]YRIS!I47+[9]LUCIA!I47+[9]ANDRES!I47+[9]MARIA!I47+[9]JORGE!I47+[9]MILAGROS!I47+'[9]RAMONA ESPECIAL'!I47+[9]JOSEFINA!I47+[9]Franciisco!I47)</f>
        <v>0</v>
      </c>
      <c r="J47" s="695">
        <f t="shared" si="1"/>
        <v>0</v>
      </c>
      <c r="K47" s="633"/>
    </row>
    <row r="48" spans="2:11" ht="14.25" customHeight="1" outlineLevel="1" thickTop="1" thickBot="1" x14ac:dyDescent="0.25">
      <c r="B48" s="633"/>
      <c r="C48" s="634"/>
      <c r="D48" s="697"/>
      <c r="E48" s="700" t="s">
        <v>134</v>
      </c>
      <c r="F48" s="876">
        <f>([9]YRIS!F48+[9]LUCIA!F48+[9]ANDRES!F48+[9]MARIA!F48+[9]JORGE!F48+[9]MILAGROS!F48+'[9]RAMONA ESPECIAL'!F48+[9]JOSEFINA!F48+[9]Franciisco!F48)</f>
        <v>0</v>
      </c>
      <c r="G48" s="876">
        <f>([9]YRIS!G48+[9]LUCIA!G48+[9]ANDRES!G48+[9]MARIA!G48+[9]JORGE!G48+[9]MILAGROS!G48+'[9]RAMONA ESPECIAL'!G48+[9]JOSEFINA!G48+[9]Franciisco!G48)</f>
        <v>0</v>
      </c>
      <c r="H48" s="876">
        <f>([9]YRIS!H48+[9]LUCIA!H48+[9]ANDRES!H48+[9]MARIA!H48+[9]JORGE!H48+[9]MILAGROS!H48+'[9]RAMONA ESPECIAL'!H48+[9]JOSEFINA!H48+[9]Franciisco!H48)</f>
        <v>1</v>
      </c>
      <c r="I48" s="876">
        <f>([9]YRIS!I48+[9]LUCIA!I48+[9]ANDRES!I48+[9]MARIA!I48+[9]JORGE!I48+[9]MILAGROS!I48+'[9]RAMONA ESPECIAL'!I48+[9]JOSEFINA!I48+[9]Franciisco!I48)</f>
        <v>3</v>
      </c>
      <c r="J48" s="695">
        <f t="shared" si="1"/>
        <v>4</v>
      </c>
      <c r="K48" s="633"/>
    </row>
    <row r="49" spans="2:12" ht="16.5" customHeight="1" thickTop="1" thickBot="1" x14ac:dyDescent="0.25">
      <c r="B49" s="633"/>
      <c r="C49" s="634"/>
      <c r="D49" s="1630" t="s">
        <v>96</v>
      </c>
      <c r="E49" s="1631"/>
      <c r="F49" s="701">
        <f>SUM(F50:F64)</f>
        <v>0</v>
      </c>
      <c r="G49" s="701">
        <f>SUM(G50:G64)</f>
        <v>0</v>
      </c>
      <c r="H49" s="701">
        <f>SUM(H50:H64)</f>
        <v>0</v>
      </c>
      <c r="I49" s="701">
        <f>SUM(I50:I64)</f>
        <v>0</v>
      </c>
      <c r="J49" s="702">
        <f>SUM(F49:F49:I49)</f>
        <v>0</v>
      </c>
      <c r="K49" s="633"/>
      <c r="L49" s="649"/>
    </row>
    <row r="50" spans="2:12" ht="14.25" customHeight="1" outlineLevel="1" thickTop="1" thickBot="1" x14ac:dyDescent="0.25">
      <c r="B50" s="633"/>
      <c r="C50" s="634"/>
      <c r="D50" s="703"/>
      <c r="E50" s="704" t="s">
        <v>117</v>
      </c>
      <c r="F50" s="876">
        <f>([9]YRIS!F50+[9]LUCIA!F50+[9]ANDRES!F50+[9]MARIA!F50+[9]JORGE!F50+[9]MILAGROS!F50+'[9]RAMONA ESPECIAL'!F50+[9]JOSEFINA!F50+[9]Franciisco!F50)</f>
        <v>0</v>
      </c>
      <c r="G50" s="876">
        <f>([9]YRIS!G50+[9]LUCIA!G50+[9]ANDRES!G50+[9]MARIA!G50+[9]JORGE!G50+[9]MILAGROS!G50+'[9]RAMONA ESPECIAL'!G50+[9]JOSEFINA!G50+[9]Franciisco!G50)</f>
        <v>0</v>
      </c>
      <c r="H50" s="876">
        <f>([9]YRIS!H50+[9]LUCIA!H50+[9]ANDRES!H50+[9]MARIA!H50+[9]JORGE!H50+[9]MILAGROS!H50+'[9]RAMONA ESPECIAL'!H50+[9]JOSEFINA!H50+[9]Franciisco!H50)</f>
        <v>0</v>
      </c>
      <c r="I50" s="876">
        <f>([9]YRIS!I50+[9]LUCIA!I50+[9]ANDRES!I50+[9]MARIA!I50+[9]JORGE!I50+[9]MILAGROS!I50+'[9]RAMONA ESPECIAL'!I50+[9]JOSEFINA!I50+[9]Franciisco!I50)</f>
        <v>0</v>
      </c>
      <c r="J50" s="672">
        <f>SUM(F50:F50:I50)</f>
        <v>0</v>
      </c>
      <c r="K50" s="633"/>
    </row>
    <row r="51" spans="2:12" ht="14.25" customHeight="1" outlineLevel="1" thickTop="1" thickBot="1" x14ac:dyDescent="0.25">
      <c r="B51" s="633"/>
      <c r="C51" s="634"/>
      <c r="D51" s="706"/>
      <c r="E51" s="704" t="s">
        <v>98</v>
      </c>
      <c r="F51" s="876">
        <f>([9]YRIS!F51+[9]LUCIA!F51+[9]ANDRES!F51+[9]MARIA!F51+[9]JORGE!F51+[9]MILAGROS!F51+'[9]RAMONA ESPECIAL'!F51+[9]JOSEFINA!F51+[9]Franciisco!F51)</f>
        <v>0</v>
      </c>
      <c r="G51" s="876">
        <f>([9]YRIS!G51+[9]LUCIA!G51+[9]ANDRES!G51+[9]MARIA!G51+[9]JORGE!G51+[9]MILAGROS!G51+'[9]RAMONA ESPECIAL'!G51+[9]JOSEFINA!G51+[9]Franciisco!G51)</f>
        <v>0</v>
      </c>
      <c r="H51" s="876">
        <f>([9]YRIS!H51+[9]LUCIA!H51+[9]ANDRES!H51+[9]MARIA!H51+[9]JORGE!H51+[9]MILAGROS!H51+'[9]RAMONA ESPECIAL'!H51+[9]JOSEFINA!H51+[9]Franciisco!H51)</f>
        <v>0</v>
      </c>
      <c r="I51" s="876">
        <f>([9]YRIS!I51+[9]LUCIA!I51+[9]ANDRES!I51+[9]MARIA!I51+[9]JORGE!I51+[9]MILAGROS!I51+'[9]RAMONA ESPECIAL'!I51+[9]JOSEFINA!I51+[9]Franciisco!I51)</f>
        <v>0</v>
      </c>
      <c r="J51" s="672">
        <f>SUM(F51:F51:I51)</f>
        <v>0</v>
      </c>
      <c r="K51" s="633"/>
    </row>
    <row r="52" spans="2:12" ht="14.25" customHeight="1" outlineLevel="1" thickTop="1" thickBot="1" x14ac:dyDescent="0.25">
      <c r="B52" s="633"/>
      <c r="C52" s="634"/>
      <c r="D52" s="706"/>
      <c r="E52" s="704" t="s">
        <v>97</v>
      </c>
      <c r="F52" s="876">
        <f>([9]YRIS!F52+[9]LUCIA!F52+[9]ANDRES!F52+[9]MARIA!F52+[9]JORGE!F52+[9]MILAGROS!F52+'[9]RAMONA ESPECIAL'!F52+[9]JOSEFINA!F52+[9]Franciisco!F52)</f>
        <v>0</v>
      </c>
      <c r="G52" s="876">
        <f>([9]YRIS!G52+[9]LUCIA!G52+[9]ANDRES!G52+[9]MARIA!G52+[9]JORGE!G52+[9]MILAGROS!G52+'[9]RAMONA ESPECIAL'!G52+[9]JOSEFINA!G52+[9]Franciisco!G52)</f>
        <v>0</v>
      </c>
      <c r="H52" s="876">
        <f>([9]YRIS!H52+[9]LUCIA!H52+[9]ANDRES!H52+[9]MARIA!H52+[9]JORGE!H52+[9]MILAGROS!H52+'[9]RAMONA ESPECIAL'!H52+[9]JOSEFINA!H52+[9]Franciisco!H52)</f>
        <v>0</v>
      </c>
      <c r="I52" s="876">
        <f>([9]YRIS!I52+[9]LUCIA!I52+[9]ANDRES!I52+[9]MARIA!I52+[9]JORGE!I52+[9]MILAGROS!I52+'[9]RAMONA ESPECIAL'!I52+[9]JOSEFINA!I52+[9]Franciisco!I52)</f>
        <v>0</v>
      </c>
      <c r="J52" s="672">
        <f>SUM(F52:F52:I52)</f>
        <v>0</v>
      </c>
      <c r="K52" s="633"/>
    </row>
    <row r="53" spans="2:12" ht="14.25" customHeight="1" outlineLevel="1" thickTop="1" thickBot="1" x14ac:dyDescent="0.25">
      <c r="B53" s="633"/>
      <c r="C53" s="634"/>
      <c r="D53" s="707"/>
      <c r="E53" s="704" t="s">
        <v>102</v>
      </c>
      <c r="F53" s="876">
        <f>([9]YRIS!F53+[9]LUCIA!F53+[9]ANDRES!F53+[9]MARIA!F53+[9]JORGE!F53+[9]MILAGROS!F53+'[9]RAMONA ESPECIAL'!F53+[9]JOSEFINA!F53+[9]Franciisco!F53)</f>
        <v>0</v>
      </c>
      <c r="G53" s="876">
        <f>([9]YRIS!G53+[9]LUCIA!G53+[9]ANDRES!G53+[9]MARIA!G53+[9]JORGE!G53+[9]MILAGROS!G53+'[9]RAMONA ESPECIAL'!G53+[9]JOSEFINA!G53+[9]Franciisco!G53)</f>
        <v>0</v>
      </c>
      <c r="H53" s="876">
        <f>([9]YRIS!H53+[9]LUCIA!H53+[9]ANDRES!H53+[9]MARIA!H53+[9]JORGE!H53+[9]MILAGROS!H53+'[9]RAMONA ESPECIAL'!H53+[9]JOSEFINA!H53+[9]Franciisco!H53)</f>
        <v>0</v>
      </c>
      <c r="I53" s="876">
        <f>([9]YRIS!I53+[9]LUCIA!I53+[9]ANDRES!I53+[9]MARIA!I53+[9]JORGE!I53+[9]MILAGROS!I53+'[9]RAMONA ESPECIAL'!I53+[9]JOSEFINA!I53+[9]Franciisco!I53)</f>
        <v>0</v>
      </c>
      <c r="J53" s="672">
        <f>SUM(F53:F53:I53)</f>
        <v>0</v>
      </c>
      <c r="K53" s="633"/>
    </row>
    <row r="54" spans="2:12" ht="14.25" customHeight="1" outlineLevel="1" thickTop="1" thickBot="1" x14ac:dyDescent="0.25">
      <c r="B54" s="633"/>
      <c r="C54" s="634"/>
      <c r="D54" s="707"/>
      <c r="E54" s="704" t="s">
        <v>137</v>
      </c>
      <c r="F54" s="876">
        <f>([9]YRIS!F54+[9]LUCIA!F54+[9]ANDRES!F54+[9]MARIA!F54+[9]JORGE!F54+[9]MILAGROS!F54+'[9]RAMONA ESPECIAL'!F54+[9]JOSEFINA!F54+[9]Franciisco!F54)</f>
        <v>0</v>
      </c>
      <c r="G54" s="876">
        <f>([9]YRIS!G54+[9]LUCIA!G54+[9]ANDRES!G54+[9]MARIA!G54+[9]JORGE!G54+[9]MILAGROS!G54+'[9]RAMONA ESPECIAL'!G54+[9]JOSEFINA!G54+[9]Franciisco!G54)</f>
        <v>0</v>
      </c>
      <c r="H54" s="876">
        <f>([9]YRIS!H54+[9]LUCIA!H54+[9]ANDRES!H54+[9]MARIA!H54+[9]JORGE!H54+[9]MILAGROS!H54+'[9]RAMONA ESPECIAL'!H54+[9]JOSEFINA!H54+[9]Franciisco!H54)</f>
        <v>0</v>
      </c>
      <c r="I54" s="876">
        <f>([9]YRIS!I54+[9]LUCIA!I54+[9]ANDRES!I54+[9]MARIA!I54+[9]JORGE!I54+[9]MILAGROS!I54+'[9]RAMONA ESPECIAL'!I54+[9]JOSEFINA!I54+[9]Franciisco!I54)</f>
        <v>0</v>
      </c>
      <c r="J54" s="672">
        <f>SUM(F54:F54:I54)</f>
        <v>0</v>
      </c>
      <c r="K54" s="633"/>
    </row>
    <row r="55" spans="2:12" ht="14.25" customHeight="1" outlineLevel="1" thickTop="1" thickBot="1" x14ac:dyDescent="0.25">
      <c r="B55" s="633"/>
      <c r="C55" s="634"/>
      <c r="D55" s="707"/>
      <c r="E55" s="708" t="s">
        <v>105</v>
      </c>
      <c r="F55" s="876">
        <f>([9]YRIS!F55+[9]LUCIA!F55+[9]ANDRES!F55+[9]MARIA!F55+[9]JORGE!F55+[9]MILAGROS!F55+'[9]RAMONA ESPECIAL'!F55+[9]JOSEFINA!F55+[9]Franciisco!F55)</f>
        <v>0</v>
      </c>
      <c r="G55" s="876">
        <f>([9]YRIS!G55+[9]LUCIA!G55+[9]ANDRES!G55+[9]MARIA!G55+[9]JORGE!G55+[9]MILAGROS!G55+'[9]RAMONA ESPECIAL'!G55+[9]JOSEFINA!G55+[9]Franciisco!G55)</f>
        <v>0</v>
      </c>
      <c r="H55" s="876">
        <f>([9]YRIS!H55+[9]LUCIA!H55+[9]ANDRES!H55+[9]MARIA!H55+[9]JORGE!H55+[9]MILAGROS!H55+'[9]RAMONA ESPECIAL'!H55+[9]JOSEFINA!H55+[9]Franciisco!H55)</f>
        <v>0</v>
      </c>
      <c r="I55" s="876">
        <f>([9]YRIS!I55+[9]LUCIA!I55+[9]ANDRES!I55+[9]MARIA!I55+[9]JORGE!I55+[9]MILAGROS!I55+'[9]RAMONA ESPECIAL'!I55+[9]JOSEFINA!I55+[9]Franciisco!I55)</f>
        <v>0</v>
      </c>
      <c r="J55" s="672">
        <f>SUM(F55:F55:I55)</f>
        <v>0</v>
      </c>
      <c r="K55" s="633"/>
    </row>
    <row r="56" spans="2:12" ht="14.25" customHeight="1" outlineLevel="1" thickTop="1" thickBot="1" x14ac:dyDescent="0.25">
      <c r="B56" s="633"/>
      <c r="C56" s="634"/>
      <c r="D56" s="707"/>
      <c r="E56" s="708" t="s">
        <v>104</v>
      </c>
      <c r="F56" s="876">
        <f>([9]YRIS!F56+[9]LUCIA!F56+[9]ANDRES!F56+[9]MARIA!F56+[9]JORGE!F56+[9]MILAGROS!F56+'[9]RAMONA ESPECIAL'!F56+[9]JOSEFINA!F56+[9]Franciisco!F56)</f>
        <v>0</v>
      </c>
      <c r="G56" s="876">
        <f>([9]YRIS!G56+[9]LUCIA!G56+[9]ANDRES!G56+[9]MARIA!G56+[9]JORGE!G56+[9]MILAGROS!G56+'[9]RAMONA ESPECIAL'!G56+[9]JOSEFINA!G56+[9]Franciisco!G56)</f>
        <v>0</v>
      </c>
      <c r="H56" s="876">
        <f>([9]YRIS!H56+[9]LUCIA!H56+[9]ANDRES!H56+[9]MARIA!H56+[9]JORGE!H56+[9]MILAGROS!H56+'[9]RAMONA ESPECIAL'!H56+[9]JOSEFINA!H56+[9]Franciisco!H56)</f>
        <v>0</v>
      </c>
      <c r="I56" s="876">
        <f>([9]YRIS!I56+[9]LUCIA!I56+[9]ANDRES!I56+[9]MARIA!I56+[9]JORGE!I56+[9]MILAGROS!I56+'[9]RAMONA ESPECIAL'!I56+[9]JOSEFINA!I56+[9]Franciisco!I56)</f>
        <v>0</v>
      </c>
      <c r="J56" s="672">
        <f>SUM(F56:F56:I56)</f>
        <v>0</v>
      </c>
      <c r="K56" s="633"/>
    </row>
    <row r="57" spans="2:12" ht="14.25" customHeight="1" outlineLevel="1" thickTop="1" thickBot="1" x14ac:dyDescent="0.25">
      <c r="B57" s="633"/>
      <c r="C57" s="634"/>
      <c r="D57" s="707"/>
      <c r="E57" s="708" t="s">
        <v>103</v>
      </c>
      <c r="F57" s="876">
        <f>([9]YRIS!F57+[9]LUCIA!F57+[9]ANDRES!F57+[9]MARIA!F57+[9]JORGE!F57+[9]MILAGROS!F57+'[9]RAMONA ESPECIAL'!F57+[9]JOSEFINA!F57+[9]Franciisco!F57)</f>
        <v>0</v>
      </c>
      <c r="G57" s="876">
        <f>([9]YRIS!G57+[9]LUCIA!G57+[9]ANDRES!G57+[9]MARIA!G57+[9]JORGE!G57+[9]MILAGROS!G57+'[9]RAMONA ESPECIAL'!G57+[9]JOSEFINA!G57+[9]Franciisco!G57)</f>
        <v>0</v>
      </c>
      <c r="H57" s="876">
        <f>([9]YRIS!H57+[9]LUCIA!H57+[9]ANDRES!H57+[9]MARIA!H57+[9]JORGE!H57+[9]MILAGROS!H57+'[9]RAMONA ESPECIAL'!H57+[9]JOSEFINA!H57+[9]Franciisco!H57)</f>
        <v>0</v>
      </c>
      <c r="I57" s="876">
        <f>([9]YRIS!I57+[9]LUCIA!I57+[9]ANDRES!I57+[9]MARIA!I57+[9]JORGE!I57+[9]MILAGROS!I57+'[9]RAMONA ESPECIAL'!I57+[9]JOSEFINA!I57+[9]Franciisco!I57)</f>
        <v>0</v>
      </c>
      <c r="J57" s="672">
        <f>SUM(F57:F57:I57)</f>
        <v>0</v>
      </c>
      <c r="K57" s="633"/>
    </row>
    <row r="58" spans="2:12" ht="14.25" customHeight="1" outlineLevel="1" thickTop="1" thickBot="1" x14ac:dyDescent="0.25">
      <c r="B58" s="633"/>
      <c r="C58" s="634"/>
      <c r="D58" s="707"/>
      <c r="E58" s="708" t="s">
        <v>138</v>
      </c>
      <c r="F58" s="876">
        <f>([9]YRIS!F58+[9]LUCIA!F58+[9]ANDRES!F58+[9]MARIA!F58+[9]JORGE!F58+[9]MILAGROS!F58+'[9]RAMONA ESPECIAL'!F58+[9]JOSEFINA!F58+[9]Franciisco!F58)</f>
        <v>0</v>
      </c>
      <c r="G58" s="876">
        <f>([9]YRIS!G58+[9]LUCIA!G58+[9]ANDRES!G58+[9]MARIA!G58+[9]JORGE!G58+[9]MILAGROS!G58+'[9]RAMONA ESPECIAL'!G58+[9]JOSEFINA!G58+[9]Franciisco!G58)</f>
        <v>0</v>
      </c>
      <c r="H58" s="876">
        <f>([9]YRIS!H58+[9]LUCIA!H58+[9]ANDRES!H58+[9]MARIA!H58+[9]JORGE!H58+[9]MILAGROS!H58+'[9]RAMONA ESPECIAL'!H58+[9]JOSEFINA!H58+[9]Franciisco!H58)</f>
        <v>0</v>
      </c>
      <c r="I58" s="876">
        <f>([9]YRIS!I58+[9]LUCIA!I58+[9]ANDRES!I58+[9]MARIA!I58+[9]JORGE!I58+[9]MILAGROS!I58+'[9]RAMONA ESPECIAL'!I58+[9]JOSEFINA!I58+[9]Franciisco!I58)</f>
        <v>0</v>
      </c>
      <c r="J58" s="672">
        <f>SUM(F58:F58:I58)</f>
        <v>0</v>
      </c>
      <c r="K58" s="633"/>
    </row>
    <row r="59" spans="2:12" ht="14.25" customHeight="1" outlineLevel="1" thickTop="1" thickBot="1" x14ac:dyDescent="0.25">
      <c r="B59" s="633"/>
      <c r="C59" s="634"/>
      <c r="D59" s="707"/>
      <c r="E59" s="704" t="s">
        <v>100</v>
      </c>
      <c r="F59" s="876">
        <f>([9]YRIS!F59+[9]LUCIA!F59+[9]ANDRES!F59+[9]MARIA!F59+[9]JORGE!F59+[9]MILAGROS!F59+'[9]RAMONA ESPECIAL'!F59+[9]JOSEFINA!F59+[9]Franciisco!F59)</f>
        <v>0</v>
      </c>
      <c r="G59" s="876">
        <f>([9]YRIS!G59+[9]LUCIA!G59+[9]ANDRES!G59+[9]MARIA!G59+[9]JORGE!G59+[9]MILAGROS!G59+'[9]RAMONA ESPECIAL'!G59+[9]JOSEFINA!G59+[9]Franciisco!G59)</f>
        <v>0</v>
      </c>
      <c r="H59" s="876">
        <f>([9]YRIS!H59+[9]LUCIA!H59+[9]ANDRES!H59+[9]MARIA!H59+[9]JORGE!H59+[9]MILAGROS!H59+'[9]RAMONA ESPECIAL'!H59+[9]JOSEFINA!H59+[9]Franciisco!H59)</f>
        <v>0</v>
      </c>
      <c r="I59" s="876">
        <f>([9]YRIS!I59+[9]LUCIA!I59+[9]ANDRES!I59+[9]MARIA!I59+[9]JORGE!I59+[9]MILAGROS!I59+'[9]RAMONA ESPECIAL'!I59+[9]JOSEFINA!I59+[9]Franciisco!I59)</f>
        <v>0</v>
      </c>
      <c r="J59" s="672">
        <f>SUM(F59:F59:I59)</f>
        <v>0</v>
      </c>
      <c r="K59" s="633"/>
    </row>
    <row r="60" spans="2:12" ht="14.25" customHeight="1" outlineLevel="1" thickTop="1" thickBot="1" x14ac:dyDescent="0.25">
      <c r="B60" s="633"/>
      <c r="C60" s="634"/>
      <c r="D60" s="707"/>
      <c r="E60" s="709" t="s">
        <v>99</v>
      </c>
      <c r="F60" s="876">
        <f>([9]YRIS!F60+[9]LUCIA!F60+[9]ANDRES!F60+[9]MARIA!F60+[9]JORGE!F60+[9]MILAGROS!F60+'[9]RAMONA ESPECIAL'!F60+[9]JOSEFINA!F60+[9]Franciisco!F60)</f>
        <v>0</v>
      </c>
      <c r="G60" s="876">
        <f>([9]YRIS!G60+[9]LUCIA!G60+[9]ANDRES!G60+[9]MARIA!G60+[9]JORGE!G60+[9]MILAGROS!G60+'[9]RAMONA ESPECIAL'!G60+[9]JOSEFINA!G60+[9]Franciisco!G60)</f>
        <v>0</v>
      </c>
      <c r="H60" s="876">
        <f>([9]YRIS!H60+[9]LUCIA!H60+[9]ANDRES!H60+[9]MARIA!H60+[9]JORGE!H60+[9]MILAGROS!H60+'[9]RAMONA ESPECIAL'!H60+[9]JOSEFINA!H60+[9]Franciisco!H60)</f>
        <v>0</v>
      </c>
      <c r="I60" s="876">
        <f>([9]YRIS!I60+[9]LUCIA!I60+[9]ANDRES!I60+[9]MARIA!I60+[9]JORGE!I60+[9]MILAGROS!I60+'[9]RAMONA ESPECIAL'!I60+[9]JOSEFINA!I60+[9]Franciisco!I60)</f>
        <v>0</v>
      </c>
      <c r="J60" s="672">
        <f>SUM(F60:F60:I60)</f>
        <v>0</v>
      </c>
      <c r="K60" s="633"/>
    </row>
    <row r="61" spans="2:12" ht="14.25" customHeight="1" outlineLevel="1" thickTop="1" thickBot="1" x14ac:dyDescent="0.25">
      <c r="B61" s="633"/>
      <c r="C61" s="634"/>
      <c r="D61" s="707"/>
      <c r="E61" s="709" t="s">
        <v>139</v>
      </c>
      <c r="F61" s="876">
        <f>([9]YRIS!F61+[9]LUCIA!F61+[9]ANDRES!F61+[9]MARIA!F61+[9]JORGE!F61+[9]MILAGROS!F61+'[9]RAMONA ESPECIAL'!F61+[9]JOSEFINA!F61+[9]Franciisco!F61)</f>
        <v>0</v>
      </c>
      <c r="G61" s="876">
        <f>([9]YRIS!G61+[9]LUCIA!G61+[9]ANDRES!G61+[9]MARIA!G61+[9]JORGE!G61+[9]MILAGROS!G61+'[9]RAMONA ESPECIAL'!G61+[9]JOSEFINA!G61+[9]Franciisco!G61)</f>
        <v>0</v>
      </c>
      <c r="H61" s="876">
        <f>([9]YRIS!H61+[9]LUCIA!H61+[9]ANDRES!H61+[9]MARIA!H61+[9]JORGE!H61+[9]MILAGROS!H61+'[9]RAMONA ESPECIAL'!H61+[9]JOSEFINA!H61+[9]Franciisco!H61)</f>
        <v>0</v>
      </c>
      <c r="I61" s="876">
        <f>([9]YRIS!I61+[9]LUCIA!I61+[9]ANDRES!I61+[9]MARIA!I61+[9]JORGE!I61+[9]MILAGROS!I61+'[9]RAMONA ESPECIAL'!I61+[9]JOSEFINA!I61+[9]Franciisco!I61)</f>
        <v>0</v>
      </c>
      <c r="J61" s="672">
        <f>SUM(F61:F61:I61)</f>
        <v>0</v>
      </c>
      <c r="K61" s="633"/>
    </row>
    <row r="62" spans="2:12" ht="14.25" customHeight="1" outlineLevel="1" thickTop="1" thickBot="1" x14ac:dyDescent="0.25">
      <c r="B62" s="633"/>
      <c r="C62" s="634"/>
      <c r="D62" s="707"/>
      <c r="E62" s="709" t="s">
        <v>106</v>
      </c>
      <c r="F62" s="876">
        <f>([9]YRIS!F62+[9]LUCIA!F62+[9]ANDRES!F62+[9]MARIA!F62+[9]JORGE!F62+[9]MILAGROS!F62+'[9]RAMONA ESPECIAL'!F62+[9]JOSEFINA!F62+[9]Franciisco!F62)</f>
        <v>0</v>
      </c>
      <c r="G62" s="876">
        <f>([9]YRIS!G62+[9]LUCIA!G62+[9]ANDRES!G62+[9]MARIA!G62+[9]JORGE!G62+[9]MILAGROS!G62+'[9]RAMONA ESPECIAL'!G62+[9]JOSEFINA!G62+[9]Franciisco!G62)</f>
        <v>0</v>
      </c>
      <c r="H62" s="876">
        <f>([9]YRIS!H62+[9]LUCIA!H62+[9]ANDRES!H62+[9]MARIA!H62+[9]JORGE!H62+[9]MILAGROS!H62+'[9]RAMONA ESPECIAL'!H62+[9]JOSEFINA!H62+[9]Franciisco!H62)</f>
        <v>0</v>
      </c>
      <c r="I62" s="876">
        <f>([9]YRIS!I62+[9]LUCIA!I62+[9]ANDRES!I62+[9]MARIA!I62+[9]JORGE!I62+[9]MILAGROS!I62+'[9]RAMONA ESPECIAL'!I62+[9]JOSEFINA!I62+[9]Franciisco!I62)</f>
        <v>0</v>
      </c>
      <c r="J62" s="672">
        <f>SUM(F62:F62:I62)</f>
        <v>0</v>
      </c>
      <c r="K62" s="633"/>
    </row>
    <row r="63" spans="2:12" ht="14.25" customHeight="1" outlineLevel="1" thickTop="1" thickBot="1" x14ac:dyDescent="0.25">
      <c r="B63" s="633"/>
      <c r="C63" s="634"/>
      <c r="D63" s="707"/>
      <c r="E63" s="710" t="s">
        <v>92</v>
      </c>
      <c r="F63" s="876">
        <f>([9]YRIS!F63+[9]LUCIA!F63+[9]ANDRES!F63+[9]MARIA!F63+[9]JORGE!F63+[9]MILAGROS!F63+'[9]RAMONA ESPECIAL'!F63+[9]JOSEFINA!F63+[9]Franciisco!F63)</f>
        <v>0</v>
      </c>
      <c r="G63" s="876">
        <f>([9]YRIS!G63+[9]LUCIA!G63+[9]ANDRES!G63+[9]MARIA!G63+[9]JORGE!G63+[9]MILAGROS!G63+'[9]RAMONA ESPECIAL'!G63+[9]JOSEFINA!G63+[9]Franciisco!G63)</f>
        <v>0</v>
      </c>
      <c r="H63" s="876">
        <f>([9]YRIS!H63+[9]LUCIA!H63+[9]ANDRES!H63+[9]MARIA!H63+[9]JORGE!H63+[9]MILAGROS!H63+'[9]RAMONA ESPECIAL'!H63+[9]JOSEFINA!H63+[9]Franciisco!H63)</f>
        <v>0</v>
      </c>
      <c r="I63" s="876">
        <f>([9]YRIS!I63+[9]LUCIA!I63+[9]ANDRES!I63+[9]MARIA!I63+[9]JORGE!I63+[9]MILAGROS!I63+'[9]RAMONA ESPECIAL'!I63+[9]JOSEFINA!I63+[9]Franciisco!I63)</f>
        <v>0</v>
      </c>
      <c r="J63" s="672">
        <f>SUM(F63:F63:I63)</f>
        <v>0</v>
      </c>
      <c r="K63" s="633"/>
    </row>
    <row r="64" spans="2:12" ht="14.25" customHeight="1" outlineLevel="1" thickTop="1" thickBot="1" x14ac:dyDescent="0.25">
      <c r="B64" s="633"/>
      <c r="C64" s="634"/>
      <c r="D64" s="706"/>
      <c r="E64" s="710" t="s">
        <v>121</v>
      </c>
      <c r="F64" s="876">
        <f>([9]YRIS!F64+[9]LUCIA!F64+[9]ANDRES!F64+[9]MARIA!F64+[9]JORGE!F64+[9]MILAGROS!F64+'[9]RAMONA ESPECIAL'!F64+[9]JOSEFINA!F64+[9]Franciisco!F64)</f>
        <v>0</v>
      </c>
      <c r="G64" s="876">
        <f>([9]YRIS!G64+[9]LUCIA!G64+[9]ANDRES!G64+[9]MARIA!G64+[9]JORGE!G64+[9]MILAGROS!G64+'[9]RAMONA ESPECIAL'!G64+[9]JOSEFINA!G64+[9]Franciisco!G64)</f>
        <v>0</v>
      </c>
      <c r="H64" s="876">
        <f>([9]YRIS!H64+[9]LUCIA!H64+[9]ANDRES!H64+[9]MARIA!H64+[9]JORGE!H64+[9]MILAGROS!H64+'[9]RAMONA ESPECIAL'!H64+[9]JOSEFINA!H64+[9]Franciisco!H64)</f>
        <v>0</v>
      </c>
      <c r="I64" s="876">
        <f>([9]YRIS!I64+[9]LUCIA!I64+[9]ANDRES!I64+[9]MARIA!I64+[9]JORGE!I64+[9]MILAGROS!I64+'[9]RAMONA ESPECIAL'!I64+[9]JOSEFINA!I64+[9]Franciisco!I64)</f>
        <v>0</v>
      </c>
      <c r="J64" s="672">
        <f>SUM(F64:F64:I64)</f>
        <v>0</v>
      </c>
      <c r="K64" s="634"/>
    </row>
    <row r="65" spans="2:11" ht="3.75" customHeight="1" thickTop="1" thickBot="1" x14ac:dyDescent="0.25">
      <c r="B65" s="711"/>
      <c r="C65" s="712"/>
      <c r="D65" s="713"/>
      <c r="E65" s="714"/>
      <c r="F65" s="894"/>
      <c r="G65" s="894"/>
      <c r="H65" s="894"/>
      <c r="I65" s="895"/>
      <c r="J65" s="715"/>
      <c r="K65" s="712"/>
    </row>
    <row r="66" spans="2:11" ht="12" customHeight="1" thickTop="1" x14ac:dyDescent="0.2">
      <c r="B66" s="633"/>
      <c r="C66" s="1620" t="s">
        <v>28</v>
      </c>
      <c r="D66" s="1621"/>
      <c r="E66" s="1621"/>
      <c r="F66" s="1621"/>
      <c r="G66" s="1621"/>
      <c r="H66" s="1621"/>
      <c r="I66" s="1622"/>
      <c r="J66" s="1592">
        <f>(J71+J73+J74+J75+J79+J80+J81+J82+J83+J84+J37+J42+J43+J44+J48+J50+J51+J52+J53+J55+J56+J60)</f>
        <v>46</v>
      </c>
      <c r="K66" s="633"/>
    </row>
    <row r="67" spans="2:11" ht="12" customHeight="1" x14ac:dyDescent="0.2">
      <c r="B67" s="633"/>
      <c r="C67" s="1623"/>
      <c r="D67" s="1624"/>
      <c r="E67" s="1624"/>
      <c r="F67" s="1624"/>
      <c r="G67" s="1624"/>
      <c r="H67" s="1624"/>
      <c r="I67" s="1625"/>
      <c r="J67" s="1593"/>
      <c r="K67" s="633"/>
    </row>
    <row r="68" spans="2:11" ht="12" customHeight="1" thickBot="1" x14ac:dyDescent="0.25">
      <c r="B68" s="633"/>
      <c r="C68" s="1626"/>
      <c r="D68" s="1627"/>
      <c r="E68" s="1627"/>
      <c r="F68" s="1627"/>
      <c r="G68" s="1627"/>
      <c r="H68" s="1627"/>
      <c r="I68" s="1628"/>
      <c r="J68" s="1594"/>
      <c r="K68" s="634"/>
    </row>
    <row r="69" spans="2:11" ht="14.25" customHeight="1" thickTop="1" thickBot="1" x14ac:dyDescent="0.25">
      <c r="B69" s="716"/>
      <c r="C69" s="717"/>
      <c r="D69" s="717"/>
      <c r="E69" s="717"/>
      <c r="F69" s="718"/>
      <c r="G69" s="718"/>
      <c r="H69" s="718"/>
      <c r="I69" s="719"/>
      <c r="J69" s="720"/>
      <c r="K69" s="633"/>
    </row>
    <row r="70" spans="2:11" ht="16.5" customHeight="1" thickTop="1" thickBot="1" x14ac:dyDescent="0.25">
      <c r="B70" s="716"/>
      <c r="C70" s="717"/>
      <c r="D70" s="1611" t="s">
        <v>141</v>
      </c>
      <c r="E70" s="1612"/>
      <c r="F70" s="721">
        <f>(F71)</f>
        <v>1</v>
      </c>
      <c r="G70" s="721">
        <f>(G71)</f>
        <v>3</v>
      </c>
      <c r="H70" s="721">
        <f>(H71)</f>
        <v>0</v>
      </c>
      <c r="I70" s="721">
        <f>(I71)</f>
        <v>0</v>
      </c>
      <c r="J70" s="874">
        <f>SUM(F70:I70)</f>
        <v>4</v>
      </c>
      <c r="K70" s="633"/>
    </row>
    <row r="71" spans="2:11" ht="14.25" customHeight="1" thickTop="1" thickBot="1" x14ac:dyDescent="0.25">
      <c r="B71" s="716"/>
      <c r="C71" s="717"/>
      <c r="D71" s="1609" t="s">
        <v>86</v>
      </c>
      <c r="E71" s="1610"/>
      <c r="F71" s="876">
        <f>([9]YRIS!F71+[9]LUCIA!F71+[9]ANDRES!F71+[9]MARIA!F71+[9]JORGE!F71+[9]MILAGROS!F71+'[9]RAMONA ESPECIAL'!F71+[9]JOSEFINA!F71+[9]Franciisco!F71)</f>
        <v>1</v>
      </c>
      <c r="G71" s="876">
        <f>([9]YRIS!G71+[9]LUCIA!G71+[9]ANDRES!G71+[9]MARIA!G71+[9]JORGE!G71+[9]MILAGROS!G71+'[9]RAMONA ESPECIAL'!G71+[9]JOSEFINA!G71+[9]Franciisco!G71)</f>
        <v>3</v>
      </c>
      <c r="H71" s="876">
        <f>([9]YRIS!H71+[9]LUCIA!H71+[9]ANDRES!H71+[9]MARIA!H71+[9]JORGE!H71+[9]MILAGROS!H71+'[9]RAMONA ESPECIAL'!H71+[9]JOSEFINA!H71+[9]Franciisco!H71)</f>
        <v>0</v>
      </c>
      <c r="I71" s="876">
        <f>([9]YRIS!I71+[9]LUCIA!I71+[9]ANDRES!I71+[9]MARIA!I71+[9]JORGE!I71+[9]MILAGROS!I71+'[9]RAMONA ESPECIAL'!I71+[9]JOSEFINA!I71+[9]Franciisco!I71)</f>
        <v>0</v>
      </c>
      <c r="J71" s="722">
        <f>SUM(F71:I71)</f>
        <v>4</v>
      </c>
      <c r="K71" s="633"/>
    </row>
    <row r="72" spans="2:11" ht="16.5" customHeight="1" thickTop="1" thickBot="1" x14ac:dyDescent="0.25">
      <c r="B72" s="633"/>
      <c r="C72" s="723"/>
      <c r="D72" s="1611" t="s">
        <v>140</v>
      </c>
      <c r="E72" s="1612"/>
      <c r="F72" s="721">
        <f>SUM(F73:F75)</f>
        <v>7</v>
      </c>
      <c r="G72" s="721">
        <f>SUM(G73:G75)</f>
        <v>2</v>
      </c>
      <c r="H72" s="721">
        <f>SUM(H73:H75)</f>
        <v>0</v>
      </c>
      <c r="I72" s="721">
        <f>SUM(I73:I75)</f>
        <v>0</v>
      </c>
      <c r="J72" s="874">
        <f t="shared" ref="J72:J87" si="2">SUM(F72:I72)</f>
        <v>9</v>
      </c>
      <c r="K72" s="633"/>
    </row>
    <row r="73" spans="2:11" ht="14.25" customHeight="1" outlineLevel="1" thickTop="1" thickBot="1" x14ac:dyDescent="0.25">
      <c r="B73" s="633"/>
      <c r="C73" s="723"/>
      <c r="D73" s="697"/>
      <c r="E73" s="724" t="s">
        <v>29</v>
      </c>
      <c r="F73" s="876">
        <f>([9]YRIS!F73+[9]LUCIA!F73+[9]ANDRES!F73+[9]MARIA!F73+[9]JORGE!F73+[9]MILAGROS!F73+'[9]RAMONA ESPECIAL'!F73+[9]JOSEFINA!F73+[9]Franciisco!F73)</f>
        <v>0</v>
      </c>
      <c r="G73" s="876">
        <f>([9]YRIS!G73+[9]LUCIA!G73+[9]ANDRES!G73+[9]MARIA!G73+[9]JORGE!G73+[9]MILAGROS!G73+'[9]RAMONA ESPECIAL'!G73+[9]JOSEFINA!G73+[9]Franciisco!G73)</f>
        <v>2</v>
      </c>
      <c r="H73" s="876">
        <f>([9]YRIS!H73+[9]LUCIA!H73+[9]ANDRES!H73+[9]MARIA!H73+[9]JORGE!H73+[9]MILAGROS!H73+'[9]RAMONA ESPECIAL'!H73+[9]JOSEFINA!H73+[9]Franciisco!H73)</f>
        <v>0</v>
      </c>
      <c r="I73" s="876">
        <f>([9]YRIS!I73+[9]LUCIA!I73+[9]ANDRES!I73+[9]MARIA!I73+[9]JORGE!I73+[9]MILAGROS!I73+'[9]RAMONA ESPECIAL'!I73+[9]JOSEFINA!I73+[9]Franciisco!I73)</f>
        <v>0</v>
      </c>
      <c r="J73" s="722">
        <f t="shared" si="2"/>
        <v>2</v>
      </c>
      <c r="K73" s="633"/>
    </row>
    <row r="74" spans="2:11" ht="14.25" outlineLevel="1" thickTop="1" thickBot="1" x14ac:dyDescent="0.25">
      <c r="B74" s="633"/>
      <c r="C74" s="723"/>
      <c r="D74" s="697"/>
      <c r="E74" s="725" t="s">
        <v>57</v>
      </c>
      <c r="F74" s="876">
        <f>([9]YRIS!F74+[9]LUCIA!F74+[9]ANDRES!F74+[9]MARIA!F74+[9]JORGE!F74+[9]MILAGROS!F74+'[9]RAMONA ESPECIAL'!F74+[9]JOSEFINA!F74+[9]Franciisco!F74)</f>
        <v>0</v>
      </c>
      <c r="G74" s="876">
        <f>([9]YRIS!G74+[9]LUCIA!G74+[9]ANDRES!G74+[9]MARIA!G74+[9]JORGE!G74+[9]MILAGROS!G74+'[9]RAMONA ESPECIAL'!G74+[9]JOSEFINA!G74+[9]Franciisco!G74)</f>
        <v>0</v>
      </c>
      <c r="H74" s="876">
        <f>([9]YRIS!H74+[9]LUCIA!H74+[9]ANDRES!H74+[9]MARIA!H74+[9]JORGE!H74+[9]MILAGROS!H74+'[9]RAMONA ESPECIAL'!H74+[9]JOSEFINA!H74+[9]Franciisco!H74)</f>
        <v>0</v>
      </c>
      <c r="I74" s="876">
        <f>([9]YRIS!I74+[9]LUCIA!I74+[9]ANDRES!I74+[9]MARIA!I74+[9]JORGE!I74+[9]MILAGROS!I74+'[9]RAMONA ESPECIAL'!I74+[9]JOSEFINA!I74+[9]Franciisco!I74)</f>
        <v>0</v>
      </c>
      <c r="J74" s="722">
        <f t="shared" si="2"/>
        <v>0</v>
      </c>
      <c r="K74" s="633"/>
    </row>
    <row r="75" spans="2:11" ht="14.25" outlineLevel="1" thickTop="1" thickBot="1" x14ac:dyDescent="0.25">
      <c r="B75" s="633"/>
      <c r="C75" s="723"/>
      <c r="D75" s="726"/>
      <c r="E75" s="727" t="s">
        <v>58</v>
      </c>
      <c r="F75" s="876">
        <f>([9]YRIS!F75+[9]LUCIA!F75+[9]ANDRES!F75+[9]MARIA!F75+[9]JORGE!F75+[9]MILAGROS!F75+'[9]RAMONA ESPECIAL'!F75+[9]JOSEFINA!F75+[9]Franciisco!F75)</f>
        <v>7</v>
      </c>
      <c r="G75" s="876">
        <f>([9]YRIS!G75+[9]LUCIA!G75+[9]ANDRES!G75+[9]MARIA!G75+[9]JORGE!G75+[9]MILAGROS!G75+'[9]RAMONA ESPECIAL'!G75+[9]JOSEFINA!G75+[9]Franciisco!G75)</f>
        <v>0</v>
      </c>
      <c r="H75" s="876">
        <f>([9]YRIS!H75+[9]LUCIA!H75+[9]ANDRES!H75+[9]MARIA!H75+[9]JORGE!H75+[9]MILAGROS!H75+'[9]RAMONA ESPECIAL'!H75+[9]JOSEFINA!H75+[9]Franciisco!H75)</f>
        <v>0</v>
      </c>
      <c r="I75" s="876">
        <f>([9]YRIS!I75+[9]LUCIA!I75+[9]ANDRES!I75+[9]MARIA!I75+[9]JORGE!I75+[9]MILAGROS!I75+'[9]RAMONA ESPECIAL'!I75+[9]JOSEFINA!I75+[9]Franciisco!I75)</f>
        <v>0</v>
      </c>
      <c r="J75" s="720">
        <f t="shared" si="2"/>
        <v>7</v>
      </c>
      <c r="K75" s="633"/>
    </row>
    <row r="76" spans="2:11" ht="35.25" customHeight="1" thickTop="1" thickBot="1" x14ac:dyDescent="0.3">
      <c r="B76" s="633"/>
      <c r="C76" s="1613" t="s">
        <v>43</v>
      </c>
      <c r="D76" s="1614"/>
      <c r="E76" s="1614"/>
      <c r="F76" s="1614"/>
      <c r="G76" s="1614"/>
      <c r="H76" s="1614"/>
      <c r="I76" s="1615"/>
      <c r="J76" s="728">
        <f>(H256-J66)</f>
        <v>2271</v>
      </c>
      <c r="K76" s="633"/>
    </row>
    <row r="77" spans="2:11" ht="16.5" customHeight="1" thickTop="1" thickBot="1" x14ac:dyDescent="0.25">
      <c r="B77" s="633"/>
      <c r="C77" s="658"/>
      <c r="D77" s="1616" t="s">
        <v>146</v>
      </c>
      <c r="E77" s="1617"/>
      <c r="F77" s="876">
        <f>([9]YRIS!F77+[9]LUCIA!F77+[9]ANDRES!F77+[9]MARIA!F77+[9]JORGE!F77+[9]MILAGROS!F77+'[9]RAMONA ESPECIAL'!F77+[9]JOSEFINA!F77+[9]Franciisco!F77)</f>
        <v>0</v>
      </c>
      <c r="G77" s="876">
        <f>([9]YRIS!G77+[9]LUCIA!G77+[9]ANDRES!G77+[9]MARIA!G77+[9]JORGE!G77+[9]MILAGROS!G77+'[9]RAMONA ESPECIAL'!G77+[9]JOSEFINA!G77+[9]Franciisco!G77)</f>
        <v>0</v>
      </c>
      <c r="H77" s="876">
        <f>([9]YRIS!H77+[9]LUCIA!H77+[9]ANDRES!H77+[9]MARIA!H77+[9]JORGE!H77+[9]MILAGROS!H77+'[9]RAMONA ESPECIAL'!H77+[9]JOSEFINA!H77+[9]Franciisco!H77)</f>
        <v>0</v>
      </c>
      <c r="I77" s="876">
        <f>([9]YRIS!I77+[9]LUCIA!I77+[9]ANDRES!I77+[9]MARIA!I77+[9]JORGE!I77+[9]MILAGROS!I77+'[9]RAMONA ESPECIAL'!I77+[9]JOSEFINA!I77+[9]Franciisco!I77)</f>
        <v>0</v>
      </c>
      <c r="J77" s="730">
        <f t="shared" si="2"/>
        <v>0</v>
      </c>
      <c r="K77" s="633"/>
    </row>
    <row r="78" spans="2:11" ht="16.5" customHeight="1" thickTop="1" thickBot="1" x14ac:dyDescent="0.25">
      <c r="B78" s="633"/>
      <c r="C78" s="658"/>
      <c r="D78" s="1618" t="s">
        <v>147</v>
      </c>
      <c r="E78" s="1619"/>
      <c r="F78" s="875">
        <f>(F79+F80+F81+F82+F83+F84+F85+F86+F87)</f>
        <v>52</v>
      </c>
      <c r="G78" s="875">
        <f>(G79+G80+G81+G82+G83+G84+G85+G86+G87)</f>
        <v>0</v>
      </c>
      <c r="H78" s="875">
        <f>(H79+H80+H81+H82+H83+H84+H85+H86+H87)</f>
        <v>1</v>
      </c>
      <c r="I78" s="875">
        <f>(I79+I80+I81+I82+I83+I84+I85+I86+I87)</f>
        <v>0</v>
      </c>
      <c r="J78" s="732">
        <f>SUM(F78:I78)</f>
        <v>53</v>
      </c>
      <c r="K78" s="633"/>
    </row>
    <row r="79" spans="2:11" ht="14.25" customHeight="1" outlineLevel="1" thickTop="1" thickBot="1" x14ac:dyDescent="0.25">
      <c r="B79" s="633"/>
      <c r="C79" s="658"/>
      <c r="D79" s="697"/>
      <c r="E79" s="733" t="s">
        <v>112</v>
      </c>
      <c r="F79" s="876">
        <f>([9]YRIS!F79+[9]LUCIA!F79+[9]ANDRES!F79+[9]MARIA!F79+[9]JORGE!F79+[9]MILAGROS!F79+'[9]RAMONA ESPECIAL'!F79+[9]JOSEFINA!F79+[9]Franciisco!F79)</f>
        <v>16</v>
      </c>
      <c r="G79" s="876">
        <f>([9]YRIS!G79+[9]LUCIA!G79+[9]ANDRES!G79+[9]MARIA!G79+[9]JORGE!G79+[9]MILAGROS!G79+'[9]RAMONA ESPECIAL'!G79+[9]JOSEFINA!G79+[9]Franciisco!G79)</f>
        <v>0</v>
      </c>
      <c r="H79" s="876">
        <f>([9]YRIS!H79+[9]LUCIA!H79+[9]ANDRES!H79+[9]MARIA!H79+[9]JORGE!H79+[9]MILAGROS!H79+'[9]RAMONA ESPECIAL'!H79+[9]JOSEFINA!H79+[9]Franciisco!H79)</f>
        <v>0</v>
      </c>
      <c r="I79" s="876">
        <f>([9]YRIS!I79+[9]LUCIA!I79+[9]ANDRES!I79+[9]MARIA!I79+[9]JORGE!I79+[9]MILAGROS!I79+'[9]RAMONA ESPECIAL'!I79+[9]JOSEFINA!I79+[9]Franciisco!I79)</f>
        <v>0</v>
      </c>
      <c r="J79" s="734">
        <f t="shared" si="2"/>
        <v>16</v>
      </c>
      <c r="K79" s="633"/>
    </row>
    <row r="80" spans="2:11" ht="14.25" customHeight="1" outlineLevel="1" thickTop="1" thickBot="1" x14ac:dyDescent="0.25">
      <c r="B80" s="633"/>
      <c r="C80" s="658"/>
      <c r="D80" s="697"/>
      <c r="E80" s="735" t="s">
        <v>108</v>
      </c>
      <c r="F80" s="876">
        <f>([9]YRIS!F80+[9]LUCIA!F80+[9]ANDRES!F80+[9]MARIA!F80+[9]JORGE!F80+[9]MILAGROS!F80+'[9]RAMONA ESPECIAL'!F80+[9]JOSEFINA!F80+[9]Franciisco!F80)</f>
        <v>0</v>
      </c>
      <c r="G80" s="876">
        <f>([9]YRIS!G80+[9]LUCIA!G80+[9]ANDRES!G80+[9]MARIA!G80+[9]JORGE!G80+[9]MILAGROS!G80+'[9]RAMONA ESPECIAL'!G80+[9]JOSEFINA!G80+[9]Franciisco!G80)</f>
        <v>0</v>
      </c>
      <c r="H80" s="876">
        <f>([9]YRIS!H80+[9]LUCIA!H80+[9]ANDRES!H80+[9]MARIA!H80+[9]JORGE!H80+[9]MILAGROS!H80+'[9]RAMONA ESPECIAL'!H80+[9]JOSEFINA!H80+[9]Franciisco!H80)</f>
        <v>0</v>
      </c>
      <c r="I80" s="876">
        <f>([9]YRIS!I80+[9]LUCIA!I80+[9]ANDRES!I80+[9]MARIA!I80+[9]JORGE!I80+[9]MILAGROS!I80+'[9]RAMONA ESPECIAL'!I80+[9]JOSEFINA!I80+[9]Franciisco!I80)</f>
        <v>0</v>
      </c>
      <c r="J80" s="734">
        <f>SUM(F80:I80)</f>
        <v>0</v>
      </c>
      <c r="K80" s="633"/>
    </row>
    <row r="81" spans="2:12" ht="14.25" customHeight="1" outlineLevel="1" thickTop="1" thickBot="1" x14ac:dyDescent="0.25">
      <c r="B81" s="633"/>
      <c r="C81" s="658"/>
      <c r="D81" s="697"/>
      <c r="E81" s="736" t="s">
        <v>109</v>
      </c>
      <c r="F81" s="876">
        <f>([9]YRIS!F81+[9]LUCIA!F81+[9]ANDRES!F81+[9]MARIA!F81+[9]JORGE!F81+[9]MILAGROS!F81+'[9]RAMONA ESPECIAL'!F81+[9]JOSEFINA!F81+[9]Franciisco!F81)</f>
        <v>0</v>
      </c>
      <c r="G81" s="876">
        <f>([9]YRIS!G81+[9]LUCIA!G81+[9]ANDRES!G81+[9]MARIA!G81+[9]JORGE!G81+[9]MILAGROS!G81+'[9]RAMONA ESPECIAL'!G81+[9]JOSEFINA!G81+[9]Franciisco!G81)</f>
        <v>0</v>
      </c>
      <c r="H81" s="876">
        <f>([9]YRIS!H81+[9]LUCIA!H81+[9]ANDRES!H81+[9]MARIA!H81+[9]JORGE!H81+[9]MILAGROS!H81+'[9]RAMONA ESPECIAL'!H81+[9]JOSEFINA!H81+[9]Franciisco!H81)</f>
        <v>0</v>
      </c>
      <c r="I81" s="876">
        <f>([9]YRIS!I81+[9]LUCIA!I81+[9]ANDRES!I81+[9]MARIA!I81+[9]JORGE!I81+[9]MILAGROS!I81+'[9]RAMONA ESPECIAL'!I81+[9]JOSEFINA!I81+[9]Franciisco!I81)</f>
        <v>0</v>
      </c>
      <c r="J81" s="734">
        <f t="shared" si="2"/>
        <v>0</v>
      </c>
      <c r="K81" s="633"/>
    </row>
    <row r="82" spans="2:12" ht="14.25" customHeight="1" outlineLevel="1" thickTop="1" thickBot="1" x14ac:dyDescent="0.25">
      <c r="B82" s="633"/>
      <c r="C82" s="658"/>
      <c r="D82" s="697"/>
      <c r="E82" s="736" t="s">
        <v>111</v>
      </c>
      <c r="F82" s="876">
        <f>([9]YRIS!F82+[9]LUCIA!F82+[9]ANDRES!F82+[9]MARIA!F82+[9]JORGE!F82+[9]MILAGROS!F82+'[9]RAMONA ESPECIAL'!F82+[9]JOSEFINA!F82+[9]Franciisco!F82)</f>
        <v>0</v>
      </c>
      <c r="G82" s="876">
        <f>([9]YRIS!G82+[9]LUCIA!G82+[9]ANDRES!G82+[9]MARIA!G82+[9]JORGE!G82+[9]MILAGROS!G82+'[9]RAMONA ESPECIAL'!G82+[9]JOSEFINA!G82+[9]Franciisco!G82)</f>
        <v>0</v>
      </c>
      <c r="H82" s="876">
        <f>([9]YRIS!H82+[9]LUCIA!H82+[9]ANDRES!H82+[9]MARIA!H82+[9]JORGE!H82+[9]MILAGROS!H82+'[9]RAMONA ESPECIAL'!H82+[9]JOSEFINA!H82+[9]Franciisco!H82)</f>
        <v>0</v>
      </c>
      <c r="I82" s="876">
        <f>([9]YRIS!I82+[9]LUCIA!I82+[9]ANDRES!I82+[9]MARIA!I82+[9]JORGE!I82+[9]MILAGROS!I82+'[9]RAMONA ESPECIAL'!I82+[9]JOSEFINA!I82+[9]Franciisco!I82)</f>
        <v>0</v>
      </c>
      <c r="J82" s="734">
        <f t="shared" si="2"/>
        <v>0</v>
      </c>
      <c r="K82" s="633"/>
    </row>
    <row r="83" spans="2:12" ht="14.25" customHeight="1" outlineLevel="1" thickTop="1" thickBot="1" x14ac:dyDescent="0.25">
      <c r="B83" s="633"/>
      <c r="C83" s="658"/>
      <c r="D83" s="697"/>
      <c r="E83" s="736" t="s">
        <v>113</v>
      </c>
      <c r="F83" s="876">
        <f>([9]YRIS!F83+[9]LUCIA!F83+[9]ANDRES!F83+[9]MARIA!F83+[9]JORGE!F83+[9]MILAGROS!F83+'[9]RAMONA ESPECIAL'!F83+[9]JOSEFINA!F83+[9]Franciisco!F83)</f>
        <v>4</v>
      </c>
      <c r="G83" s="876">
        <f>([9]YRIS!G83+[9]LUCIA!G83+[9]ANDRES!G83+[9]MARIA!G83+[9]JORGE!G83+[9]MILAGROS!G83+'[9]RAMONA ESPECIAL'!G83+[9]JOSEFINA!G83+[9]Franciisco!G83)</f>
        <v>0</v>
      </c>
      <c r="H83" s="876">
        <f>([9]YRIS!H83+[9]LUCIA!H83+[9]ANDRES!H83+[9]MARIA!H83+[9]JORGE!H83+[9]MILAGROS!H83+'[9]RAMONA ESPECIAL'!H83+[9]JOSEFINA!H83+[9]Franciisco!H83)</f>
        <v>0</v>
      </c>
      <c r="I83" s="876">
        <f>([9]YRIS!I83+[9]LUCIA!I83+[9]ANDRES!I83+[9]MARIA!I83+[9]JORGE!I83+[9]MILAGROS!I83+'[9]RAMONA ESPECIAL'!I83+[9]JOSEFINA!I83+[9]Franciisco!I83)</f>
        <v>0</v>
      </c>
      <c r="J83" s="734">
        <f t="shared" si="2"/>
        <v>4</v>
      </c>
      <c r="K83" s="633"/>
    </row>
    <row r="84" spans="2:12" ht="14.25" customHeight="1" outlineLevel="1" thickTop="1" thickBot="1" x14ac:dyDescent="0.25">
      <c r="B84" s="633"/>
      <c r="C84" s="658"/>
      <c r="D84" s="697"/>
      <c r="E84" s="736" t="s">
        <v>107</v>
      </c>
      <c r="F84" s="876">
        <f>([9]YRIS!F84+[9]LUCIA!F84+[9]ANDRES!F84+[9]MARIA!F84+[9]JORGE!F84+[9]MILAGROS!F84+'[9]RAMONA ESPECIAL'!F84+[9]JOSEFINA!F84+[9]Franciisco!F84)</f>
        <v>8</v>
      </c>
      <c r="G84" s="876">
        <f>([9]YRIS!G84+[9]LUCIA!G84+[9]ANDRES!G84+[9]MARIA!G84+[9]JORGE!G84+[9]MILAGROS!G84+'[9]RAMONA ESPECIAL'!G84+[9]JOSEFINA!G84+[9]Franciisco!G84)</f>
        <v>0</v>
      </c>
      <c r="H84" s="876">
        <f>([9]YRIS!H84+[9]LUCIA!H84+[9]ANDRES!H84+[9]MARIA!H84+[9]JORGE!H84+[9]MILAGROS!H84+'[9]RAMONA ESPECIAL'!H84+[9]JOSEFINA!H84+[9]Franciisco!H84)</f>
        <v>1</v>
      </c>
      <c r="I84" s="876">
        <f>([9]YRIS!I84+[9]LUCIA!I84+[9]ANDRES!I84+[9]MARIA!I84+[9]JORGE!I84+[9]MILAGROS!I84+'[9]RAMONA ESPECIAL'!I84+[9]JOSEFINA!I84+[9]Franciisco!I84)</f>
        <v>0</v>
      </c>
      <c r="J84" s="734">
        <f t="shared" si="2"/>
        <v>9</v>
      </c>
      <c r="K84" s="633"/>
    </row>
    <row r="85" spans="2:12" ht="14.25" customHeight="1" outlineLevel="1" thickTop="1" thickBot="1" x14ac:dyDescent="0.25">
      <c r="B85" s="633"/>
      <c r="C85" s="658"/>
      <c r="D85" s="697"/>
      <c r="E85" s="736" t="s">
        <v>110</v>
      </c>
      <c r="F85" s="876">
        <f>([9]YRIS!F85+[9]LUCIA!F85+[9]ANDRES!F85+[9]MARIA!F85+[9]JORGE!F85+[9]MILAGROS!F85+'[9]RAMONA ESPECIAL'!F85+[9]JOSEFINA!F85+[9]Franciisco!F85)</f>
        <v>1</v>
      </c>
      <c r="G85" s="876">
        <f>([9]YRIS!G85+[9]LUCIA!G85+[9]ANDRES!G85+[9]MARIA!G85+[9]JORGE!G85+[9]MILAGROS!G85+'[9]RAMONA ESPECIAL'!G85+[9]JOSEFINA!G85+[9]Franciisco!G85)</f>
        <v>0</v>
      </c>
      <c r="H85" s="876">
        <f>([9]YRIS!H85+[9]LUCIA!H85+[9]ANDRES!H85+[9]MARIA!H85+[9]JORGE!H85+[9]MILAGROS!H85+'[9]RAMONA ESPECIAL'!H85+[9]JOSEFINA!H85+[9]Franciisco!H85)</f>
        <v>0</v>
      </c>
      <c r="I85" s="876">
        <f>([9]YRIS!I85+[9]LUCIA!I85+[9]ANDRES!I85+[9]MARIA!I85+[9]JORGE!I85+[9]MILAGROS!I85+'[9]RAMONA ESPECIAL'!I85+[9]JOSEFINA!I85+[9]Franciisco!I85)</f>
        <v>0</v>
      </c>
      <c r="J85" s="734">
        <f t="shared" si="2"/>
        <v>1</v>
      </c>
      <c r="K85" s="633"/>
    </row>
    <row r="86" spans="2:12" ht="14.25" customHeight="1" outlineLevel="1" thickTop="1" thickBot="1" x14ac:dyDescent="0.25">
      <c r="B86" s="633"/>
      <c r="C86" s="658"/>
      <c r="D86" s="697"/>
      <c r="E86" s="736" t="s">
        <v>136</v>
      </c>
      <c r="F86" s="876">
        <f>([9]YRIS!F86+[9]LUCIA!F86+[9]ANDRES!F86+[9]MARIA!F86+[9]JORGE!F86+[9]MILAGROS!F86+'[9]RAMONA ESPECIAL'!F86+[9]JOSEFINA!F86+[9]Franciisco!F86)</f>
        <v>0</v>
      </c>
      <c r="G86" s="876">
        <f>([9]YRIS!G86+[9]LUCIA!G86+[9]ANDRES!G86+[9]MARIA!G86+[9]JORGE!G86+[9]MILAGROS!G86+'[9]RAMONA ESPECIAL'!G86+[9]JOSEFINA!G86+[9]Franciisco!G86)</f>
        <v>0</v>
      </c>
      <c r="H86" s="876">
        <f>([9]YRIS!H86+[9]LUCIA!H86+[9]ANDRES!H86+[9]MARIA!H86+[9]JORGE!H86+[9]MILAGROS!H86+'[9]RAMONA ESPECIAL'!H86+[9]JOSEFINA!H86+[9]Franciisco!H86)</f>
        <v>0</v>
      </c>
      <c r="I86" s="876">
        <f>([9]YRIS!I86+[9]LUCIA!I86+[9]ANDRES!I86+[9]MARIA!I86+[9]JORGE!I86+[9]MILAGROS!I86+'[9]RAMONA ESPECIAL'!I86+[9]JOSEFINA!I86+[9]Franciisco!I86)</f>
        <v>0</v>
      </c>
      <c r="J86" s="734">
        <f>SUM(F86:I86)</f>
        <v>0</v>
      </c>
      <c r="K86" s="633"/>
    </row>
    <row r="87" spans="2:12" ht="14.25" customHeight="1" outlineLevel="1" thickTop="1" thickBot="1" x14ac:dyDescent="0.25">
      <c r="B87" s="633"/>
      <c r="C87" s="658"/>
      <c r="D87" s="697"/>
      <c r="E87" s="737" t="s">
        <v>114</v>
      </c>
      <c r="F87" s="876">
        <f>([9]YRIS!F87+[9]LUCIA!F87+[9]ANDRES!F87+[9]MARIA!F87+[9]JORGE!F87+[9]MILAGROS!F87+'[9]RAMONA ESPECIAL'!F87+[9]JOSEFINA!F87+[9]Franciisco!F87)</f>
        <v>23</v>
      </c>
      <c r="G87" s="876">
        <f>([9]YRIS!G87+[9]LUCIA!G87+[9]ANDRES!G87+[9]MARIA!G87+[9]JORGE!G87+[9]MILAGROS!G87+'[9]RAMONA ESPECIAL'!G87+[9]JOSEFINA!G87+[9]Franciisco!G87)</f>
        <v>0</v>
      </c>
      <c r="H87" s="876">
        <f>([9]YRIS!H87+[9]LUCIA!H87+[9]ANDRES!H87+[9]MARIA!H87+[9]JORGE!H87+[9]MILAGROS!H87+'[9]RAMONA ESPECIAL'!H87+[9]JOSEFINA!H87+[9]Franciisco!H87)</f>
        <v>0</v>
      </c>
      <c r="I87" s="876">
        <f>([9]YRIS!I87+[9]LUCIA!I87+[9]ANDRES!I87+[9]MARIA!I87+[9]JORGE!I87+[9]MILAGROS!I87+'[9]RAMONA ESPECIAL'!I87+[9]JOSEFINA!I87+[9]Franciisco!I87)</f>
        <v>0</v>
      </c>
      <c r="J87" s="734">
        <f t="shared" si="2"/>
        <v>23</v>
      </c>
      <c r="K87" s="633"/>
    </row>
    <row r="88" spans="2:12" ht="4.5" customHeight="1" thickTop="1" thickBot="1" x14ac:dyDescent="0.25">
      <c r="B88" s="633"/>
      <c r="C88" s="738" t="s">
        <v>10</v>
      </c>
      <c r="D88" s="634"/>
      <c r="E88" s="633"/>
      <c r="F88" s="658"/>
      <c r="G88" s="658"/>
      <c r="H88" s="658"/>
      <c r="I88" s="658"/>
      <c r="J88" s="658"/>
      <c r="K88" s="658"/>
    </row>
    <row r="89" spans="2:12" ht="12" customHeight="1" thickTop="1" thickBot="1" x14ac:dyDescent="0.25">
      <c r="B89" s="633"/>
      <c r="C89" s="1620" t="s">
        <v>59</v>
      </c>
      <c r="D89" s="1621"/>
      <c r="E89" s="1621"/>
      <c r="F89" s="1621"/>
      <c r="G89" s="1622"/>
      <c r="H89" s="1588" t="s">
        <v>0</v>
      </c>
      <c r="I89" s="1589"/>
      <c r="J89" s="633"/>
      <c r="K89" s="633"/>
    </row>
    <row r="90" spans="2:12" ht="12" customHeight="1" thickTop="1" thickBot="1" x14ac:dyDescent="0.25">
      <c r="B90" s="633"/>
      <c r="C90" s="1623"/>
      <c r="D90" s="1624"/>
      <c r="E90" s="1624"/>
      <c r="F90" s="1624"/>
      <c r="G90" s="1625"/>
      <c r="H90" s="1629">
        <f>SUM(H92:I96)</f>
        <v>494</v>
      </c>
      <c r="I90" s="1629"/>
      <c r="J90" s="633"/>
      <c r="K90" s="633"/>
    </row>
    <row r="91" spans="2:12" ht="12" customHeight="1" thickTop="1" thickBot="1" x14ac:dyDescent="0.25">
      <c r="B91" s="633"/>
      <c r="C91" s="1626"/>
      <c r="D91" s="1627"/>
      <c r="E91" s="1627"/>
      <c r="F91" s="1627"/>
      <c r="G91" s="1628"/>
      <c r="H91" s="1629"/>
      <c r="I91" s="1629"/>
      <c r="J91" s="633"/>
      <c r="K91" s="633"/>
      <c r="L91" s="659"/>
    </row>
    <row r="92" spans="2:12" ht="14.25" customHeight="1" thickTop="1" thickBot="1" x14ac:dyDescent="0.25">
      <c r="B92" s="633"/>
      <c r="C92" s="634"/>
      <c r="D92" s="658"/>
      <c r="E92" s="1650" t="s">
        <v>158</v>
      </c>
      <c r="F92" s="1651"/>
      <c r="G92" s="876">
        <f>([9]YRIS!G92+[9]LUCIA!G92+[9]ANDRES!G92+[9]MARIA!G92+[9]JORGE!G92+[9]MILAGROS!G92+'[9]RAMONA ESPECIAL'!G92+[9]JOSEFINA!G92+[9]Franciisco!G92)</f>
        <v>9</v>
      </c>
      <c r="H92" s="1632">
        <f>SUM(F92:G92)</f>
        <v>9</v>
      </c>
      <c r="I92" s="1632"/>
      <c r="J92" s="633"/>
      <c r="K92" s="658"/>
    </row>
    <row r="93" spans="2:12" ht="14.25" customHeight="1" thickTop="1" thickBot="1" x14ac:dyDescent="0.25">
      <c r="B93" s="633"/>
      <c r="C93" s="634"/>
      <c r="D93" s="658"/>
      <c r="E93" s="1633" t="s">
        <v>157</v>
      </c>
      <c r="F93" s="1634"/>
      <c r="G93" s="876">
        <f>([9]YRIS!G93+[9]LUCIA!G93+[9]ANDRES!G93+[9]MARIA!G93+[9]JORGE!G93+[9]MILAGROS!G93+'[9]RAMONA ESPECIAL'!G93+[9]JOSEFINA!G93+[9]Franciisco!G93)</f>
        <v>0</v>
      </c>
      <c r="H93" s="1632">
        <f>SUM(F93:G93)</f>
        <v>0</v>
      </c>
      <c r="I93" s="1632"/>
      <c r="J93" s="633"/>
      <c r="K93" s="658"/>
    </row>
    <row r="94" spans="2:12" ht="14.25" customHeight="1" thickTop="1" thickBot="1" x14ac:dyDescent="0.25">
      <c r="B94" s="633"/>
      <c r="C94" s="634"/>
      <c r="D94" s="658"/>
      <c r="E94" s="1633" t="s">
        <v>159</v>
      </c>
      <c r="F94" s="1634"/>
      <c r="G94" s="876">
        <f>([9]YRIS!G94+[9]LUCIA!G94+[9]ANDRES!G94+[9]MARIA!G94+[9]JORGE!G94+[9]MILAGROS!G94+'[9]RAMONA ESPECIAL'!G94+[9]JOSEFINA!G94+[9]Franciisco!G94)</f>
        <v>0</v>
      </c>
      <c r="H94" s="1632">
        <f>SUM(F94:G94)</f>
        <v>0</v>
      </c>
      <c r="I94" s="1632"/>
      <c r="J94" s="633"/>
      <c r="K94" s="658"/>
    </row>
    <row r="95" spans="2:12" ht="14.25" customHeight="1" thickTop="1" thickBot="1" x14ac:dyDescent="0.25">
      <c r="B95" s="633"/>
      <c r="C95" s="634"/>
      <c r="D95" s="658"/>
      <c r="E95" s="877" t="s">
        <v>160</v>
      </c>
      <c r="F95" s="878"/>
      <c r="G95" s="876">
        <f>([9]YRIS!G95+[9]LUCIA!G95+[9]ANDRES!G95+[9]MARIA!G95+[9]JORGE!G95+[9]MILAGROS!G95+'[9]RAMONA ESPECIAL'!G95+[9]JOSEFINA!G95+[9]Franciisco!G95)</f>
        <v>0</v>
      </c>
      <c r="H95" s="1632">
        <f>SUM(F95:G95)</f>
        <v>0</v>
      </c>
      <c r="I95" s="1632"/>
      <c r="J95" s="633"/>
      <c r="K95" s="658"/>
    </row>
    <row r="96" spans="2:12" ht="14.25" customHeight="1" thickTop="1" thickBot="1" x14ac:dyDescent="0.25">
      <c r="B96" s="633"/>
      <c r="C96" s="634"/>
      <c r="D96" s="658"/>
      <c r="E96" s="1633" t="s">
        <v>161</v>
      </c>
      <c r="F96" s="1634"/>
      <c r="G96" s="876">
        <f>([9]YRIS!G96+[9]LUCIA!G96+[9]ANDRES!G96+[9]MARIA!G96+[9]JORGE!G96+[9]MILAGROS!G96+'[9]RAMONA ESPECIAL'!G96+[9]JOSEFINA!G96+[9]Franciisco!G96)</f>
        <v>485</v>
      </c>
      <c r="H96" s="1632">
        <f>SUM(F96:G96)</f>
        <v>485</v>
      </c>
      <c r="I96" s="1632"/>
      <c r="J96" s="633"/>
      <c r="K96" s="658"/>
    </row>
    <row r="97" spans="2:12" ht="12" customHeight="1" thickTop="1" thickBot="1" x14ac:dyDescent="0.25">
      <c r="B97" s="633"/>
      <c r="C97" s="1635" t="s">
        <v>165</v>
      </c>
      <c r="D97" s="1636"/>
      <c r="E97" s="1636"/>
      <c r="F97" s="1636"/>
      <c r="G97" s="1636"/>
      <c r="H97" s="1637"/>
      <c r="I97" s="1644" t="s">
        <v>0</v>
      </c>
      <c r="J97" s="1645"/>
      <c r="K97" s="633"/>
      <c r="L97" s="659"/>
    </row>
    <row r="98" spans="2:12" ht="12" customHeight="1" thickTop="1" x14ac:dyDescent="0.2">
      <c r="B98" s="633"/>
      <c r="C98" s="1638"/>
      <c r="D98" s="1639"/>
      <c r="E98" s="1639"/>
      <c r="F98" s="1639"/>
      <c r="G98" s="1639"/>
      <c r="H98" s="1640"/>
      <c r="I98" s="1646">
        <f>(I100+I145+I181+I220+I224+I227+I232+I236+I241+I246+I251)</f>
        <v>446</v>
      </c>
      <c r="J98" s="1647"/>
      <c r="K98" s="633"/>
      <c r="L98" s="659"/>
    </row>
    <row r="99" spans="2:12" ht="12" customHeight="1" thickBot="1" x14ac:dyDescent="0.25">
      <c r="B99" s="633"/>
      <c r="C99" s="1641"/>
      <c r="D99" s="1642"/>
      <c r="E99" s="1642"/>
      <c r="F99" s="1642"/>
      <c r="G99" s="1642"/>
      <c r="H99" s="1643"/>
      <c r="I99" s="1648"/>
      <c r="J99" s="1649"/>
      <c r="K99" s="633"/>
      <c r="L99" s="659"/>
    </row>
    <row r="100" spans="2:12" ht="15" customHeight="1" thickTop="1" thickBot="1" x14ac:dyDescent="0.25">
      <c r="B100" s="633"/>
      <c r="C100" s="742"/>
      <c r="D100" s="743">
        <v>7.1</v>
      </c>
      <c r="E100" s="744" t="s">
        <v>90</v>
      </c>
      <c r="F100" s="666"/>
      <c r="G100" s="666"/>
      <c r="H100" s="666"/>
      <c r="I100" s="1608">
        <f>(I101+I107+I113+I119+I123+I127+I133+I139)</f>
        <v>42</v>
      </c>
      <c r="J100" s="1608"/>
      <c r="K100" s="633"/>
    </row>
    <row r="101" spans="2:12" ht="14.25" customHeight="1" thickTop="1" thickBot="1" x14ac:dyDescent="0.25">
      <c r="B101" s="633"/>
      <c r="C101" s="723"/>
      <c r="D101" s="723"/>
      <c r="E101" s="745" t="s">
        <v>60</v>
      </c>
      <c r="F101" s="746"/>
      <c r="G101" s="746"/>
      <c r="H101" s="746"/>
      <c r="I101" s="1632">
        <f>SUM(I102:J106)</f>
        <v>5</v>
      </c>
      <c r="J101" s="1632"/>
      <c r="K101" s="633"/>
    </row>
    <row r="102" spans="2:12" ht="14.25" customHeight="1" thickTop="1" thickBot="1" x14ac:dyDescent="0.25">
      <c r="B102" s="633"/>
      <c r="C102" s="658"/>
      <c r="D102" s="658"/>
      <c r="E102" s="747" t="s">
        <v>38</v>
      </c>
      <c r="F102" s="748"/>
      <c r="G102" s="748"/>
      <c r="H102" s="749"/>
      <c r="I102" s="1653">
        <f>([9]YRIS!I102+[9]LUCIA!I102+[9]ANDRES!I102+[9]MARIA!I102+[9]JORGE!I102+[9]MILAGROS!I102+'[9]RAMONA ESPECIAL'!I102:J102+[9]JOSEFINA!I102+[9]Franciisco!I102)</f>
        <v>2</v>
      </c>
      <c r="J102" s="1653"/>
      <c r="K102" s="633"/>
    </row>
    <row r="103" spans="2:12" ht="14.25" customHeight="1" thickTop="1" thickBot="1" x14ac:dyDescent="0.25">
      <c r="B103" s="633"/>
      <c r="C103" s="658"/>
      <c r="D103" s="658"/>
      <c r="E103" s="750" t="s">
        <v>149</v>
      </c>
      <c r="F103" s="751"/>
      <c r="G103" s="751"/>
      <c r="H103" s="752"/>
      <c r="I103" s="1653">
        <f>([9]YRIS!I103+[9]LUCIA!I103+[9]ANDRES!I103+[9]MARIA!I103+[9]JORGE!I103+[9]MILAGROS!I103+'[9]RAMONA ESPECIAL'!I103:J103+[9]JOSEFINA!I103+[9]Franciisco!I103)</f>
        <v>0</v>
      </c>
      <c r="J103" s="1653"/>
      <c r="K103" s="633"/>
    </row>
    <row r="104" spans="2:12" ht="14.25" customHeight="1" thickTop="1" thickBot="1" x14ac:dyDescent="0.25">
      <c r="B104" s="633"/>
      <c r="C104" s="658"/>
      <c r="D104" s="658"/>
      <c r="E104" s="750" t="s">
        <v>22</v>
      </c>
      <c r="F104" s="751"/>
      <c r="G104" s="751"/>
      <c r="H104" s="752"/>
      <c r="I104" s="1653">
        <f>([9]YRIS!I104+[9]LUCIA!I104+[9]ANDRES!I104+[9]MARIA!I104+[9]JORGE!I104+[9]MILAGROS!I104+'[9]RAMONA ESPECIAL'!I104:J104+[9]JOSEFINA!I104+[9]Franciisco!I104)</f>
        <v>0</v>
      </c>
      <c r="J104" s="1653"/>
      <c r="K104" s="633"/>
    </row>
    <row r="105" spans="2:12" ht="14.25" customHeight="1" thickTop="1" thickBot="1" x14ac:dyDescent="0.25">
      <c r="B105" s="633"/>
      <c r="C105" s="658"/>
      <c r="D105" s="753"/>
      <c r="E105" s="754" t="s">
        <v>21</v>
      </c>
      <c r="F105" s="755"/>
      <c r="G105" s="755"/>
      <c r="H105" s="755"/>
      <c r="I105" s="1653">
        <f>([9]YRIS!I105+[9]LUCIA!I105+[9]ANDRES!I105+[9]MARIA!I105+[9]JORGE!I105+[9]MILAGROS!I105+'[9]RAMONA ESPECIAL'!I105:J105+[9]JOSEFINA!I105+[9]Franciisco!I105)</f>
        <v>3</v>
      </c>
      <c r="J105" s="1653"/>
      <c r="K105" s="658"/>
    </row>
    <row r="106" spans="2:12" ht="14.25" customHeight="1" thickTop="1" thickBot="1" x14ac:dyDescent="0.25">
      <c r="B106" s="633"/>
      <c r="C106" s="658"/>
      <c r="D106" s="658"/>
      <c r="E106" s="756" t="s">
        <v>150</v>
      </c>
      <c r="F106" s="742"/>
      <c r="G106" s="742"/>
      <c r="H106" s="742"/>
      <c r="I106" s="1653">
        <f>([9]YRIS!I106+[9]LUCIA!I106+[9]ANDRES!I106+[9]MARIA!I106+[9]JORGE!I106+[9]MILAGROS!I106+'[9]RAMONA ESPECIAL'!I106:J106+[9]JOSEFINA!I106+[9]Franciisco!I106)</f>
        <v>0</v>
      </c>
      <c r="J106" s="1653"/>
      <c r="K106" s="658"/>
    </row>
    <row r="107" spans="2:12" ht="14.25" customHeight="1" thickTop="1" thickBot="1" x14ac:dyDescent="0.25">
      <c r="B107" s="633"/>
      <c r="C107" s="658"/>
      <c r="D107" s="658"/>
      <c r="E107" s="745" t="s">
        <v>30</v>
      </c>
      <c r="F107" s="746"/>
      <c r="G107" s="746"/>
      <c r="H107" s="746"/>
      <c r="I107" s="1632">
        <f>SUM(I108:J112)</f>
        <v>6</v>
      </c>
      <c r="J107" s="1632"/>
      <c r="K107" s="658"/>
    </row>
    <row r="108" spans="2:12" ht="14.25" customHeight="1" thickTop="1" thickBot="1" x14ac:dyDescent="0.25">
      <c r="B108" s="633"/>
      <c r="C108" s="658"/>
      <c r="D108" s="753"/>
      <c r="E108" s="747" t="s">
        <v>38</v>
      </c>
      <c r="F108" s="748"/>
      <c r="G108" s="748"/>
      <c r="H108" s="749"/>
      <c r="I108" s="1653">
        <f>([9]YRIS!I108+[9]LUCIA!I108+[9]ANDRES!I108+[9]MARIA!I108+[9]JORGE!I108+[9]MILAGROS!I108+'[9]RAMONA ESPECIAL'!I108:J108+[9]JOSEFINA!I108+[9]Franciisco!I108)</f>
        <v>4</v>
      </c>
      <c r="J108" s="1653"/>
      <c r="K108" s="658"/>
      <c r="L108" s="659"/>
    </row>
    <row r="109" spans="2:12" ht="14.25" customHeight="1" thickTop="1" thickBot="1" x14ac:dyDescent="0.25">
      <c r="B109" s="633"/>
      <c r="C109" s="658"/>
      <c r="D109" s="753"/>
      <c r="E109" s="750" t="s">
        <v>149</v>
      </c>
      <c r="F109" s="751"/>
      <c r="G109" s="751"/>
      <c r="H109" s="752"/>
      <c r="I109" s="1653">
        <f>([9]YRIS!I109+[9]LUCIA!I109+[9]ANDRES!I109+[9]MARIA!I109+[9]JORGE!I109+[9]MILAGROS!I109+'[9]RAMONA ESPECIAL'!I109:J109+[9]JOSEFINA!I109+[9]Franciisco!I109)</f>
        <v>0</v>
      </c>
      <c r="J109" s="1653"/>
      <c r="K109" s="658"/>
      <c r="L109" s="659"/>
    </row>
    <row r="110" spans="2:12" ht="14.25" customHeight="1" thickTop="1" thickBot="1" x14ac:dyDescent="0.25">
      <c r="B110" s="633"/>
      <c r="C110" s="658"/>
      <c r="D110" s="753"/>
      <c r="E110" s="750" t="s">
        <v>22</v>
      </c>
      <c r="F110" s="751"/>
      <c r="G110" s="751"/>
      <c r="H110" s="752"/>
      <c r="I110" s="1653">
        <f>([9]YRIS!I110+[9]LUCIA!I110+[9]ANDRES!I110+[9]MARIA!I110+[9]JORGE!I110+[9]MILAGROS!I110+'[9]RAMONA ESPECIAL'!I110:J110+[9]JOSEFINA!I110+[9]Franciisco!I110)</f>
        <v>1</v>
      </c>
      <c r="J110" s="1653"/>
      <c r="K110" s="658"/>
      <c r="L110" s="659"/>
    </row>
    <row r="111" spans="2:12" ht="14.25" customHeight="1" thickTop="1" thickBot="1" x14ac:dyDescent="0.25">
      <c r="B111" s="633"/>
      <c r="C111" s="658"/>
      <c r="D111" s="753"/>
      <c r="E111" s="754" t="s">
        <v>21</v>
      </c>
      <c r="F111" s="755"/>
      <c r="G111" s="755"/>
      <c r="H111" s="755"/>
      <c r="I111" s="1653">
        <f>([9]YRIS!I111+[9]LUCIA!I111+[9]ANDRES!I111+[9]MARIA!I111+[9]JORGE!I111+[9]MILAGROS!I111+'[9]RAMONA ESPECIAL'!I111:J111+[9]JOSEFINA!I111+[9]Franciisco!I111)</f>
        <v>1</v>
      </c>
      <c r="J111" s="1653"/>
      <c r="K111" s="658"/>
      <c r="L111" s="659"/>
    </row>
    <row r="112" spans="2:12" ht="14.25" customHeight="1" thickTop="1" thickBot="1" x14ac:dyDescent="0.25">
      <c r="B112" s="633"/>
      <c r="C112" s="658"/>
      <c r="D112" s="753"/>
      <c r="E112" s="756" t="s">
        <v>150</v>
      </c>
      <c r="F112" s="742"/>
      <c r="G112" s="742"/>
      <c r="H112" s="742"/>
      <c r="I112" s="1653">
        <f>([9]YRIS!I112+[9]LUCIA!I112+[9]ANDRES!I112+[9]MARIA!I112+[9]JORGE!I112+[9]MILAGROS!I112+'[9]RAMONA ESPECIAL'!I112:J112+[9]JOSEFINA!I112+[9]Franciisco!I112)</f>
        <v>0</v>
      </c>
      <c r="J112" s="1653"/>
      <c r="K112" s="658"/>
      <c r="L112" s="659"/>
    </row>
    <row r="113" spans="2:15" ht="14.25" customHeight="1" thickTop="1" thickBot="1" x14ac:dyDescent="0.25">
      <c r="B113" s="633"/>
      <c r="C113" s="658"/>
      <c r="D113" s="753"/>
      <c r="E113" s="745" t="s">
        <v>61</v>
      </c>
      <c r="F113" s="746"/>
      <c r="G113" s="746"/>
      <c r="H113" s="746"/>
      <c r="I113" s="1632">
        <f>SUM(I114:J118)</f>
        <v>0</v>
      </c>
      <c r="J113" s="1632"/>
      <c r="K113" s="658"/>
      <c r="L113" s="659"/>
      <c r="O113" s="649"/>
    </row>
    <row r="114" spans="2:15" ht="14.25" customHeight="1" thickTop="1" thickBot="1" x14ac:dyDescent="0.25">
      <c r="B114" s="633"/>
      <c r="C114" s="658"/>
      <c r="D114" s="753"/>
      <c r="E114" s="747" t="s">
        <v>38</v>
      </c>
      <c r="F114" s="748"/>
      <c r="G114" s="748"/>
      <c r="H114" s="749"/>
      <c r="I114" s="1653">
        <f>([9]YRIS!I114+[9]LUCIA!I114+[9]ANDRES!I114+[9]MARIA!I114+[9]JORGE!I114+[9]MILAGROS!I114+'[9]RAMONA ESPECIAL'!I114:J114+[9]JOSEFINA!I114+[9]Franciisco!I114)</f>
        <v>0</v>
      </c>
      <c r="J114" s="1653"/>
      <c r="K114" s="658"/>
      <c r="L114" s="659"/>
      <c r="O114" s="649"/>
    </row>
    <row r="115" spans="2:15" ht="14.25" customHeight="1" thickTop="1" thickBot="1" x14ac:dyDescent="0.25">
      <c r="B115" s="633"/>
      <c r="C115" s="658"/>
      <c r="D115" s="753"/>
      <c r="E115" s="750" t="s">
        <v>149</v>
      </c>
      <c r="F115" s="751"/>
      <c r="G115" s="751"/>
      <c r="H115" s="752"/>
      <c r="I115" s="1653">
        <f>([9]YRIS!I115+[9]LUCIA!I115+[9]ANDRES!I115+[9]MARIA!I115+[9]JORGE!I115+[9]MILAGROS!I115+'[9]RAMONA ESPECIAL'!I115:J115+[9]JOSEFINA!I115+[9]Franciisco!I115)</f>
        <v>0</v>
      </c>
      <c r="J115" s="1653"/>
      <c r="K115" s="658"/>
      <c r="L115" s="659"/>
      <c r="O115" s="649"/>
    </row>
    <row r="116" spans="2:15" ht="14.25" customHeight="1" thickTop="1" thickBot="1" x14ac:dyDescent="0.25">
      <c r="B116" s="633"/>
      <c r="C116" s="658"/>
      <c r="D116" s="753"/>
      <c r="E116" s="750" t="s">
        <v>22</v>
      </c>
      <c r="F116" s="751"/>
      <c r="G116" s="751"/>
      <c r="H116" s="752"/>
      <c r="I116" s="1653">
        <f>([9]YRIS!I116+[9]LUCIA!I116+[9]ANDRES!I116+[9]MARIA!I116+[9]JORGE!I116+[9]MILAGROS!I116+'[9]RAMONA ESPECIAL'!I116:J116+[9]JOSEFINA!I116+[9]Franciisco!I116)</f>
        <v>0</v>
      </c>
      <c r="J116" s="1653"/>
      <c r="K116" s="658"/>
      <c r="L116" s="659"/>
      <c r="O116" s="649"/>
    </row>
    <row r="117" spans="2:15" ht="14.25" customHeight="1" thickTop="1" thickBot="1" x14ac:dyDescent="0.25">
      <c r="B117" s="633"/>
      <c r="C117" s="658"/>
      <c r="D117" s="753"/>
      <c r="E117" s="754" t="s">
        <v>21</v>
      </c>
      <c r="F117" s="755"/>
      <c r="G117" s="755"/>
      <c r="H117" s="755"/>
      <c r="I117" s="1653">
        <f>([9]YRIS!I117+[9]LUCIA!I117+[9]ANDRES!I117+[9]MARIA!I117+[9]JORGE!I117+[9]MILAGROS!I117+'[9]RAMONA ESPECIAL'!I117:J117+[9]JOSEFINA!I117+[9]Franciisco!I117)</f>
        <v>0</v>
      </c>
      <c r="J117" s="1653"/>
      <c r="K117" s="658"/>
      <c r="L117" s="659"/>
      <c r="O117" s="649"/>
    </row>
    <row r="118" spans="2:15" ht="14.25" customHeight="1" thickTop="1" thickBot="1" x14ac:dyDescent="0.25">
      <c r="B118" s="633"/>
      <c r="C118" s="658"/>
      <c r="D118" s="753"/>
      <c r="E118" s="756" t="s">
        <v>150</v>
      </c>
      <c r="F118" s="742"/>
      <c r="G118" s="742"/>
      <c r="H118" s="742"/>
      <c r="I118" s="1653">
        <f>([9]YRIS!I118+[9]LUCIA!I118+[9]ANDRES!I118+[9]MARIA!I118+[9]JORGE!I118+[9]MILAGROS!I118+'[9]RAMONA ESPECIAL'!I118:J118+[9]JOSEFINA!I118+[9]Franciisco!I118)</f>
        <v>0</v>
      </c>
      <c r="J118" s="1653"/>
      <c r="K118" s="658"/>
      <c r="L118" s="659"/>
      <c r="O118" s="649"/>
    </row>
    <row r="119" spans="2:15" ht="14.25" customHeight="1" thickTop="1" thickBot="1" x14ac:dyDescent="0.25">
      <c r="B119" s="633"/>
      <c r="C119" s="658"/>
      <c r="D119" s="753"/>
      <c r="E119" s="757" t="s">
        <v>62</v>
      </c>
      <c r="F119" s="746"/>
      <c r="G119" s="746"/>
      <c r="H119" s="758"/>
      <c r="I119" s="1656">
        <f>I121+I122+I120</f>
        <v>0</v>
      </c>
      <c r="J119" s="1657"/>
      <c r="K119" s="658"/>
      <c r="L119" s="659"/>
      <c r="O119" s="649"/>
    </row>
    <row r="120" spans="2:15" ht="14.25" customHeight="1" thickTop="1" thickBot="1" x14ac:dyDescent="0.25">
      <c r="B120" s="633"/>
      <c r="C120" s="658"/>
      <c r="D120" s="753"/>
      <c r="E120" s="759" t="s">
        <v>151</v>
      </c>
      <c r="F120" s="760"/>
      <c r="G120" s="760"/>
      <c r="H120" s="760"/>
      <c r="I120" s="1653">
        <f>([9]YRIS!I120+[9]LUCIA!I120+[9]ANDRES!I120+[9]MARIA!I120+[9]JORGE!I120+[9]MILAGROS!I120+'[9]RAMONA ESPECIAL'!I120:J120+[9]JOSEFINA!I120+[9]Franciisco!I120)</f>
        <v>0</v>
      </c>
      <c r="J120" s="1653"/>
      <c r="K120" s="658"/>
      <c r="L120" s="659"/>
      <c r="O120" s="649"/>
    </row>
    <row r="121" spans="2:15" ht="14.25" customHeight="1" thickTop="1" thickBot="1" x14ac:dyDescent="0.25">
      <c r="B121" s="633"/>
      <c r="C121" s="658"/>
      <c r="D121" s="753"/>
      <c r="E121" s="759" t="s">
        <v>41</v>
      </c>
      <c r="F121" s="755"/>
      <c r="G121" s="755"/>
      <c r="H121" s="755"/>
      <c r="I121" s="1653">
        <f>([9]YRIS!I121+[9]LUCIA!I121+[9]ANDRES!I121+[9]MARIA!I121+[9]JORGE!I121+[9]MILAGROS!I121+'[9]RAMONA ESPECIAL'!I121:J121+[9]JOSEFINA!I121+[9]Franciisco!I121)</f>
        <v>0</v>
      </c>
      <c r="J121" s="1653"/>
      <c r="K121" s="658"/>
      <c r="L121" s="659"/>
      <c r="O121" s="649"/>
    </row>
    <row r="122" spans="2:15" ht="14.25" customHeight="1" thickTop="1" thickBot="1" x14ac:dyDescent="0.25">
      <c r="B122" s="633"/>
      <c r="C122" s="658"/>
      <c r="D122" s="753"/>
      <c r="E122" s="747" t="s">
        <v>40</v>
      </c>
      <c r="F122" s="755"/>
      <c r="G122" s="755"/>
      <c r="H122" s="761"/>
      <c r="I122" s="1653">
        <f>([9]YRIS!I122+[9]LUCIA!I122+[9]ANDRES!I122+[9]MARIA!I122+[9]JORGE!I122+[9]MILAGROS!I122+'[9]RAMONA ESPECIAL'!I122:J122+[9]JOSEFINA!I122+[9]Franciisco!I122)</f>
        <v>0</v>
      </c>
      <c r="J122" s="1653"/>
      <c r="K122" s="658"/>
      <c r="L122" s="659"/>
      <c r="O122" s="649"/>
    </row>
    <row r="123" spans="2:15" ht="14.25" customHeight="1" thickTop="1" thickBot="1" x14ac:dyDescent="0.25">
      <c r="B123" s="633"/>
      <c r="C123" s="658"/>
      <c r="D123" s="753"/>
      <c r="E123" s="757" t="s">
        <v>63</v>
      </c>
      <c r="F123" s="746"/>
      <c r="G123" s="746"/>
      <c r="H123" s="746"/>
      <c r="I123" s="1656">
        <f>I125+I126+I124</f>
        <v>0</v>
      </c>
      <c r="J123" s="1657"/>
      <c r="K123" s="658"/>
      <c r="L123" s="659"/>
    </row>
    <row r="124" spans="2:15" ht="14.25" customHeight="1" thickTop="1" thickBot="1" x14ac:dyDescent="0.25">
      <c r="B124" s="633"/>
      <c r="C124" s="658"/>
      <c r="D124" s="753"/>
      <c r="E124" s="759" t="s">
        <v>42</v>
      </c>
      <c r="F124" s="760"/>
      <c r="G124" s="760"/>
      <c r="H124" s="760"/>
      <c r="I124" s="1653">
        <f>([9]YRIS!I124+[9]LUCIA!I124+[9]ANDRES!I124+[9]MARIA!I124+[9]JORGE!I124+[9]MILAGROS!I124+'[9]RAMONA ESPECIAL'!I124:J124+[9]JOSEFINA!I124+[9]Franciisco!I124)</f>
        <v>0</v>
      </c>
      <c r="J124" s="1653"/>
      <c r="K124" s="658"/>
      <c r="L124" s="659"/>
    </row>
    <row r="125" spans="2:15" ht="14.25" customHeight="1" thickTop="1" thickBot="1" x14ac:dyDescent="0.25">
      <c r="B125" s="633"/>
      <c r="C125" s="658"/>
      <c r="D125" s="753"/>
      <c r="E125" s="759" t="s">
        <v>41</v>
      </c>
      <c r="F125" s="755"/>
      <c r="G125" s="755"/>
      <c r="H125" s="755"/>
      <c r="I125" s="1653">
        <f>([9]YRIS!I125+[9]LUCIA!I125+[9]ANDRES!I125+[9]MARIA!I125+[9]JORGE!I125+[9]MILAGROS!I125+'[9]RAMONA ESPECIAL'!I125:J125+[9]JOSEFINA!I125+[9]Franciisco!I125)</f>
        <v>0</v>
      </c>
      <c r="J125" s="1653"/>
      <c r="K125" s="658"/>
      <c r="L125" s="659"/>
    </row>
    <row r="126" spans="2:15" ht="14.25" customHeight="1" thickTop="1" thickBot="1" x14ac:dyDescent="0.25">
      <c r="B126" s="633"/>
      <c r="C126" s="658"/>
      <c r="D126" s="753"/>
      <c r="E126" s="747" t="s">
        <v>40</v>
      </c>
      <c r="F126" s="755"/>
      <c r="G126" s="755"/>
      <c r="H126" s="761"/>
      <c r="I126" s="1653">
        <f>([9]YRIS!I126+[9]LUCIA!I126+[9]ANDRES!I126+[9]MARIA!I126+[9]JORGE!I126+[9]MILAGROS!I126+'[9]RAMONA ESPECIAL'!I126:J126+[9]JOSEFINA!I126+[9]Franciisco!I126)</f>
        <v>0</v>
      </c>
      <c r="J126" s="1653"/>
      <c r="K126" s="658"/>
      <c r="L126" s="659"/>
    </row>
    <row r="127" spans="2:15" ht="14.25" customHeight="1" thickTop="1" thickBot="1" x14ac:dyDescent="0.25">
      <c r="B127" s="633"/>
      <c r="C127" s="658"/>
      <c r="D127" s="753"/>
      <c r="E127" s="757" t="s">
        <v>122</v>
      </c>
      <c r="F127" s="746"/>
      <c r="G127" s="746"/>
      <c r="H127" s="746"/>
      <c r="I127" s="1632">
        <f>SUM(I128:J132)</f>
        <v>9</v>
      </c>
      <c r="J127" s="1632"/>
      <c r="K127" s="658"/>
      <c r="L127" s="659"/>
    </row>
    <row r="128" spans="2:15" ht="14.25" customHeight="1" thickTop="1" thickBot="1" x14ac:dyDescent="0.25">
      <c r="B128" s="633"/>
      <c r="C128" s="658"/>
      <c r="D128" s="753"/>
      <c r="E128" s="747" t="s">
        <v>38</v>
      </c>
      <c r="F128" s="748"/>
      <c r="G128" s="748"/>
      <c r="H128" s="749"/>
      <c r="I128" s="1653">
        <f>([9]YRIS!I128+[9]LUCIA!I128+[9]ANDRES!I128+[9]MARIA!I128+[9]JORGE!I128+[9]MILAGROS!I128+'[9]RAMONA ESPECIAL'!I128:J128+[9]JOSEFINA!I128+[9]Franciisco!I128)</f>
        <v>5</v>
      </c>
      <c r="J128" s="1653"/>
      <c r="K128" s="658"/>
      <c r="L128" s="659"/>
    </row>
    <row r="129" spans="2:12" ht="14.25" customHeight="1" thickTop="1" thickBot="1" x14ac:dyDescent="0.25">
      <c r="B129" s="633"/>
      <c r="C129" s="658"/>
      <c r="D129" s="753"/>
      <c r="E129" s="750" t="s">
        <v>149</v>
      </c>
      <c r="F129" s="751"/>
      <c r="G129" s="751"/>
      <c r="H129" s="752"/>
      <c r="I129" s="1653">
        <f>([9]YRIS!I129+[9]LUCIA!I129+[9]ANDRES!I129+[9]MARIA!I129+[9]JORGE!I129+[9]MILAGROS!I129+'[9]RAMONA ESPECIAL'!I129:J129+[9]JOSEFINA!I129+[9]Franciisco!I129)</f>
        <v>0</v>
      </c>
      <c r="J129" s="1653"/>
      <c r="K129" s="658"/>
      <c r="L129" s="659"/>
    </row>
    <row r="130" spans="2:12" ht="14.25" customHeight="1" thickTop="1" thickBot="1" x14ac:dyDescent="0.25">
      <c r="B130" s="633"/>
      <c r="C130" s="658"/>
      <c r="D130" s="753"/>
      <c r="E130" s="750" t="s">
        <v>22</v>
      </c>
      <c r="F130" s="751"/>
      <c r="G130" s="751"/>
      <c r="H130" s="752"/>
      <c r="I130" s="1653">
        <f>([9]YRIS!I130+[9]LUCIA!I130+[9]ANDRES!I130+[9]MARIA!I130+[9]JORGE!I130+[9]MILAGROS!I130+'[9]RAMONA ESPECIAL'!I130:J130+[9]JOSEFINA!I130+[9]Franciisco!I130)</f>
        <v>1</v>
      </c>
      <c r="J130" s="1653"/>
      <c r="K130" s="658"/>
      <c r="L130" s="659"/>
    </row>
    <row r="131" spans="2:12" ht="14.25" customHeight="1" thickTop="1" thickBot="1" x14ac:dyDescent="0.25">
      <c r="B131" s="633"/>
      <c r="C131" s="658"/>
      <c r="D131" s="753"/>
      <c r="E131" s="754" t="s">
        <v>21</v>
      </c>
      <c r="F131" s="755"/>
      <c r="G131" s="755"/>
      <c r="H131" s="755"/>
      <c r="I131" s="1653">
        <f>([9]YRIS!I131+[9]LUCIA!I131+[9]ANDRES!I131+[9]MARIA!I131+[9]JORGE!I131+[9]MILAGROS!I131+'[9]RAMONA ESPECIAL'!I131:J131+[9]JOSEFINA!I131+[9]Franciisco!I131)</f>
        <v>2</v>
      </c>
      <c r="J131" s="1653"/>
      <c r="K131" s="658"/>
      <c r="L131" s="659"/>
    </row>
    <row r="132" spans="2:12" ht="14.25" customHeight="1" thickTop="1" thickBot="1" x14ac:dyDescent="0.25">
      <c r="B132" s="633"/>
      <c r="C132" s="658"/>
      <c r="D132" s="753"/>
      <c r="E132" s="756" t="s">
        <v>150</v>
      </c>
      <c r="F132" s="742"/>
      <c r="G132" s="742"/>
      <c r="H132" s="742"/>
      <c r="I132" s="1653">
        <f>([9]YRIS!I132+[9]LUCIA!I132+[9]ANDRES!I132+[9]MARIA!I132+[9]JORGE!I132+[9]MILAGROS!I132+'[9]RAMONA ESPECIAL'!I132:J132+[9]JOSEFINA!I132+[9]Franciisco!I132)</f>
        <v>1</v>
      </c>
      <c r="J132" s="1653"/>
      <c r="K132" s="658"/>
      <c r="L132" s="659"/>
    </row>
    <row r="133" spans="2:12" ht="14.25" customHeight="1" thickTop="1" thickBot="1" x14ac:dyDescent="0.25">
      <c r="B133" s="633"/>
      <c r="C133" s="658"/>
      <c r="D133" s="753"/>
      <c r="E133" s="745" t="s">
        <v>123</v>
      </c>
      <c r="F133" s="746"/>
      <c r="G133" s="746"/>
      <c r="H133" s="746"/>
      <c r="I133" s="1632">
        <f>SUM(I134:J138)</f>
        <v>16</v>
      </c>
      <c r="J133" s="1632"/>
      <c r="K133" s="658"/>
      <c r="L133" s="659"/>
    </row>
    <row r="134" spans="2:12" ht="14.25" customHeight="1" thickTop="1" thickBot="1" x14ac:dyDescent="0.25">
      <c r="B134" s="633"/>
      <c r="C134" s="658"/>
      <c r="D134" s="753"/>
      <c r="E134" s="747" t="s">
        <v>42</v>
      </c>
      <c r="F134" s="748"/>
      <c r="G134" s="748"/>
      <c r="H134" s="749"/>
      <c r="I134" s="1653">
        <f>([9]YRIS!I134+[9]LUCIA!I134+[9]ANDRES!I134+[9]MARIA!I134+[9]JORGE!I134+[9]MILAGROS!I134+'[9]RAMONA ESPECIAL'!I134:J134+[9]JOSEFINA!I134+[9]Franciisco!I134)</f>
        <v>8</v>
      </c>
      <c r="J134" s="1653"/>
      <c r="K134" s="658"/>
      <c r="L134" s="659"/>
    </row>
    <row r="135" spans="2:12" ht="14.25" customHeight="1" thickTop="1" thickBot="1" x14ac:dyDescent="0.25">
      <c r="B135" s="633"/>
      <c r="C135" s="658"/>
      <c r="D135" s="753"/>
      <c r="E135" s="750" t="s">
        <v>149</v>
      </c>
      <c r="F135" s="751"/>
      <c r="G135" s="751"/>
      <c r="H135" s="752"/>
      <c r="I135" s="1653">
        <f>([9]YRIS!I135+[9]LUCIA!I135+[9]ANDRES!I135+[9]MARIA!I135+[9]JORGE!I135+[9]MILAGROS!I135+'[9]RAMONA ESPECIAL'!I135:J135+[9]JOSEFINA!I135+[9]Franciisco!I135)</f>
        <v>0</v>
      </c>
      <c r="J135" s="1653"/>
      <c r="K135" s="658"/>
      <c r="L135" s="659"/>
    </row>
    <row r="136" spans="2:12" ht="14.25" customHeight="1" thickTop="1" thickBot="1" x14ac:dyDescent="0.25">
      <c r="B136" s="633"/>
      <c r="C136" s="658"/>
      <c r="D136" s="753"/>
      <c r="E136" s="750" t="s">
        <v>41</v>
      </c>
      <c r="F136" s="751"/>
      <c r="G136" s="751"/>
      <c r="H136" s="752"/>
      <c r="I136" s="1653">
        <f>([9]YRIS!I136+[9]LUCIA!I136+[9]ANDRES!I136+[9]MARIA!I136+[9]JORGE!I136+[9]MILAGROS!I136+'[9]RAMONA ESPECIAL'!I136:J136+[9]JOSEFINA!I136+[9]Franciisco!I136)</f>
        <v>3</v>
      </c>
      <c r="J136" s="1653"/>
      <c r="K136" s="658"/>
      <c r="L136" s="659"/>
    </row>
    <row r="137" spans="2:12" ht="14.25" customHeight="1" thickTop="1" thickBot="1" x14ac:dyDescent="0.25">
      <c r="B137" s="633"/>
      <c r="C137" s="658"/>
      <c r="D137" s="753"/>
      <c r="E137" s="754" t="s">
        <v>40</v>
      </c>
      <c r="F137" s="755"/>
      <c r="G137" s="755"/>
      <c r="H137" s="755"/>
      <c r="I137" s="1653">
        <f>([9]YRIS!I137+[9]LUCIA!I137+[9]ANDRES!I137+[9]MARIA!I137+[9]JORGE!I137+[9]MILAGROS!I137+'[9]RAMONA ESPECIAL'!I137:J137+[9]JOSEFINA!I137+[9]Franciisco!I137)</f>
        <v>5</v>
      </c>
      <c r="J137" s="1653"/>
      <c r="K137" s="658"/>
      <c r="L137" s="659"/>
    </row>
    <row r="138" spans="2:12" ht="14.25" customHeight="1" thickTop="1" thickBot="1" x14ac:dyDescent="0.25">
      <c r="B138" s="633"/>
      <c r="C138" s="658"/>
      <c r="D138" s="753"/>
      <c r="E138" s="756" t="s">
        <v>152</v>
      </c>
      <c r="F138" s="742"/>
      <c r="G138" s="742"/>
      <c r="H138" s="742"/>
      <c r="I138" s="1653">
        <f>([9]YRIS!I138+[9]LUCIA!I138+[9]ANDRES!I138+[9]MARIA!I138+[9]JORGE!I138+[9]MILAGROS!I138+'[9]RAMONA ESPECIAL'!I138:J138+[9]JOSEFINA!I138+[9]Franciisco!I138)</f>
        <v>0</v>
      </c>
      <c r="J138" s="1653"/>
      <c r="K138" s="658"/>
      <c r="L138" s="659"/>
    </row>
    <row r="139" spans="2:12" ht="14.25" customHeight="1" thickTop="1" thickBot="1" x14ac:dyDescent="0.25">
      <c r="B139" s="633"/>
      <c r="C139" s="658"/>
      <c r="D139" s="753"/>
      <c r="E139" s="745" t="s">
        <v>148</v>
      </c>
      <c r="F139" s="746"/>
      <c r="G139" s="746"/>
      <c r="H139" s="746"/>
      <c r="I139" s="1632">
        <f>SUM(I140:J144)</f>
        <v>6</v>
      </c>
      <c r="J139" s="1632"/>
      <c r="K139" s="658"/>
      <c r="L139" s="659"/>
    </row>
    <row r="140" spans="2:12" ht="14.25" customHeight="1" thickTop="1" thickBot="1" x14ac:dyDescent="0.25">
      <c r="B140" s="633"/>
      <c r="C140" s="658"/>
      <c r="D140" s="753"/>
      <c r="E140" s="747" t="s">
        <v>38</v>
      </c>
      <c r="F140" s="748"/>
      <c r="G140" s="748"/>
      <c r="H140" s="749"/>
      <c r="I140" s="1653">
        <f>([9]YRIS!I140+[9]LUCIA!I140+[9]ANDRES!I140+[9]MARIA!I140+[9]JORGE!I140+[9]MILAGROS!I140+'[9]RAMONA ESPECIAL'!I140:J140+[9]JOSEFINA!I140+[9]Franciisco!I140)</f>
        <v>3</v>
      </c>
      <c r="J140" s="1653"/>
      <c r="K140" s="658"/>
      <c r="L140" s="659"/>
    </row>
    <row r="141" spans="2:12" ht="14.25" customHeight="1" thickTop="1" thickBot="1" x14ac:dyDescent="0.25">
      <c r="B141" s="633"/>
      <c r="C141" s="658"/>
      <c r="D141" s="753"/>
      <c r="E141" s="750" t="s">
        <v>149</v>
      </c>
      <c r="F141" s="751"/>
      <c r="G141" s="751"/>
      <c r="H141" s="752"/>
      <c r="I141" s="1653">
        <f>([9]YRIS!I141+[9]LUCIA!I141+[9]ANDRES!I141+[9]MARIA!I141+[9]JORGE!I141+[9]MILAGROS!I141+'[9]RAMONA ESPECIAL'!I141:J141+[9]JOSEFINA!I141+[9]Franciisco!I141)</f>
        <v>0</v>
      </c>
      <c r="J141" s="1653"/>
      <c r="K141" s="658"/>
      <c r="L141" s="659"/>
    </row>
    <row r="142" spans="2:12" ht="14.25" customHeight="1" thickTop="1" thickBot="1" x14ac:dyDescent="0.25">
      <c r="B142" s="633"/>
      <c r="C142" s="658"/>
      <c r="D142" s="753"/>
      <c r="E142" s="750" t="s">
        <v>22</v>
      </c>
      <c r="F142" s="751"/>
      <c r="G142" s="751"/>
      <c r="H142" s="752"/>
      <c r="I142" s="1653">
        <f>([9]YRIS!I142+[9]LUCIA!I142+[9]ANDRES!I142+[9]MARIA!I142+[9]JORGE!I142+[9]MILAGROS!I142+'[9]RAMONA ESPECIAL'!I142:J142+[9]JOSEFINA!I142+[9]Franciisco!I142)</f>
        <v>1</v>
      </c>
      <c r="J142" s="1653"/>
      <c r="K142" s="658"/>
      <c r="L142" s="659"/>
    </row>
    <row r="143" spans="2:12" ht="14.25" customHeight="1" thickTop="1" thickBot="1" x14ac:dyDescent="0.25">
      <c r="B143" s="633"/>
      <c r="C143" s="658"/>
      <c r="D143" s="753"/>
      <c r="E143" s="754" t="s">
        <v>21</v>
      </c>
      <c r="F143" s="755"/>
      <c r="G143" s="755"/>
      <c r="H143" s="755"/>
      <c r="I143" s="1653">
        <f>([9]YRIS!I143+[9]LUCIA!I143+[9]ANDRES!I143+[9]MARIA!I143+[9]JORGE!I143+[9]MILAGROS!I143+'[9]RAMONA ESPECIAL'!I143:J143+[9]JOSEFINA!I143+[9]Franciisco!I143)</f>
        <v>1</v>
      </c>
      <c r="J143" s="1653"/>
      <c r="K143" s="658"/>
      <c r="L143" s="659"/>
    </row>
    <row r="144" spans="2:12" ht="14.25" customHeight="1" thickTop="1" thickBot="1" x14ac:dyDescent="0.25">
      <c r="B144" s="633"/>
      <c r="C144" s="658"/>
      <c r="D144" s="753"/>
      <c r="E144" s="756" t="s">
        <v>150</v>
      </c>
      <c r="F144" s="742"/>
      <c r="G144" s="742"/>
      <c r="H144" s="742"/>
      <c r="I144" s="1653">
        <f>([9]YRIS!I144+[9]LUCIA!I144+[9]ANDRES!I144+[9]MARIA!I144+[9]JORGE!I144+[9]MILAGROS!I144+'[9]RAMONA ESPECIAL'!I144:J144+[9]JOSEFINA!I144+[9]Franciisco!I144)</f>
        <v>1</v>
      </c>
      <c r="J144" s="1653"/>
      <c r="K144" s="658"/>
      <c r="L144" s="659"/>
    </row>
    <row r="145" spans="2:14" ht="16.5" customHeight="1" thickTop="1" thickBot="1" x14ac:dyDescent="0.25">
      <c r="B145" s="633"/>
      <c r="C145" s="658"/>
      <c r="D145" s="762" t="s">
        <v>153</v>
      </c>
      <c r="E145" s="763"/>
      <c r="F145" s="764"/>
      <c r="G145" s="765"/>
      <c r="H145" s="765"/>
      <c r="I145" s="1597">
        <f>(I146+I151+I156+I161+I166+I171+I176)</f>
        <v>5</v>
      </c>
      <c r="J145" s="1598"/>
      <c r="K145" s="658"/>
      <c r="L145" s="659"/>
    </row>
    <row r="146" spans="2:14" ht="14.25" customHeight="1" thickTop="1" thickBot="1" x14ac:dyDescent="0.25">
      <c r="B146" s="633"/>
      <c r="C146" s="658"/>
      <c r="D146" s="766"/>
      <c r="E146" s="767" t="s">
        <v>23</v>
      </c>
      <c r="F146" s="746"/>
      <c r="G146" s="746"/>
      <c r="H146" s="758"/>
      <c r="I146" s="1656">
        <f>(I147+I148+I149+I150)</f>
        <v>5</v>
      </c>
      <c r="J146" s="1657"/>
      <c r="K146" s="658"/>
      <c r="L146" s="659"/>
      <c r="N146" s="649"/>
    </row>
    <row r="147" spans="2:14" ht="14.25" customHeight="1" thickTop="1" thickBot="1" x14ac:dyDescent="0.25">
      <c r="B147" s="633"/>
      <c r="C147" s="658"/>
      <c r="D147" s="768"/>
      <c r="E147" s="769" t="s">
        <v>38</v>
      </c>
      <c r="F147" s="755"/>
      <c r="G147" s="755"/>
      <c r="H147" s="761"/>
      <c r="I147" s="1653">
        <f>([9]YRIS!I147+[9]LUCIA!I147+[9]ANDRES!I147+[9]MARIA!I147+[9]JORGE!I147+[9]MILAGROS!I147+'[9]RAMONA ESPECIAL'!I147:J147+[9]JOSEFINA!I147+[9]Franciisco!I147)</f>
        <v>3</v>
      </c>
      <c r="J147" s="1653"/>
      <c r="K147" s="658"/>
      <c r="L147" s="659"/>
      <c r="N147" s="649"/>
    </row>
    <row r="148" spans="2:14" ht="14.25" customHeight="1" thickTop="1" thickBot="1" x14ac:dyDescent="0.25">
      <c r="B148" s="633"/>
      <c r="C148" s="658"/>
      <c r="D148" s="768"/>
      <c r="E148" s="769" t="s">
        <v>149</v>
      </c>
      <c r="F148" s="755"/>
      <c r="G148" s="755"/>
      <c r="H148" s="761"/>
      <c r="I148" s="1653">
        <f>([9]YRIS!I148+[9]LUCIA!I148+[9]ANDRES!I148+[9]MARIA!I148+[9]JORGE!I148+[9]MILAGROS!I148+'[9]RAMONA ESPECIAL'!I148:J148+[9]JOSEFINA!I148+[9]Franciisco!I148)</f>
        <v>0</v>
      </c>
      <c r="J148" s="1653"/>
      <c r="K148" s="658"/>
      <c r="L148" s="659"/>
      <c r="N148" s="649"/>
    </row>
    <row r="149" spans="2:14" ht="14.25" customHeight="1" thickTop="1" thickBot="1" x14ac:dyDescent="0.25">
      <c r="B149" s="633"/>
      <c r="C149" s="658"/>
      <c r="D149" s="768"/>
      <c r="E149" s="769" t="s">
        <v>22</v>
      </c>
      <c r="F149" s="755"/>
      <c r="G149" s="755"/>
      <c r="H149" s="761"/>
      <c r="I149" s="1653">
        <f>([9]YRIS!I149+[9]LUCIA!I149+[9]ANDRES!I149+[9]MARIA!I149+[9]JORGE!I149+[9]MILAGROS!I149+'[9]RAMONA ESPECIAL'!I149:J149+[9]JOSEFINA!I149+[9]Franciisco!I149)</f>
        <v>0</v>
      </c>
      <c r="J149" s="1653"/>
      <c r="K149" s="658"/>
      <c r="L149" s="659"/>
      <c r="N149" s="649"/>
    </row>
    <row r="150" spans="2:14" ht="14.25" customHeight="1" thickTop="1" thickBot="1" x14ac:dyDescent="0.25">
      <c r="B150" s="633"/>
      <c r="C150" s="658"/>
      <c r="D150" s="768"/>
      <c r="E150" s="769" t="s">
        <v>21</v>
      </c>
      <c r="F150" s="770"/>
      <c r="G150" s="770"/>
      <c r="H150" s="771"/>
      <c r="I150" s="1653">
        <f>([9]YRIS!I150+[9]LUCIA!I150+[9]ANDRES!I150+[9]MARIA!I150+[9]JORGE!I150+[9]MILAGROS!I150+'[9]RAMONA ESPECIAL'!I150:J150+[9]JOSEFINA!I150+[9]Franciisco!I150)</f>
        <v>2</v>
      </c>
      <c r="J150" s="1653"/>
      <c r="K150" s="658"/>
      <c r="L150" s="659"/>
      <c r="M150" s="649"/>
      <c r="N150" s="649"/>
    </row>
    <row r="151" spans="2:14" ht="14.25" customHeight="1" thickTop="1" thickBot="1" x14ac:dyDescent="0.25">
      <c r="B151" s="633"/>
      <c r="C151" s="658"/>
      <c r="D151" s="768"/>
      <c r="E151" s="772" t="s">
        <v>7</v>
      </c>
      <c r="F151" s="773"/>
      <c r="G151" s="773"/>
      <c r="H151" s="773"/>
      <c r="I151" s="1658">
        <f>(I152+I153+I154+I155)</f>
        <v>0</v>
      </c>
      <c r="J151" s="1658"/>
      <c r="K151" s="658"/>
      <c r="L151" s="659"/>
      <c r="M151" s="649"/>
      <c r="N151" s="649"/>
    </row>
    <row r="152" spans="2:14" ht="14.25" customHeight="1" thickTop="1" thickBot="1" x14ac:dyDescent="0.25">
      <c r="B152" s="633"/>
      <c r="C152" s="658"/>
      <c r="D152" s="768"/>
      <c r="E152" s="769" t="s">
        <v>38</v>
      </c>
      <c r="F152" s="755"/>
      <c r="G152" s="755"/>
      <c r="H152" s="761"/>
      <c r="I152" s="1653">
        <f>([9]YRIS!I152+[9]LUCIA!I152+[9]ANDRES!I152+[9]MARIA!I152+[9]JORGE!I152+[9]MILAGROS!I152+'[9]RAMONA ESPECIAL'!I152:J152+[9]JOSEFINA!I152+[9]Franciisco!I152)</f>
        <v>0</v>
      </c>
      <c r="J152" s="1653"/>
      <c r="K152" s="658"/>
      <c r="L152" s="659"/>
      <c r="M152" s="649"/>
      <c r="N152" s="649"/>
    </row>
    <row r="153" spans="2:14" ht="14.25" customHeight="1" thickTop="1" thickBot="1" x14ac:dyDescent="0.25">
      <c r="B153" s="633"/>
      <c r="C153" s="658"/>
      <c r="D153" s="768"/>
      <c r="E153" s="769" t="s">
        <v>149</v>
      </c>
      <c r="F153" s="755"/>
      <c r="G153" s="755"/>
      <c r="H153" s="761"/>
      <c r="I153" s="1653">
        <f>([9]YRIS!I153+[9]LUCIA!I153+[9]ANDRES!I153+[9]MARIA!I153+[9]JORGE!I153+[9]MILAGROS!I153+'[9]RAMONA ESPECIAL'!I153:J153+[9]JOSEFINA!I153+[9]Franciisco!I153)</f>
        <v>0</v>
      </c>
      <c r="J153" s="1653"/>
      <c r="K153" s="658"/>
      <c r="L153" s="659"/>
      <c r="M153" s="649"/>
      <c r="N153" s="649"/>
    </row>
    <row r="154" spans="2:14" ht="14.25" customHeight="1" thickTop="1" thickBot="1" x14ac:dyDescent="0.25">
      <c r="B154" s="633"/>
      <c r="C154" s="658"/>
      <c r="D154" s="768"/>
      <c r="E154" s="769" t="s">
        <v>22</v>
      </c>
      <c r="F154" s="755"/>
      <c r="G154" s="755"/>
      <c r="H154" s="761"/>
      <c r="I154" s="1653">
        <f>([9]YRIS!I154+[9]LUCIA!I154+[9]ANDRES!I154+[9]MARIA!I154+[9]JORGE!I154+[9]MILAGROS!I154+'[9]RAMONA ESPECIAL'!I154:J154+[9]JOSEFINA!I154+[9]Franciisco!I154)</f>
        <v>0</v>
      </c>
      <c r="J154" s="1653"/>
      <c r="K154" s="658"/>
      <c r="L154" s="659"/>
      <c r="M154" s="649"/>
      <c r="N154" s="649"/>
    </row>
    <row r="155" spans="2:14" ht="14.25" customHeight="1" thickTop="1" thickBot="1" x14ac:dyDescent="0.25">
      <c r="B155" s="633"/>
      <c r="C155" s="658"/>
      <c r="D155" s="768"/>
      <c r="E155" s="769" t="s">
        <v>21</v>
      </c>
      <c r="F155" s="770"/>
      <c r="G155" s="770"/>
      <c r="H155" s="771"/>
      <c r="I155" s="1653">
        <f>([9]YRIS!I155+[9]LUCIA!I155+[9]ANDRES!I155+[9]MARIA!I155+[9]JORGE!I155+[9]MILAGROS!I155+'[9]RAMONA ESPECIAL'!I155:J155+[9]JOSEFINA!I155+[9]Franciisco!I155)</f>
        <v>0</v>
      </c>
      <c r="J155" s="1653"/>
      <c r="K155" s="658"/>
      <c r="L155" s="659"/>
      <c r="M155" s="649"/>
      <c r="N155" s="649"/>
    </row>
    <row r="156" spans="2:14" ht="14.25" customHeight="1" thickTop="1" thickBot="1" x14ac:dyDescent="0.25">
      <c r="B156" s="633"/>
      <c r="C156" s="658"/>
      <c r="D156" s="768"/>
      <c r="E156" s="772" t="s">
        <v>154</v>
      </c>
      <c r="F156" s="773"/>
      <c r="G156" s="773"/>
      <c r="H156" s="773"/>
      <c r="I156" s="1658">
        <f>(I157+I158+I159+I160)</f>
        <v>0</v>
      </c>
      <c r="J156" s="1658"/>
      <c r="K156" s="658"/>
      <c r="L156" s="659"/>
      <c r="M156" s="649"/>
      <c r="N156" s="649"/>
    </row>
    <row r="157" spans="2:14" ht="14.25" customHeight="1" thickTop="1" thickBot="1" x14ac:dyDescent="0.25">
      <c r="B157" s="633"/>
      <c r="C157" s="658"/>
      <c r="D157" s="768"/>
      <c r="E157" s="769" t="s">
        <v>38</v>
      </c>
      <c r="F157" s="755"/>
      <c r="G157" s="755"/>
      <c r="H157" s="761"/>
      <c r="I157" s="1652"/>
      <c r="J157" s="1652"/>
      <c r="K157" s="658"/>
      <c r="L157" s="659"/>
      <c r="M157" s="649"/>
      <c r="N157" s="649"/>
    </row>
    <row r="158" spans="2:14" ht="14.25" customHeight="1" thickTop="1" thickBot="1" x14ac:dyDescent="0.25">
      <c r="B158" s="633"/>
      <c r="C158" s="658"/>
      <c r="D158" s="768"/>
      <c r="E158" s="769" t="s">
        <v>149</v>
      </c>
      <c r="F158" s="755"/>
      <c r="G158" s="755"/>
      <c r="H158" s="761"/>
      <c r="I158" s="1652"/>
      <c r="J158" s="1652"/>
      <c r="K158" s="658"/>
      <c r="L158" s="659"/>
      <c r="M158" s="649"/>
      <c r="N158" s="649"/>
    </row>
    <row r="159" spans="2:14" ht="14.25" customHeight="1" thickTop="1" thickBot="1" x14ac:dyDescent="0.25">
      <c r="B159" s="633"/>
      <c r="C159" s="658"/>
      <c r="D159" s="768"/>
      <c r="E159" s="769" t="s">
        <v>22</v>
      </c>
      <c r="F159" s="755"/>
      <c r="G159" s="755"/>
      <c r="H159" s="761"/>
      <c r="I159" s="1652"/>
      <c r="J159" s="1652"/>
      <c r="K159" s="658"/>
      <c r="L159" s="659"/>
      <c r="M159" s="649"/>
      <c r="N159" s="649"/>
    </row>
    <row r="160" spans="2:14" ht="14.25" customHeight="1" thickTop="1" thickBot="1" x14ac:dyDescent="0.25">
      <c r="B160" s="633"/>
      <c r="C160" s="658"/>
      <c r="D160" s="768"/>
      <c r="E160" s="769" t="s">
        <v>21</v>
      </c>
      <c r="F160" s="770"/>
      <c r="G160" s="770"/>
      <c r="H160" s="771"/>
      <c r="I160" s="1652"/>
      <c r="J160" s="1652"/>
      <c r="K160" s="658"/>
      <c r="L160" s="659"/>
      <c r="M160" s="649"/>
      <c r="N160" s="649"/>
    </row>
    <row r="161" spans="1:14" ht="14.25" customHeight="1" thickTop="1" thickBot="1" x14ac:dyDescent="0.25">
      <c r="B161" s="633"/>
      <c r="C161" s="658"/>
      <c r="D161" s="768"/>
      <c r="E161" s="774" t="s">
        <v>64</v>
      </c>
      <c r="F161" s="746"/>
      <c r="G161" s="746"/>
      <c r="H161" s="758"/>
      <c r="I161" s="1658">
        <f>(I162+I163+I164+I165)</f>
        <v>0</v>
      </c>
      <c r="J161" s="1658"/>
      <c r="K161" s="658"/>
      <c r="L161" s="659"/>
      <c r="M161" s="649"/>
      <c r="N161" s="649"/>
    </row>
    <row r="162" spans="1:14" ht="14.25" customHeight="1" thickTop="1" thickBot="1" x14ac:dyDescent="0.25">
      <c r="B162" s="633"/>
      <c r="C162" s="658"/>
      <c r="D162" s="768"/>
      <c r="E162" s="775" t="s">
        <v>39</v>
      </c>
      <c r="F162" s="748"/>
      <c r="G162" s="748"/>
      <c r="H162" s="749"/>
      <c r="I162" s="1652"/>
      <c r="J162" s="1652"/>
      <c r="K162" s="658"/>
      <c r="L162" s="659"/>
      <c r="M162" s="649"/>
      <c r="N162" s="649"/>
    </row>
    <row r="163" spans="1:14" ht="14.25" customHeight="1" thickTop="1" thickBot="1" x14ac:dyDescent="0.25">
      <c r="B163" s="633"/>
      <c r="C163" s="658"/>
      <c r="D163" s="768"/>
      <c r="E163" s="775" t="s">
        <v>149</v>
      </c>
      <c r="F163" s="748"/>
      <c r="G163" s="748"/>
      <c r="H163" s="749"/>
      <c r="I163" s="1652"/>
      <c r="J163" s="1652"/>
      <c r="K163" s="658"/>
      <c r="L163" s="659"/>
      <c r="M163" s="649"/>
      <c r="N163" s="649"/>
    </row>
    <row r="164" spans="1:14" ht="14.25" customHeight="1" thickTop="1" thickBot="1" x14ac:dyDescent="0.25">
      <c r="B164" s="633"/>
      <c r="C164" s="658"/>
      <c r="D164" s="768"/>
      <c r="E164" s="775" t="s">
        <v>41</v>
      </c>
      <c r="F164" s="748"/>
      <c r="G164" s="748"/>
      <c r="H164" s="749"/>
      <c r="I164" s="1652"/>
      <c r="J164" s="1652"/>
      <c r="K164" s="658"/>
      <c r="L164" s="659"/>
      <c r="M164" s="649"/>
      <c r="N164" s="649"/>
    </row>
    <row r="165" spans="1:14" ht="14.25" customHeight="1" thickTop="1" thickBot="1" x14ac:dyDescent="0.25">
      <c r="A165" s="649"/>
      <c r="B165" s="634"/>
      <c r="C165" s="658"/>
      <c r="D165" s="768"/>
      <c r="E165" s="775" t="s">
        <v>40</v>
      </c>
      <c r="F165" s="748"/>
      <c r="G165" s="748"/>
      <c r="H165" s="749"/>
      <c r="I165" s="1652"/>
      <c r="J165" s="1652"/>
      <c r="K165" s="658"/>
      <c r="L165" s="659"/>
      <c r="M165" s="649"/>
    </row>
    <row r="166" spans="1:14" ht="14.25" customHeight="1" thickTop="1" thickBot="1" x14ac:dyDescent="0.25">
      <c r="A166" s="649"/>
      <c r="B166" s="634"/>
      <c r="C166" s="658"/>
      <c r="D166" s="768"/>
      <c r="E166" s="774" t="s">
        <v>65</v>
      </c>
      <c r="F166" s="746"/>
      <c r="G166" s="746"/>
      <c r="H166" s="758"/>
      <c r="I166" s="1658">
        <f>(I167+I168+I169+I170)</f>
        <v>0</v>
      </c>
      <c r="J166" s="1658"/>
      <c r="K166" s="658"/>
      <c r="L166" s="659"/>
      <c r="M166" s="649"/>
    </row>
    <row r="167" spans="1:14" ht="14.25" customHeight="1" thickTop="1" thickBot="1" x14ac:dyDescent="0.25">
      <c r="A167" s="649"/>
      <c r="B167" s="634"/>
      <c r="C167" s="658"/>
      <c r="D167" s="768"/>
      <c r="E167" s="775" t="s">
        <v>42</v>
      </c>
      <c r="F167" s="748"/>
      <c r="G167" s="748"/>
      <c r="H167" s="749"/>
      <c r="I167" s="1652"/>
      <c r="J167" s="1652"/>
      <c r="K167" s="658"/>
      <c r="L167" s="659"/>
      <c r="M167" s="649"/>
    </row>
    <row r="168" spans="1:14" ht="14.25" customHeight="1" thickTop="1" thickBot="1" x14ac:dyDescent="0.25">
      <c r="A168" s="649"/>
      <c r="B168" s="634"/>
      <c r="C168" s="658"/>
      <c r="D168" s="768"/>
      <c r="E168" s="775" t="s">
        <v>149</v>
      </c>
      <c r="F168" s="748"/>
      <c r="G168" s="748"/>
      <c r="H168" s="749"/>
      <c r="I168" s="1652"/>
      <c r="J168" s="1652"/>
      <c r="K168" s="658"/>
      <c r="L168" s="659"/>
      <c r="M168" s="649"/>
    </row>
    <row r="169" spans="1:14" ht="14.25" customHeight="1" thickTop="1" thickBot="1" x14ac:dyDescent="0.25">
      <c r="A169" s="649"/>
      <c r="B169" s="634"/>
      <c r="C169" s="658"/>
      <c r="D169" s="768"/>
      <c r="E169" s="775" t="s">
        <v>41</v>
      </c>
      <c r="F169" s="748"/>
      <c r="G169" s="748"/>
      <c r="H169" s="749"/>
      <c r="I169" s="1652"/>
      <c r="J169" s="1652"/>
      <c r="K169" s="658"/>
      <c r="L169" s="659"/>
      <c r="M169" s="649"/>
    </row>
    <row r="170" spans="1:14" ht="14.25" customHeight="1" thickTop="1" thickBot="1" x14ac:dyDescent="0.25">
      <c r="A170" s="649"/>
      <c r="B170" s="634"/>
      <c r="C170" s="658"/>
      <c r="D170" s="768"/>
      <c r="E170" s="775" t="s">
        <v>40</v>
      </c>
      <c r="F170" s="748"/>
      <c r="G170" s="748"/>
      <c r="H170" s="749"/>
      <c r="I170" s="1652"/>
      <c r="J170" s="1652"/>
      <c r="K170" s="658"/>
      <c r="L170" s="659"/>
      <c r="M170" s="649"/>
    </row>
    <row r="171" spans="1:14" ht="14.25" customHeight="1" thickTop="1" thickBot="1" x14ac:dyDescent="0.25">
      <c r="A171" s="649"/>
      <c r="B171" s="634"/>
      <c r="C171" s="658"/>
      <c r="D171" s="768"/>
      <c r="E171" s="774" t="s">
        <v>175</v>
      </c>
      <c r="F171" s="746"/>
      <c r="G171" s="746"/>
      <c r="H171" s="758"/>
      <c r="I171" s="1658">
        <f>(I172+I173+I174+I175)</f>
        <v>0</v>
      </c>
      <c r="J171" s="1658"/>
      <c r="K171" s="658"/>
      <c r="L171" s="659"/>
      <c r="M171" s="649"/>
    </row>
    <row r="172" spans="1:14" ht="14.25" customHeight="1" thickTop="1" thickBot="1" x14ac:dyDescent="0.25">
      <c r="A172" s="649"/>
      <c r="B172" s="634"/>
      <c r="C172" s="658"/>
      <c r="D172" s="768"/>
      <c r="E172" s="775" t="s">
        <v>42</v>
      </c>
      <c r="F172" s="748"/>
      <c r="G172" s="748"/>
      <c r="H172" s="749"/>
      <c r="I172" s="1652"/>
      <c r="J172" s="1652"/>
      <c r="K172" s="658"/>
      <c r="L172" s="659"/>
      <c r="M172" s="649"/>
    </row>
    <row r="173" spans="1:14" ht="14.25" customHeight="1" thickTop="1" thickBot="1" x14ac:dyDescent="0.25">
      <c r="A173" s="649"/>
      <c r="B173" s="634"/>
      <c r="C173" s="658"/>
      <c r="D173" s="768"/>
      <c r="E173" s="775" t="s">
        <v>149</v>
      </c>
      <c r="F173" s="748"/>
      <c r="G173" s="748"/>
      <c r="H173" s="749"/>
      <c r="I173" s="1659"/>
      <c r="J173" s="1659"/>
      <c r="K173" s="658"/>
      <c r="L173" s="659"/>
      <c r="M173" s="649"/>
    </row>
    <row r="174" spans="1:14" ht="14.25" customHeight="1" thickTop="1" thickBot="1" x14ac:dyDescent="0.25">
      <c r="A174" s="649"/>
      <c r="B174" s="634"/>
      <c r="C174" s="658"/>
      <c r="D174" s="768"/>
      <c r="E174" s="775" t="s">
        <v>41</v>
      </c>
      <c r="F174" s="748"/>
      <c r="G174" s="748"/>
      <c r="H174" s="749"/>
      <c r="I174" s="1652"/>
      <c r="J174" s="1652"/>
      <c r="K174" s="658"/>
      <c r="L174" s="659"/>
      <c r="M174" s="649"/>
    </row>
    <row r="175" spans="1:14" ht="14.25" customHeight="1" thickTop="1" thickBot="1" x14ac:dyDescent="0.25">
      <c r="A175" s="649"/>
      <c r="B175" s="634"/>
      <c r="C175" s="658"/>
      <c r="D175" s="768"/>
      <c r="E175" s="775" t="s">
        <v>40</v>
      </c>
      <c r="F175" s="748"/>
      <c r="G175" s="748"/>
      <c r="H175" s="749"/>
      <c r="I175" s="1652"/>
      <c r="J175" s="1652"/>
      <c r="K175" s="658"/>
      <c r="L175" s="659"/>
      <c r="M175" s="649"/>
    </row>
    <row r="176" spans="1:14" ht="14.25" customHeight="1" thickTop="1" thickBot="1" x14ac:dyDescent="0.25">
      <c r="A176" s="649"/>
      <c r="B176" s="634"/>
      <c r="C176" s="658"/>
      <c r="D176" s="768"/>
      <c r="E176" s="774" t="s">
        <v>172</v>
      </c>
      <c r="F176" s="746"/>
      <c r="G176" s="746"/>
      <c r="H176" s="758"/>
      <c r="I176" s="1658">
        <f>(I177+I178+I179+I180)</f>
        <v>0</v>
      </c>
      <c r="J176" s="1658"/>
      <c r="K176" s="658"/>
      <c r="L176" s="659"/>
      <c r="M176" s="649"/>
    </row>
    <row r="177" spans="1:17" ht="14.25" customHeight="1" thickTop="1" thickBot="1" x14ac:dyDescent="0.25">
      <c r="A177" s="649"/>
      <c r="B177" s="634"/>
      <c r="C177" s="658"/>
      <c r="D177" s="768"/>
      <c r="E177" s="775" t="s">
        <v>42</v>
      </c>
      <c r="F177" s="748"/>
      <c r="G177" s="748"/>
      <c r="H177" s="749"/>
      <c r="I177" s="1652"/>
      <c r="J177" s="1652"/>
      <c r="K177" s="658"/>
      <c r="L177" s="659"/>
      <c r="M177" s="649"/>
    </row>
    <row r="178" spans="1:17" ht="14.25" customHeight="1" thickTop="1" thickBot="1" x14ac:dyDescent="0.25">
      <c r="A178" s="649"/>
      <c r="B178" s="634"/>
      <c r="C178" s="658"/>
      <c r="D178" s="768"/>
      <c r="E178" s="775" t="s">
        <v>149</v>
      </c>
      <c r="F178" s="748"/>
      <c r="G178" s="748"/>
      <c r="H178" s="749"/>
      <c r="I178" s="1652"/>
      <c r="J178" s="1652"/>
      <c r="K178" s="658"/>
      <c r="L178" s="659"/>
      <c r="M178" s="649"/>
    </row>
    <row r="179" spans="1:17" ht="14.25" customHeight="1" thickTop="1" thickBot="1" x14ac:dyDescent="0.25">
      <c r="A179" s="649"/>
      <c r="B179" s="634"/>
      <c r="C179" s="658"/>
      <c r="D179" s="768"/>
      <c r="E179" s="775" t="s">
        <v>41</v>
      </c>
      <c r="F179" s="748"/>
      <c r="G179" s="748"/>
      <c r="H179" s="749"/>
      <c r="I179" s="1652"/>
      <c r="J179" s="1652"/>
      <c r="K179" s="658"/>
      <c r="L179" s="659"/>
      <c r="M179" s="649"/>
    </row>
    <row r="180" spans="1:17" ht="14.25" customHeight="1" thickTop="1" thickBot="1" x14ac:dyDescent="0.25">
      <c r="A180" s="649"/>
      <c r="B180" s="634"/>
      <c r="C180" s="658"/>
      <c r="D180" s="776"/>
      <c r="E180" s="775" t="s">
        <v>40</v>
      </c>
      <c r="F180" s="748"/>
      <c r="G180" s="748"/>
      <c r="H180" s="749"/>
      <c r="I180" s="1652"/>
      <c r="J180" s="1652"/>
      <c r="K180" s="658"/>
      <c r="L180" s="659"/>
    </row>
    <row r="181" spans="1:17" ht="16.5" thickTop="1" thickBot="1" x14ac:dyDescent="0.25">
      <c r="B181" s="633"/>
      <c r="C181" s="658"/>
      <c r="D181" s="880" t="s">
        <v>68</v>
      </c>
      <c r="E181" s="777"/>
      <c r="F181" s="765"/>
      <c r="G181" s="765"/>
      <c r="H181" s="778"/>
      <c r="I181" s="1608">
        <f>SUM(I182:J219)</f>
        <v>49</v>
      </c>
      <c r="J181" s="1608"/>
      <c r="K181" s="658"/>
      <c r="L181" s="659"/>
      <c r="P181" s="649"/>
      <c r="Q181" s="649"/>
    </row>
    <row r="182" spans="1:17" s="649" customFormat="1" ht="14.25" customHeight="1" thickTop="1" thickBot="1" x14ac:dyDescent="0.25">
      <c r="A182" s="637"/>
      <c r="B182" s="633"/>
      <c r="C182" s="633"/>
      <c r="D182" s="779"/>
      <c r="E182" s="780" t="s">
        <v>45</v>
      </c>
      <c r="F182" s="781"/>
      <c r="G182" s="781"/>
      <c r="H182" s="782"/>
      <c r="I182" s="1653">
        <f>([9]YRIS!I182+[9]LUCIA!I182+[9]ANDRES!I182+[9]MARIA!I182+[9]JORGE!I182+[9]MILAGROS!I182+'[9]RAMONA ESPECIAL'!I182:J182+[9]JOSEFINA!I182+[9]Franciisco!I182)</f>
        <v>0</v>
      </c>
      <c r="J182" s="1653"/>
      <c r="K182" s="658"/>
      <c r="L182" s="659"/>
      <c r="M182" s="637"/>
      <c r="N182" s="637"/>
      <c r="O182" s="637"/>
      <c r="P182" s="637"/>
      <c r="Q182" s="637"/>
    </row>
    <row r="183" spans="1:17" ht="14.25" customHeight="1" thickTop="1" thickBot="1" x14ac:dyDescent="0.25">
      <c r="B183" s="633"/>
      <c r="C183" s="633"/>
      <c r="D183" s="779"/>
      <c r="E183" s="780" t="s">
        <v>31</v>
      </c>
      <c r="F183" s="748"/>
      <c r="G183" s="748"/>
      <c r="H183" s="749"/>
      <c r="I183" s="1653">
        <f>([9]YRIS!I183+[9]LUCIA!I183+[9]ANDRES!I183+[9]MARIA!I183+[9]JORGE!I183+[9]MILAGROS!I183+'[9]RAMONA ESPECIAL'!I183:J183+[9]JOSEFINA!I183+[9]Franciisco!I183)</f>
        <v>0</v>
      </c>
      <c r="J183" s="1653"/>
      <c r="K183" s="658"/>
      <c r="L183" s="659"/>
    </row>
    <row r="184" spans="1:17" ht="14.25" customHeight="1" thickTop="1" thickBot="1" x14ac:dyDescent="0.25">
      <c r="B184" s="633"/>
      <c r="C184" s="633"/>
      <c r="D184" s="779"/>
      <c r="E184" s="780" t="s">
        <v>46</v>
      </c>
      <c r="F184" s="783"/>
      <c r="G184" s="748"/>
      <c r="H184" s="749"/>
      <c r="I184" s="1653">
        <f>([9]YRIS!I184+[9]LUCIA!I184+[9]ANDRES!I184+[9]MARIA!I184+[9]JORGE!I184+[9]MILAGROS!I184+'[9]RAMONA ESPECIAL'!I184:J184+[9]JOSEFINA!I184+[9]Franciisco!I184)</f>
        <v>0</v>
      </c>
      <c r="J184" s="1653"/>
      <c r="K184" s="658"/>
      <c r="L184" s="659"/>
    </row>
    <row r="185" spans="1:17" ht="14.25" customHeight="1" thickTop="1" thickBot="1" x14ac:dyDescent="0.25">
      <c r="B185" s="633"/>
      <c r="C185" s="658"/>
      <c r="D185" s="779"/>
      <c r="E185" s="780" t="s">
        <v>70</v>
      </c>
      <c r="F185" s="748"/>
      <c r="G185" s="748"/>
      <c r="H185" s="749"/>
      <c r="I185" s="1653">
        <f>([9]YRIS!I185+[9]LUCIA!I185+[9]ANDRES!I185+[9]MARIA!I185+[9]JORGE!I185+[9]MILAGROS!I185+'[9]RAMONA ESPECIAL'!I185:J185+[9]JOSEFINA!I185+[9]Franciisco!I185)</f>
        <v>0</v>
      </c>
      <c r="J185" s="1653"/>
      <c r="K185" s="658"/>
      <c r="L185" s="659"/>
    </row>
    <row r="186" spans="1:17" ht="14.25" customHeight="1" thickTop="1" thickBot="1" x14ac:dyDescent="0.4">
      <c r="B186" s="633"/>
      <c r="C186" s="658"/>
      <c r="D186" s="779"/>
      <c r="E186" s="780" t="s">
        <v>29</v>
      </c>
      <c r="F186" s="748"/>
      <c r="G186" s="748"/>
      <c r="H186" s="749"/>
      <c r="I186" s="1653">
        <f>([9]YRIS!I186+[9]LUCIA!I186+[9]ANDRES!I186+[9]MARIA!I186+[9]JORGE!I186+[9]MILAGROS!I186+'[9]RAMONA ESPECIAL'!I186:J186+[9]JOSEFINA!I186+[9]Franciisco!I186)</f>
        <v>1</v>
      </c>
      <c r="J186" s="1653"/>
      <c r="K186" s="658"/>
      <c r="L186" s="659"/>
      <c r="M186" s="784"/>
    </row>
    <row r="187" spans="1:17" ht="14.25" customHeight="1" thickTop="1" thickBot="1" x14ac:dyDescent="0.4">
      <c r="B187" s="633"/>
      <c r="C187" s="658"/>
      <c r="D187" s="779"/>
      <c r="E187" s="780" t="s">
        <v>124</v>
      </c>
      <c r="F187" s="748"/>
      <c r="G187" s="748"/>
      <c r="H187" s="749"/>
      <c r="I187" s="1653">
        <f>([9]YRIS!I187+[9]LUCIA!I187+[9]ANDRES!I187+[9]MARIA!I187+[9]JORGE!I187+[9]MILAGROS!I187+'[9]RAMONA ESPECIAL'!I187:J187+[9]JOSEFINA!I187+[9]Franciisco!I187)</f>
        <v>0</v>
      </c>
      <c r="J187" s="1653"/>
      <c r="K187" s="658"/>
      <c r="L187" s="659"/>
      <c r="M187" s="784"/>
    </row>
    <row r="188" spans="1:17" ht="14.25" customHeight="1" thickTop="1" thickBot="1" x14ac:dyDescent="0.25">
      <c r="B188" s="633"/>
      <c r="C188" s="658"/>
      <c r="D188" s="785"/>
      <c r="E188" s="780" t="s">
        <v>71</v>
      </c>
      <c r="F188" s="748"/>
      <c r="G188" s="748"/>
      <c r="H188" s="749"/>
      <c r="I188" s="1653">
        <f>([9]YRIS!I188+[9]LUCIA!I188+[9]ANDRES!I188+[9]MARIA!I188+[9]JORGE!I188+[9]MILAGROS!I188+'[9]RAMONA ESPECIAL'!I188:J188+[9]JOSEFINA!I188+[9]Franciisco!I188)</f>
        <v>0</v>
      </c>
      <c r="J188" s="1653"/>
      <c r="K188" s="658"/>
      <c r="L188" s="659"/>
    </row>
    <row r="189" spans="1:17" ht="14.25" customHeight="1" thickTop="1" thickBot="1" x14ac:dyDescent="0.25">
      <c r="B189" s="633"/>
      <c r="C189" s="658"/>
      <c r="D189" s="779"/>
      <c r="E189" s="780" t="s">
        <v>47</v>
      </c>
      <c r="F189" s="748"/>
      <c r="G189" s="748"/>
      <c r="H189" s="749"/>
      <c r="I189" s="1653">
        <f>([9]YRIS!I189+[9]LUCIA!I189+[9]ANDRES!I189+[9]MARIA!I189+[9]JORGE!I189+[9]MILAGROS!I189+'[9]RAMONA ESPECIAL'!I189:J189+[9]JOSEFINA!I189+[9]Franciisco!I189)</f>
        <v>0</v>
      </c>
      <c r="J189" s="1653"/>
      <c r="K189" s="658"/>
      <c r="L189" s="659"/>
    </row>
    <row r="190" spans="1:17" ht="14.25" customHeight="1" thickTop="1" thickBot="1" x14ac:dyDescent="0.25">
      <c r="B190" s="633"/>
      <c r="C190" s="658"/>
      <c r="D190" s="785"/>
      <c r="E190" s="786" t="s">
        <v>73</v>
      </c>
      <c r="F190" s="748"/>
      <c r="G190" s="748"/>
      <c r="H190" s="749"/>
      <c r="I190" s="1653">
        <f>([9]YRIS!I190+[9]LUCIA!I190+[9]ANDRES!I190+[9]MARIA!I190+[9]JORGE!I190+[9]MILAGROS!I190+'[9]RAMONA ESPECIAL'!I190:J190+[9]JOSEFINA!I190+[9]Franciisco!I190)</f>
        <v>7</v>
      </c>
      <c r="J190" s="1653"/>
      <c r="K190" s="658"/>
      <c r="L190" s="659"/>
    </row>
    <row r="191" spans="1:17" ht="14.25" customHeight="1" thickTop="1" thickBot="1" x14ac:dyDescent="0.25">
      <c r="B191" s="633"/>
      <c r="C191" s="658"/>
      <c r="D191" s="779"/>
      <c r="E191" s="780" t="s">
        <v>72</v>
      </c>
      <c r="F191" s="748"/>
      <c r="G191" s="748"/>
      <c r="H191" s="749"/>
      <c r="I191" s="1653">
        <f>([9]YRIS!I191+[9]LUCIA!I191+[9]ANDRES!I191+[9]MARIA!I191+[9]JORGE!I191+[9]MILAGROS!I191+'[9]RAMONA ESPECIAL'!I191:J191+[9]JOSEFINA!I191+[9]Franciisco!I191)</f>
        <v>5</v>
      </c>
      <c r="J191" s="1653"/>
      <c r="K191" s="658"/>
      <c r="L191" s="659"/>
    </row>
    <row r="192" spans="1:17" ht="14.25" customHeight="1" thickTop="1" thickBot="1" x14ac:dyDescent="0.25">
      <c r="B192" s="633"/>
      <c r="C192" s="658"/>
      <c r="D192" s="779"/>
      <c r="E192" s="780" t="s">
        <v>67</v>
      </c>
      <c r="F192" s="748"/>
      <c r="G192" s="748"/>
      <c r="H192" s="749"/>
      <c r="I192" s="1653">
        <f>([9]YRIS!I192+[9]LUCIA!I192+[9]ANDRES!I192+[9]MARIA!I192+[9]JORGE!I192+[9]MILAGROS!I192+'[9]RAMONA ESPECIAL'!I192:J192+[9]JOSEFINA!I192+[9]Franciisco!I192)</f>
        <v>2</v>
      </c>
      <c r="J192" s="1653"/>
      <c r="K192" s="658"/>
      <c r="L192" s="659"/>
    </row>
    <row r="193" spans="2:12" ht="14.25" customHeight="1" thickTop="1" thickBot="1" x14ac:dyDescent="0.25">
      <c r="B193" s="633"/>
      <c r="C193" s="658"/>
      <c r="D193" s="779"/>
      <c r="E193" s="787" t="s">
        <v>115</v>
      </c>
      <c r="F193" s="742"/>
      <c r="G193" s="742"/>
      <c r="H193" s="742"/>
      <c r="I193" s="1653">
        <f>([9]YRIS!I193+[9]LUCIA!I193+[9]ANDRES!I193+[9]MARIA!I193+[9]JORGE!I193+[9]MILAGROS!I193+'[9]RAMONA ESPECIAL'!I193:J193+[9]JOSEFINA!I193+[9]Franciisco!I193)</f>
        <v>0</v>
      </c>
      <c r="J193" s="1653"/>
      <c r="K193" s="658"/>
      <c r="L193" s="659"/>
    </row>
    <row r="194" spans="2:12" ht="14.25" customHeight="1" thickTop="1" thickBot="1" x14ac:dyDescent="0.25">
      <c r="B194" s="633"/>
      <c r="C194" s="658"/>
      <c r="D194" s="779"/>
      <c r="E194" s="788" t="s">
        <v>57</v>
      </c>
      <c r="F194" s="748"/>
      <c r="G194" s="748"/>
      <c r="H194" s="749"/>
      <c r="I194" s="1653">
        <f>([9]YRIS!I194+[9]LUCIA!I194+[9]ANDRES!I194+[9]MARIA!I194+[9]JORGE!I194+[9]MILAGROS!I194+'[9]RAMONA ESPECIAL'!I194:J194+[9]JOSEFINA!I194+[9]Franciisco!I194)</f>
        <v>0</v>
      </c>
      <c r="J194" s="1653"/>
      <c r="K194" s="658"/>
      <c r="L194" s="659"/>
    </row>
    <row r="195" spans="2:12" ht="14.25" customHeight="1" thickTop="1" thickBot="1" x14ac:dyDescent="0.25">
      <c r="B195" s="633"/>
      <c r="C195" s="658"/>
      <c r="D195" s="779"/>
      <c r="E195" s="780" t="s">
        <v>74</v>
      </c>
      <c r="F195" s="742"/>
      <c r="G195" s="742"/>
      <c r="H195" s="742"/>
      <c r="I195" s="1653">
        <f>([9]YRIS!I195+[9]LUCIA!I195+[9]ANDRES!I195+[9]MARIA!I195+[9]JORGE!I195+[9]MILAGROS!I195+'[9]RAMONA ESPECIAL'!I195:J195+[9]JOSEFINA!I195+[9]Franciisco!I195)</f>
        <v>0</v>
      </c>
      <c r="J195" s="1653"/>
      <c r="K195" s="658"/>
      <c r="L195" s="659"/>
    </row>
    <row r="196" spans="2:12" ht="14.25" customHeight="1" thickTop="1" thickBot="1" x14ac:dyDescent="0.25">
      <c r="B196" s="633"/>
      <c r="C196" s="658"/>
      <c r="D196" s="779"/>
      <c r="E196" s="780" t="s">
        <v>79</v>
      </c>
      <c r="F196" s="748"/>
      <c r="G196" s="748"/>
      <c r="H196" s="749"/>
      <c r="I196" s="1653">
        <f>([9]YRIS!I196+[9]LUCIA!I196+[9]ANDRES!I196+[9]MARIA!I196+[9]JORGE!I196+[9]MILAGROS!I196+'[9]RAMONA ESPECIAL'!I196:J196+[9]JOSEFINA!I196+[9]Franciisco!I196)</f>
        <v>0</v>
      </c>
      <c r="J196" s="1653"/>
      <c r="K196" s="658"/>
      <c r="L196" s="659"/>
    </row>
    <row r="197" spans="2:12" ht="14.25" customHeight="1" thickTop="1" thickBot="1" x14ac:dyDescent="0.25">
      <c r="B197" s="633"/>
      <c r="C197" s="658"/>
      <c r="D197" s="779"/>
      <c r="E197" s="780" t="s">
        <v>66</v>
      </c>
      <c r="F197" s="748"/>
      <c r="G197" s="748"/>
      <c r="H197" s="749"/>
      <c r="I197" s="1653">
        <f>([9]YRIS!I197+[9]LUCIA!I197+[9]ANDRES!I197+[9]MARIA!I197+[9]JORGE!I197+[9]MILAGROS!I197+'[9]RAMONA ESPECIAL'!I197:J197+[9]JOSEFINA!I197+[9]Franciisco!I197)</f>
        <v>0</v>
      </c>
      <c r="J197" s="1653"/>
      <c r="K197" s="658"/>
      <c r="L197" s="659"/>
    </row>
    <row r="198" spans="2:12" ht="14.25" customHeight="1" thickTop="1" thickBot="1" x14ac:dyDescent="0.25">
      <c r="B198" s="633"/>
      <c r="C198" s="658"/>
      <c r="D198" s="779"/>
      <c r="E198" s="780" t="s">
        <v>75</v>
      </c>
      <c r="F198" s="783"/>
      <c r="G198" s="748"/>
      <c r="H198" s="749"/>
      <c r="I198" s="1653">
        <f>([9]YRIS!I198+[9]LUCIA!I198+[9]ANDRES!I198+[9]MARIA!I198+[9]JORGE!I198+[9]MILAGROS!I198+'[9]RAMONA ESPECIAL'!I198:J198+[9]JOSEFINA!I198+[9]Franciisco!I198)</f>
        <v>0</v>
      </c>
      <c r="J198" s="1653"/>
      <c r="K198" s="658"/>
      <c r="L198" s="659"/>
    </row>
    <row r="199" spans="2:12" ht="14.25" customHeight="1" thickTop="1" thickBot="1" x14ac:dyDescent="0.25">
      <c r="B199" s="633"/>
      <c r="C199" s="633"/>
      <c r="D199" s="785"/>
      <c r="E199" s="780" t="s">
        <v>78</v>
      </c>
      <c r="F199" s="783"/>
      <c r="G199" s="748"/>
      <c r="H199" s="749"/>
      <c r="I199" s="1653">
        <f>([9]YRIS!I199+[9]LUCIA!I199+[9]ANDRES!I199+[9]MARIA!I199+[9]JORGE!I199+[9]MILAGROS!I199+'[9]RAMONA ESPECIAL'!I199:J199+[9]JOSEFINA!I199+[9]Franciisco!I199)</f>
        <v>0</v>
      </c>
      <c r="J199" s="1653"/>
      <c r="K199" s="658"/>
      <c r="L199" s="659"/>
    </row>
    <row r="200" spans="2:12" ht="14.25" customHeight="1" thickTop="1" thickBot="1" x14ac:dyDescent="0.25">
      <c r="B200" s="633"/>
      <c r="C200" s="633"/>
      <c r="D200" s="779"/>
      <c r="E200" s="700" t="s">
        <v>95</v>
      </c>
      <c r="F200" s="742"/>
      <c r="G200" s="742"/>
      <c r="H200" s="742"/>
      <c r="I200" s="1653">
        <f>([9]YRIS!I200+[9]LUCIA!I200+[9]ANDRES!I200+[9]MARIA!I200+[9]JORGE!I200+[9]MILAGROS!I200+'[9]RAMONA ESPECIAL'!I200:J200+[9]JOSEFINA!I200+[9]Franciisco!I200)</f>
        <v>0</v>
      </c>
      <c r="J200" s="1653"/>
      <c r="K200" s="658"/>
      <c r="L200" s="659"/>
    </row>
    <row r="201" spans="2:12" ht="14.25" customHeight="1" thickTop="1" thickBot="1" x14ac:dyDescent="0.25">
      <c r="B201" s="633"/>
      <c r="C201" s="633"/>
      <c r="D201" s="779"/>
      <c r="E201" s="788" t="s">
        <v>97</v>
      </c>
      <c r="F201" s="748"/>
      <c r="G201" s="748"/>
      <c r="H201" s="749"/>
      <c r="I201" s="1653">
        <f>([9]YRIS!I201+[9]LUCIA!I201+[9]ANDRES!I201+[9]MARIA!I201+[9]JORGE!I201+[9]MILAGROS!I201+'[9]RAMONA ESPECIAL'!I201:J201+[9]JOSEFINA!I201+[9]Franciisco!I201)</f>
        <v>1</v>
      </c>
      <c r="J201" s="1653"/>
      <c r="K201" s="658"/>
      <c r="L201" s="659"/>
    </row>
    <row r="202" spans="2:12" ht="14.25" customHeight="1" thickTop="1" thickBot="1" x14ac:dyDescent="0.25">
      <c r="B202" s="633"/>
      <c r="C202" s="633"/>
      <c r="D202" s="779"/>
      <c r="E202" s="788" t="s">
        <v>102</v>
      </c>
      <c r="F202" s="748"/>
      <c r="G202" s="748"/>
      <c r="H202" s="749"/>
      <c r="I202" s="1653">
        <f>([9]YRIS!I202+[9]LUCIA!I202+[9]ANDRES!I202+[9]MARIA!I202+[9]JORGE!I202+[9]MILAGROS!I202+'[9]RAMONA ESPECIAL'!I202:J202+[9]JOSEFINA!I202+[9]Franciisco!I202)</f>
        <v>0</v>
      </c>
      <c r="J202" s="1653"/>
      <c r="K202" s="658"/>
      <c r="L202" s="659"/>
    </row>
    <row r="203" spans="2:12" ht="14.25" customHeight="1" thickTop="1" thickBot="1" x14ac:dyDescent="0.25">
      <c r="B203" s="633"/>
      <c r="C203" s="633"/>
      <c r="D203" s="779"/>
      <c r="E203" s="788" t="s">
        <v>99</v>
      </c>
      <c r="F203" s="748"/>
      <c r="G203" s="748"/>
      <c r="H203" s="749"/>
      <c r="I203" s="1653">
        <f>([9]YRIS!I203+[9]LUCIA!I203+[9]ANDRES!I203+[9]MARIA!I203+[9]JORGE!I203+[9]MILAGROS!I203+'[9]RAMONA ESPECIAL'!I203:J203+[9]JOSEFINA!I203+[9]Franciisco!I203)</f>
        <v>0</v>
      </c>
      <c r="J203" s="1653"/>
      <c r="K203" s="658"/>
      <c r="L203" s="659"/>
    </row>
    <row r="204" spans="2:12" ht="14.25" customHeight="1" thickTop="1" thickBot="1" x14ac:dyDescent="0.25">
      <c r="B204" s="633"/>
      <c r="C204" s="633"/>
      <c r="D204" s="779"/>
      <c r="E204" s="789" t="s">
        <v>118</v>
      </c>
      <c r="F204" s="742"/>
      <c r="G204" s="742"/>
      <c r="H204" s="742"/>
      <c r="I204" s="1653">
        <f>([9]YRIS!I204+[9]LUCIA!I204+[9]ANDRES!I204+[9]MARIA!I204+[9]JORGE!I204+[9]MILAGROS!I204+'[9]RAMONA ESPECIAL'!I204:J204+[9]JOSEFINA!I204+[9]Franciisco!I204)</f>
        <v>0</v>
      </c>
      <c r="J204" s="1653"/>
      <c r="K204" s="658"/>
      <c r="L204" s="659"/>
    </row>
    <row r="205" spans="2:12" ht="14.25" customHeight="1" thickTop="1" thickBot="1" x14ac:dyDescent="0.25">
      <c r="B205" s="633"/>
      <c r="C205" s="633"/>
      <c r="D205" s="785"/>
      <c r="E205" s="788" t="s">
        <v>100</v>
      </c>
      <c r="F205" s="748"/>
      <c r="G205" s="748"/>
      <c r="H205" s="749"/>
      <c r="I205" s="1653">
        <f>([9]YRIS!I205+[9]LUCIA!I205+[9]ANDRES!I205+[9]MARIA!I205+[9]JORGE!I205+[9]MILAGROS!I205+'[9]RAMONA ESPECIAL'!I205:J205+[9]JOSEFINA!I205+[9]Franciisco!I205)</f>
        <v>0</v>
      </c>
      <c r="J205" s="1653"/>
      <c r="K205" s="658"/>
      <c r="L205" s="659"/>
    </row>
    <row r="206" spans="2:12" ht="14.25" customHeight="1" thickTop="1" thickBot="1" x14ac:dyDescent="0.25">
      <c r="B206" s="633"/>
      <c r="C206" s="633"/>
      <c r="D206" s="785"/>
      <c r="E206" s="788" t="s">
        <v>101</v>
      </c>
      <c r="F206" s="748"/>
      <c r="G206" s="748"/>
      <c r="H206" s="749"/>
      <c r="I206" s="1653">
        <f>([9]YRIS!I206+[9]LUCIA!I206+[9]ANDRES!I206+[9]MARIA!I206+[9]JORGE!I206+[9]MILAGROS!I206+'[9]RAMONA ESPECIAL'!I206:J206+[9]JOSEFINA!I206+[9]Franciisco!I206)</f>
        <v>0</v>
      </c>
      <c r="J206" s="1653"/>
      <c r="K206" s="658"/>
      <c r="L206" s="659"/>
    </row>
    <row r="207" spans="2:12" ht="14.25" customHeight="1" thickTop="1" thickBot="1" x14ac:dyDescent="0.25">
      <c r="B207" s="633"/>
      <c r="C207" s="633"/>
      <c r="D207" s="785"/>
      <c r="E207" s="790" t="s">
        <v>98</v>
      </c>
      <c r="F207" s="748"/>
      <c r="G207" s="748"/>
      <c r="H207" s="749"/>
      <c r="I207" s="1653">
        <f>([9]YRIS!I207+[9]LUCIA!I207+[9]ANDRES!I207+[9]MARIA!I207+[9]JORGE!I207+[9]MILAGROS!I207+'[9]RAMONA ESPECIAL'!I207:J207+[9]JOSEFINA!I207+[9]Franciisco!I207)</f>
        <v>0</v>
      </c>
      <c r="J207" s="1653"/>
      <c r="K207" s="658"/>
      <c r="L207" s="659"/>
    </row>
    <row r="208" spans="2:12" ht="14.25" customHeight="1" thickTop="1" thickBot="1" x14ac:dyDescent="0.25">
      <c r="B208" s="633"/>
      <c r="C208" s="633"/>
      <c r="D208" s="785"/>
      <c r="E208" s="788" t="s">
        <v>117</v>
      </c>
      <c r="F208" s="748"/>
      <c r="G208" s="748"/>
      <c r="H208" s="749"/>
      <c r="I208" s="1653">
        <f>([9]YRIS!I208+[9]LUCIA!I208+[9]ANDRES!I208+[9]MARIA!I208+[9]JORGE!I208+[9]MILAGROS!I208+'[9]RAMONA ESPECIAL'!I208:J208+[9]JOSEFINA!I208+[9]Franciisco!I208)</f>
        <v>0</v>
      </c>
      <c r="J208" s="1653"/>
      <c r="K208" s="658"/>
      <c r="L208" s="659"/>
    </row>
    <row r="209" spans="2:12" ht="14.25" customHeight="1" thickTop="1" thickBot="1" x14ac:dyDescent="0.25">
      <c r="B209" s="633"/>
      <c r="C209" s="633"/>
      <c r="D209" s="785"/>
      <c r="E209" s="788" t="s">
        <v>81</v>
      </c>
      <c r="F209" s="748"/>
      <c r="G209" s="748"/>
      <c r="H209" s="749"/>
      <c r="I209" s="1653">
        <f>([9]YRIS!I209+[9]LUCIA!I209+[9]ANDRES!I209+[9]MARIA!I209+[9]JORGE!I209+[9]MILAGROS!I209+'[9]RAMONA ESPECIAL'!I209:J209+[9]JOSEFINA!I209+[9]Franciisco!I209)</f>
        <v>2</v>
      </c>
      <c r="J209" s="1653"/>
      <c r="K209" s="658"/>
      <c r="L209" s="659"/>
    </row>
    <row r="210" spans="2:12" ht="14.25" customHeight="1" thickTop="1" thickBot="1" x14ac:dyDescent="0.25">
      <c r="B210" s="633"/>
      <c r="C210" s="633"/>
      <c r="D210" s="785"/>
      <c r="E210" s="788" t="s">
        <v>143</v>
      </c>
      <c r="F210" s="748"/>
      <c r="G210" s="748"/>
      <c r="H210" s="749"/>
      <c r="I210" s="1653">
        <f>([9]YRIS!I210+[9]LUCIA!I210+[9]ANDRES!I210+[9]MARIA!I210+[9]JORGE!I210+[9]MILAGROS!I210+'[9]RAMONA ESPECIAL'!I210:J210+[9]JOSEFINA!I210+[9]Franciisco!I210)</f>
        <v>0</v>
      </c>
      <c r="J210" s="1653"/>
      <c r="K210" s="658"/>
      <c r="L210" s="659"/>
    </row>
    <row r="211" spans="2:12" ht="14.25" customHeight="1" thickTop="1" thickBot="1" x14ac:dyDescent="0.25">
      <c r="B211" s="633"/>
      <c r="C211" s="633"/>
      <c r="D211" s="785"/>
      <c r="E211" s="788" t="s">
        <v>155</v>
      </c>
      <c r="F211" s="748"/>
      <c r="G211" s="748"/>
      <c r="H211" s="749"/>
      <c r="I211" s="1653">
        <f>([9]YRIS!I211+[9]LUCIA!I211+[9]ANDRES!I211+[9]MARIA!I211+[9]JORGE!I211+[9]MILAGROS!I211+'[9]RAMONA ESPECIAL'!I211:J211+[9]JOSEFINA!I211+[9]Franciisco!I211)</f>
        <v>0</v>
      </c>
      <c r="J211" s="1653"/>
      <c r="K211" s="658"/>
      <c r="L211" s="659"/>
    </row>
    <row r="212" spans="2:12" ht="14.25" customHeight="1" thickTop="1" thickBot="1" x14ac:dyDescent="0.25">
      <c r="B212" s="633"/>
      <c r="C212" s="633"/>
      <c r="D212" s="785"/>
      <c r="E212" s="788" t="s">
        <v>156</v>
      </c>
      <c r="F212" s="748"/>
      <c r="G212" s="748"/>
      <c r="H212" s="749"/>
      <c r="I212" s="1653">
        <f>([9]YRIS!I212+[9]LUCIA!I212+[9]ANDRES!I212+[9]MARIA!I212+[9]JORGE!I212+[9]MILAGROS!I212+'[9]RAMONA ESPECIAL'!I212:J212+[9]JOSEFINA!I212+[9]Franciisco!I212)</f>
        <v>0</v>
      </c>
      <c r="J212" s="1653"/>
      <c r="K212" s="658"/>
      <c r="L212" s="659"/>
    </row>
    <row r="213" spans="2:12" ht="14.25" customHeight="1" thickTop="1" thickBot="1" x14ac:dyDescent="0.25">
      <c r="B213" s="633"/>
      <c r="C213" s="633"/>
      <c r="D213" s="785"/>
      <c r="E213" s="788" t="s">
        <v>116</v>
      </c>
      <c r="F213" s="748"/>
      <c r="G213" s="748"/>
      <c r="H213" s="749"/>
      <c r="I213" s="1653">
        <f>([9]YRIS!I213+[9]LUCIA!I213+[9]ANDRES!I213+[9]MARIA!I213+[9]JORGE!I213+[9]MILAGROS!I213+'[9]RAMONA ESPECIAL'!I213:J213+[9]JOSEFINA!I213+[9]Franciisco!I213)</f>
        <v>0</v>
      </c>
      <c r="J213" s="1653"/>
      <c r="K213" s="658"/>
      <c r="L213" s="659"/>
    </row>
    <row r="214" spans="2:12" ht="14.25" customHeight="1" thickTop="1" thickBot="1" x14ac:dyDescent="0.25">
      <c r="B214" s="633"/>
      <c r="C214" s="633"/>
      <c r="D214" s="785"/>
      <c r="E214" s="789" t="s">
        <v>80</v>
      </c>
      <c r="F214" s="748"/>
      <c r="G214" s="748"/>
      <c r="H214" s="749"/>
      <c r="I214" s="1653">
        <f>([9]YRIS!I214+[9]LUCIA!I214+[9]ANDRES!I214+[9]MARIA!I214+[9]JORGE!I214+[9]MILAGROS!I214+'[9]RAMONA ESPECIAL'!I214:J214+[9]JOSEFINA!I214+[9]Franciisco!I214)</f>
        <v>0</v>
      </c>
      <c r="J214" s="1653"/>
      <c r="K214" s="658"/>
      <c r="L214" s="659"/>
    </row>
    <row r="215" spans="2:12" ht="14.25" customHeight="1" thickTop="1" thickBot="1" x14ac:dyDescent="0.25">
      <c r="B215" s="633"/>
      <c r="C215" s="633"/>
      <c r="D215" s="779"/>
      <c r="E215" s="780" t="s">
        <v>77</v>
      </c>
      <c r="F215" s="742"/>
      <c r="G215" s="742"/>
      <c r="H215" s="742"/>
      <c r="I215" s="1653">
        <f>([9]YRIS!I215+[9]LUCIA!I215+[9]ANDRES!I215+[9]MARIA!I215+[9]JORGE!I215+[9]MILAGROS!I215+'[9]RAMONA ESPECIAL'!I215:J215+[9]JOSEFINA!I215+[9]Franciisco!I215)</f>
        <v>8</v>
      </c>
      <c r="J215" s="1653"/>
      <c r="K215" s="658"/>
      <c r="L215" s="659"/>
    </row>
    <row r="216" spans="2:12" ht="14.25" customHeight="1" thickTop="1" thickBot="1" x14ac:dyDescent="0.25">
      <c r="B216" s="633"/>
      <c r="C216" s="633"/>
      <c r="D216" s="791"/>
      <c r="E216" s="788" t="s">
        <v>76</v>
      </c>
      <c r="F216" s="748"/>
      <c r="G216" s="748"/>
      <c r="H216" s="749"/>
      <c r="I216" s="1653">
        <f>([9]YRIS!I216+[9]LUCIA!I216+[9]ANDRES!I216+[9]MARIA!I216+[9]JORGE!I216+[9]MILAGROS!I216+'[9]RAMONA ESPECIAL'!I216:J216+[9]JOSEFINA!I216+[9]Franciisco!I216)</f>
        <v>1</v>
      </c>
      <c r="J216" s="1653"/>
      <c r="K216" s="658"/>
      <c r="L216" s="659"/>
    </row>
    <row r="217" spans="2:12" ht="14.25" customHeight="1" thickTop="1" thickBot="1" x14ac:dyDescent="0.25">
      <c r="B217" s="633"/>
      <c r="C217" s="633"/>
      <c r="D217" s="785"/>
      <c r="E217" s="780" t="s">
        <v>69</v>
      </c>
      <c r="F217" s="748"/>
      <c r="G217" s="748"/>
      <c r="H217" s="749"/>
      <c r="I217" s="1653">
        <f>([9]YRIS!I217+[9]LUCIA!I217+[9]ANDRES!I217+[9]MARIA!I217+[9]JORGE!I217+[9]MILAGROS!I217+'[9]RAMONA ESPECIAL'!I217:J217+[9]JOSEFINA!I217+[9]Franciisco!I217)</f>
        <v>0</v>
      </c>
      <c r="J217" s="1653"/>
      <c r="K217" s="658"/>
      <c r="L217" s="659"/>
    </row>
    <row r="218" spans="2:12" ht="14.25" customHeight="1" thickTop="1" thickBot="1" x14ac:dyDescent="0.25">
      <c r="B218" s="633"/>
      <c r="C218" s="633"/>
      <c r="D218" s="785"/>
      <c r="E218" s="788" t="s">
        <v>135</v>
      </c>
      <c r="F218" s="748"/>
      <c r="G218" s="748"/>
      <c r="H218" s="749"/>
      <c r="I218" s="1653">
        <f>([9]YRIS!I218+[9]LUCIA!I218+[9]ANDRES!I218+[9]MARIA!I218+[9]JORGE!I218+[9]MILAGROS!I218+'[9]RAMONA ESPECIAL'!I218:J218+[9]JOSEFINA!I218+[9]Franciisco!I218)</f>
        <v>8</v>
      </c>
      <c r="J218" s="1653"/>
      <c r="K218" s="658"/>
      <c r="L218" s="659"/>
    </row>
    <row r="219" spans="2:12" ht="14.25" customHeight="1" thickTop="1" thickBot="1" x14ac:dyDescent="0.25">
      <c r="B219" s="633"/>
      <c r="C219" s="633"/>
      <c r="D219" s="792"/>
      <c r="E219" s="793" t="s">
        <v>44</v>
      </c>
      <c r="F219" s="748"/>
      <c r="G219" s="748"/>
      <c r="H219" s="749"/>
      <c r="I219" s="1653">
        <f>([9]YRIS!I219+[9]LUCIA!I219+[9]ANDRES!I219+[9]MARIA!I219+[9]JORGE!I219+[9]MILAGROS!I219+'[9]RAMONA ESPECIAL'!I219:J219+[9]JOSEFINA!I219+[9]Franciisco!I219)</f>
        <v>14</v>
      </c>
      <c r="J219" s="1653"/>
      <c r="K219" s="658"/>
      <c r="L219" s="659"/>
    </row>
    <row r="220" spans="2:12" ht="16.5" thickTop="1" thickBot="1" x14ac:dyDescent="0.25">
      <c r="B220" s="633"/>
      <c r="C220" s="657"/>
      <c r="D220" s="794" t="s">
        <v>162</v>
      </c>
      <c r="E220" s="795"/>
      <c r="F220" s="795"/>
      <c r="G220" s="795"/>
      <c r="H220" s="796"/>
      <c r="I220" s="1599">
        <f>(I221+I222+I223)</f>
        <v>96</v>
      </c>
      <c r="J220" s="1665"/>
      <c r="K220" s="658"/>
      <c r="L220" s="659"/>
    </row>
    <row r="221" spans="2:12" ht="14.25" customHeight="1" thickTop="1" thickBot="1" x14ac:dyDescent="0.25">
      <c r="B221" s="633"/>
      <c r="C221" s="633"/>
      <c r="D221" s="797"/>
      <c r="E221" s="775" t="s">
        <v>82</v>
      </c>
      <c r="F221" s="798"/>
      <c r="G221" s="798"/>
      <c r="H221" s="799"/>
      <c r="I221" s="1653">
        <f>([9]YRIS!I221+[9]LUCIA!I221+[9]ANDRES!I221+[9]MARIA!I221+[9]JORGE!I221+[9]MILAGROS!I221+'[9]RAMONA ESPECIAL'!I221:J221+[9]JOSEFINA!I221+[9]Franciisco!I221)</f>
        <v>61</v>
      </c>
      <c r="J221" s="1653"/>
      <c r="K221" s="658"/>
      <c r="L221" s="659"/>
    </row>
    <row r="222" spans="2:12" ht="14.25" customHeight="1" thickTop="1" thickBot="1" x14ac:dyDescent="0.25">
      <c r="B222" s="633"/>
      <c r="C222" s="633"/>
      <c r="D222" s="657"/>
      <c r="E222" s="775" t="s">
        <v>145</v>
      </c>
      <c r="F222" s="798"/>
      <c r="G222" s="798"/>
      <c r="H222" s="799"/>
      <c r="I222" s="1653">
        <f>([9]YRIS!I222+[9]LUCIA!I222+[9]ANDRES!I222+[9]MARIA!I222+[9]JORGE!I222+[9]MILAGROS!I222+'[9]RAMONA ESPECIAL'!I222:J222+[9]JOSEFINA!I222+[9]Franciisco!I222)</f>
        <v>0</v>
      </c>
      <c r="J222" s="1653"/>
      <c r="K222" s="658"/>
      <c r="L222" s="659"/>
    </row>
    <row r="223" spans="2:12" ht="14.25" customHeight="1" thickTop="1" thickBot="1" x14ac:dyDescent="0.25">
      <c r="B223" s="633"/>
      <c r="C223" s="633"/>
      <c r="D223" s="657"/>
      <c r="E223" s="775" t="s">
        <v>176</v>
      </c>
      <c r="F223" s="798"/>
      <c r="G223" s="798"/>
      <c r="H223" s="799"/>
      <c r="I223" s="1653">
        <f>([9]YRIS!I223+[9]LUCIA!I223+[9]ANDRES!I223+[9]MARIA!I223+[9]JORGE!I223+[9]MILAGROS!I223+'[9]RAMONA ESPECIAL'!I223:J223+[9]JOSEFINA!I223+[9]Franciisco!I223)</f>
        <v>35</v>
      </c>
      <c r="J223" s="1653"/>
      <c r="K223" s="658"/>
      <c r="L223" s="659"/>
    </row>
    <row r="224" spans="2:12" ht="14.25" customHeight="1" thickTop="1" thickBot="1" x14ac:dyDescent="0.25">
      <c r="B224" s="800"/>
      <c r="C224" s="633"/>
      <c r="D224" s="801"/>
      <c r="E224" s="802" t="s">
        <v>83</v>
      </c>
      <c r="F224" s="803"/>
      <c r="G224" s="803"/>
      <c r="H224" s="804"/>
      <c r="I224" s="1656">
        <f>SUM(I225:I226)</f>
        <v>2</v>
      </c>
      <c r="J224" s="1657"/>
      <c r="K224" s="658"/>
      <c r="L224" s="659"/>
    </row>
    <row r="225" spans="2:13" ht="14.25" customHeight="1" thickTop="1" thickBot="1" x14ac:dyDescent="0.25">
      <c r="B225" s="633"/>
      <c r="C225" s="633"/>
      <c r="D225" s="657"/>
      <c r="E225" s="805" t="s">
        <v>84</v>
      </c>
      <c r="F225" s="769"/>
      <c r="G225" s="769"/>
      <c r="H225" s="806"/>
      <c r="I225" s="1653">
        <f>([9]YRIS!I225+[9]LUCIA!I225+[9]ANDRES!I225+[9]MARIA!I225+[9]JORGE!I225+[9]MILAGROS!I225+'[9]RAMONA ESPECIAL'!I225:J225+[9]JOSEFINA!I225+[9]Franciisco!I225)</f>
        <v>1</v>
      </c>
      <c r="J225" s="1653"/>
      <c r="K225" s="658"/>
      <c r="L225" s="659"/>
    </row>
    <row r="226" spans="2:13" ht="14.25" customHeight="1" thickTop="1" thickBot="1" x14ac:dyDescent="0.25">
      <c r="B226" s="633"/>
      <c r="C226" s="633"/>
      <c r="D226" s="657"/>
      <c r="E226" s="807" t="s">
        <v>85</v>
      </c>
      <c r="F226" s="769"/>
      <c r="G226" s="769"/>
      <c r="H226" s="806"/>
      <c r="I226" s="1653">
        <f>([9]YRIS!I226+[9]LUCIA!I226+[9]ANDRES!I226+[9]MARIA!I226+[9]JORGE!I226+[9]MILAGROS!I226+'[9]RAMONA ESPECIAL'!I226:J226+[9]JOSEFINA!I226+[9]Franciisco!I226)</f>
        <v>1</v>
      </c>
      <c r="J226" s="1653"/>
      <c r="K226" s="658"/>
      <c r="L226" s="659"/>
    </row>
    <row r="227" spans="2:13" ht="14.25" customHeight="1" thickTop="1" thickBot="1" x14ac:dyDescent="0.25">
      <c r="B227" s="633"/>
      <c r="C227" s="633"/>
      <c r="D227" s="657"/>
      <c r="E227" s="802" t="s">
        <v>174</v>
      </c>
      <c r="F227" s="803"/>
      <c r="G227" s="803"/>
      <c r="H227" s="804"/>
      <c r="I227" s="1656">
        <f>(I228+I229+I230+I231)</f>
        <v>3</v>
      </c>
      <c r="J227" s="1657"/>
      <c r="K227" s="658"/>
      <c r="L227" s="659"/>
    </row>
    <row r="228" spans="2:13" ht="14.25" customHeight="1" thickTop="1" thickBot="1" x14ac:dyDescent="0.25">
      <c r="B228" s="633"/>
      <c r="C228" s="633"/>
      <c r="D228" s="657"/>
      <c r="E228" s="807" t="s">
        <v>119</v>
      </c>
      <c r="F228" s="769"/>
      <c r="G228" s="769"/>
      <c r="H228" s="806"/>
      <c r="I228" s="1653">
        <f>([9]YRIS!I228+[9]LUCIA!I228+[9]ANDRES!I228+[9]MARIA!I228+[9]JORGE!I228+[9]MILAGROS!I228+'[9]RAMONA ESPECIAL'!I228:J228+[9]JOSEFINA!I228+[9]Franciisco!I228)</f>
        <v>3</v>
      </c>
      <c r="J228" s="1653"/>
      <c r="K228" s="658"/>
      <c r="L228" s="659"/>
    </row>
    <row r="229" spans="2:13" ht="14.25" customHeight="1" thickTop="1" thickBot="1" x14ac:dyDescent="0.25">
      <c r="B229" s="633"/>
      <c r="C229" s="633"/>
      <c r="D229" s="657"/>
      <c r="E229" s="807" t="s">
        <v>87</v>
      </c>
      <c r="F229" s="769"/>
      <c r="G229" s="769"/>
      <c r="H229" s="806"/>
      <c r="I229" s="1653">
        <f>([9]YRIS!I229+[9]LUCIA!I229+[9]ANDRES!I229+[9]MARIA!I229+[9]JORGE!I229+[9]MILAGROS!I229+'[9]RAMONA ESPECIAL'!I229:J229+[9]JOSEFINA!I229+[9]Franciisco!I229)</f>
        <v>0</v>
      </c>
      <c r="J229" s="1653"/>
      <c r="K229" s="658"/>
      <c r="L229" s="659"/>
    </row>
    <row r="230" spans="2:13" ht="14.25" customHeight="1" thickTop="1" thickBot="1" x14ac:dyDescent="0.25">
      <c r="B230" s="633"/>
      <c r="C230" s="633"/>
      <c r="D230" s="657"/>
      <c r="E230" s="807" t="s">
        <v>88</v>
      </c>
      <c r="F230" s="769"/>
      <c r="G230" s="769"/>
      <c r="H230" s="806"/>
      <c r="I230" s="1653">
        <f>([9]YRIS!I230+[9]LUCIA!I230+[9]ANDRES!I230+[9]MARIA!I230+[9]JORGE!I230+[9]MILAGROS!I230+'[9]RAMONA ESPECIAL'!I230:J230+[9]JOSEFINA!I230+[9]Franciisco!I230)</f>
        <v>0</v>
      </c>
      <c r="J230" s="1653"/>
      <c r="K230" s="658"/>
      <c r="L230" s="659"/>
    </row>
    <row r="231" spans="2:13" ht="14.25" customHeight="1" thickTop="1" thickBot="1" x14ac:dyDescent="0.25">
      <c r="B231" s="633"/>
      <c r="C231" s="633"/>
      <c r="D231" s="657"/>
      <c r="E231" s="808" t="s">
        <v>173</v>
      </c>
      <c r="F231" s="748"/>
      <c r="G231" s="748"/>
      <c r="H231" s="749"/>
      <c r="I231" s="1653">
        <f>([9]YRIS!I231+[9]LUCIA!I231+[9]ANDRES!I231+[9]MARIA!I231+[9]JORGE!I231+[9]MILAGROS!I231+'[9]RAMONA ESPECIAL'!I231:J231+[9]JOSEFINA!I231+[9]Franciisco!I231)</f>
        <v>0</v>
      </c>
      <c r="J231" s="1653"/>
      <c r="K231" s="658"/>
      <c r="L231" s="659"/>
    </row>
    <row r="232" spans="2:13" ht="14.25" customHeight="1" thickTop="1" thickBot="1" x14ac:dyDescent="0.25">
      <c r="B232" s="633"/>
      <c r="C232" s="633"/>
      <c r="D232" s="794" t="s">
        <v>163</v>
      </c>
      <c r="E232" s="795"/>
      <c r="F232" s="795"/>
      <c r="G232" s="795"/>
      <c r="H232" s="796"/>
      <c r="I232" s="1599">
        <f>(I233+I234+I235)</f>
        <v>56</v>
      </c>
      <c r="J232" s="1665"/>
      <c r="K232" s="658"/>
      <c r="L232" s="659"/>
    </row>
    <row r="233" spans="2:13" ht="14.25" customHeight="1" thickTop="1" thickBot="1" x14ac:dyDescent="0.25">
      <c r="B233" s="633"/>
      <c r="C233" s="633"/>
      <c r="D233" s="657"/>
      <c r="E233" s="809" t="s">
        <v>9</v>
      </c>
      <c r="F233" s="742"/>
      <c r="G233" s="742"/>
      <c r="H233" s="742"/>
      <c r="I233" s="1653">
        <f>([9]YRIS!I233+[9]LUCIA!I233+[9]ANDRES!I233+[9]MARIA!I233+[9]JORGE!I233+[9]MILAGROS!I233+'[9]RAMONA ESPECIAL'!I233:J233+[9]JOSEFINA!I233+[9]Franciisco!I233)</f>
        <v>9</v>
      </c>
      <c r="J233" s="1653"/>
      <c r="K233" s="658"/>
      <c r="L233" s="659"/>
    </row>
    <row r="234" spans="2:13" ht="14.25" customHeight="1" thickTop="1" thickBot="1" x14ac:dyDescent="0.25">
      <c r="B234" s="633"/>
      <c r="C234" s="633"/>
      <c r="D234" s="657"/>
      <c r="E234" s="775" t="s">
        <v>144</v>
      </c>
      <c r="F234" s="748"/>
      <c r="G234" s="748"/>
      <c r="H234" s="749"/>
      <c r="I234" s="1653">
        <f>([9]YRIS!I234+[9]LUCIA!I234+[9]ANDRES!I234+[9]MARIA!I234+[9]JORGE!I234+[9]MILAGROS!I234+'[9]RAMONA ESPECIAL'!I234:J234+[9]JOSEFINA!I234+[9]Franciisco!I234)</f>
        <v>0</v>
      </c>
      <c r="J234" s="1653"/>
      <c r="K234" s="658"/>
      <c r="L234" s="659"/>
    </row>
    <row r="235" spans="2:13" ht="14.25" customHeight="1" thickTop="1" thickBot="1" x14ac:dyDescent="0.25">
      <c r="B235" s="633"/>
      <c r="C235" s="633"/>
      <c r="D235" s="657"/>
      <c r="E235" s="810" t="s">
        <v>24</v>
      </c>
      <c r="F235" s="751"/>
      <c r="G235" s="751"/>
      <c r="H235" s="752"/>
      <c r="I235" s="1653">
        <f>([9]YRIS!I235+[9]LUCIA!I235+[9]ANDRES!I235+[9]MARIA!I235+[9]JORGE!I235+[9]MILAGROS!I235+'[9]RAMONA ESPECIAL'!I235:J235+[9]JOSEFINA!I235+[9]Franciisco!I235)</f>
        <v>47</v>
      </c>
      <c r="J235" s="1653"/>
      <c r="K235" s="658"/>
      <c r="L235" s="659"/>
    </row>
    <row r="236" spans="2:13" ht="14.25" customHeight="1" thickTop="1" thickBot="1" x14ac:dyDescent="0.25">
      <c r="B236" s="633"/>
      <c r="C236" s="633"/>
      <c r="D236" s="794" t="s">
        <v>164</v>
      </c>
      <c r="E236" s="795"/>
      <c r="F236" s="795"/>
      <c r="G236" s="795"/>
      <c r="H236" s="796"/>
      <c r="I236" s="1599">
        <f>SUM(I237:J240)</f>
        <v>68</v>
      </c>
      <c r="J236" s="1665"/>
      <c r="K236" s="658"/>
      <c r="L236" s="659"/>
    </row>
    <row r="237" spans="2:13" ht="14.25" customHeight="1" thickTop="1" thickBot="1" x14ac:dyDescent="0.25">
      <c r="B237" s="633"/>
      <c r="C237" s="633"/>
      <c r="D237" s="797"/>
      <c r="E237" s="775" t="s">
        <v>9</v>
      </c>
      <c r="F237" s="748"/>
      <c r="G237" s="748"/>
      <c r="H237" s="749"/>
      <c r="I237" s="1653">
        <f>([9]YRIS!I237+[9]LUCIA!I237+[9]ANDRES!I237+[9]MARIA!I237+[9]JORGE!I237+[9]MILAGROS!I237+'[9]RAMONA ESPECIAL'!I237:J237+[9]JOSEFINA!I237+[9]Franciisco!I237)</f>
        <v>18</v>
      </c>
      <c r="J237" s="1653"/>
      <c r="K237" s="658"/>
      <c r="L237" s="659"/>
    </row>
    <row r="238" spans="2:13" ht="14.25" customHeight="1" thickTop="1" thickBot="1" x14ac:dyDescent="0.25">
      <c r="B238" s="633"/>
      <c r="C238" s="633"/>
      <c r="D238" s="657"/>
      <c r="E238" s="775" t="s">
        <v>144</v>
      </c>
      <c r="F238" s="748"/>
      <c r="G238" s="748"/>
      <c r="H238" s="749"/>
      <c r="I238" s="1653">
        <f>([9]YRIS!I238+[9]LUCIA!I238+[9]ANDRES!I238+[9]MARIA!I238+[9]JORGE!I238+[9]MILAGROS!I238+'[9]RAMONA ESPECIAL'!I238:J238+[9]JOSEFINA!I238+[9]Franciisco!I238)</f>
        <v>3</v>
      </c>
      <c r="J238" s="1653"/>
      <c r="K238" s="658"/>
      <c r="L238" s="659"/>
    </row>
    <row r="239" spans="2:13" ht="14.25" customHeight="1" thickTop="1" thickBot="1" x14ac:dyDescent="0.25">
      <c r="B239" s="633"/>
      <c r="C239" s="633"/>
      <c r="D239" s="657"/>
      <c r="E239" s="810" t="s">
        <v>24</v>
      </c>
      <c r="F239" s="751"/>
      <c r="G239" s="751"/>
      <c r="H239" s="752"/>
      <c r="I239" s="1653">
        <f>([9]YRIS!I239+[9]LUCIA!I239+[9]ANDRES!I239+[9]MARIA!I239+[9]JORGE!I239+[9]MILAGROS!I239+'[9]RAMONA ESPECIAL'!I239:J239+[9]JOSEFINA!I239+[9]Franciisco!I239)</f>
        <v>47</v>
      </c>
      <c r="J239" s="1653"/>
      <c r="K239" s="658"/>
      <c r="L239" s="659"/>
    </row>
    <row r="240" spans="2:13" ht="14.25" customHeight="1" thickTop="1" thickBot="1" x14ac:dyDescent="0.25">
      <c r="B240" s="633"/>
      <c r="C240" s="633"/>
      <c r="D240" s="657"/>
      <c r="E240" s="810" t="s">
        <v>12</v>
      </c>
      <c r="F240" s="751"/>
      <c r="G240" s="751"/>
      <c r="H240" s="752"/>
      <c r="I240" s="1653">
        <f>([9]YRIS!I240+[9]LUCIA!I240+[9]ANDRES!I240+[9]MARIA!I240+[9]JORGE!I240+[9]MILAGROS!I240+'[9]RAMONA ESPECIAL'!I240:J240+[9]JOSEFINA!I240+[9]Franciisco!I240)</f>
        <v>0</v>
      </c>
      <c r="J240" s="1653"/>
      <c r="K240" s="658"/>
      <c r="L240" s="659"/>
      <c r="M240" s="811"/>
    </row>
    <row r="241" spans="2:12" ht="14.25" customHeight="1" thickTop="1" thickBot="1" x14ac:dyDescent="0.3">
      <c r="B241" s="633"/>
      <c r="C241" s="633"/>
      <c r="D241" s="657"/>
      <c r="E241" s="1666" t="s">
        <v>32</v>
      </c>
      <c r="F241" s="1667"/>
      <c r="G241" s="1667"/>
      <c r="H241" s="1668"/>
      <c r="I241" s="1632">
        <f>(I242+I243+I244+I245)</f>
        <v>68</v>
      </c>
      <c r="J241" s="1632"/>
      <c r="K241" s="658"/>
      <c r="L241" s="659"/>
    </row>
    <row r="242" spans="2:12" ht="14.25" customHeight="1" thickTop="1" thickBot="1" x14ac:dyDescent="0.25">
      <c r="B242" s="633"/>
      <c r="C242" s="633"/>
      <c r="D242" s="657"/>
      <c r="E242" s="809" t="s">
        <v>9</v>
      </c>
      <c r="F242" s="742"/>
      <c r="G242" s="742"/>
      <c r="H242" s="742"/>
      <c r="I242" s="1653">
        <f>([9]YRIS!I242+[9]LUCIA!I242+[9]ANDRES!I242+[9]MARIA!I242+[9]JORGE!I242+[9]MILAGROS!I242+'[9]RAMONA ESPECIAL'!I242:J242+[9]JOSEFINA!I242+[9]Franciisco!I242)</f>
        <v>14</v>
      </c>
      <c r="J242" s="1653"/>
      <c r="K242" s="658"/>
      <c r="L242" s="812"/>
    </row>
    <row r="243" spans="2:12" ht="14.25" customHeight="1" thickTop="1" thickBot="1" x14ac:dyDescent="0.25">
      <c r="B243" s="633"/>
      <c r="C243" s="633"/>
      <c r="D243" s="657"/>
      <c r="E243" s="775" t="s">
        <v>144</v>
      </c>
      <c r="F243" s="748"/>
      <c r="G243" s="748"/>
      <c r="H243" s="749"/>
      <c r="I243" s="1653">
        <f>([9]YRIS!I243+[9]LUCIA!I243+[9]ANDRES!I243+[9]MARIA!I243+[9]JORGE!I243+[9]MILAGROS!I243+'[9]RAMONA ESPECIAL'!I243:J243+[9]JOSEFINA!I243+[9]Franciisco!I243)</f>
        <v>0</v>
      </c>
      <c r="J243" s="1653"/>
      <c r="K243" s="658"/>
      <c r="L243" s="812"/>
    </row>
    <row r="244" spans="2:12" ht="14.25" customHeight="1" thickTop="1" thickBot="1" x14ac:dyDescent="0.25">
      <c r="B244" s="633"/>
      <c r="C244" s="633"/>
      <c r="D244" s="657"/>
      <c r="E244" s="810" t="s">
        <v>24</v>
      </c>
      <c r="F244" s="751"/>
      <c r="G244" s="751"/>
      <c r="H244" s="752"/>
      <c r="I244" s="1653">
        <f>([9]YRIS!I244+[9]LUCIA!I244+[9]ANDRES!I244+[9]MARIA!I244+[9]JORGE!I244+[9]MILAGROS!I244+'[9]RAMONA ESPECIAL'!I244:J244+[9]JOSEFINA!I244+[9]Franciisco!I244)</f>
        <v>31</v>
      </c>
      <c r="J244" s="1653"/>
      <c r="K244" s="658"/>
      <c r="L244" s="659"/>
    </row>
    <row r="245" spans="2:12" ht="14.25" customHeight="1" thickTop="1" thickBot="1" x14ac:dyDescent="0.25">
      <c r="B245" s="633"/>
      <c r="C245" s="633"/>
      <c r="D245" s="813"/>
      <c r="E245" s="775" t="s">
        <v>39</v>
      </c>
      <c r="F245" s="751"/>
      <c r="G245" s="751"/>
      <c r="H245" s="752"/>
      <c r="I245" s="1653">
        <f>([9]YRIS!I245+[9]LUCIA!I245+[9]ANDRES!I245+[9]MARIA!I245+[9]JORGE!I245+[9]MILAGROS!I245+'[9]RAMONA ESPECIAL'!I245:J245+[9]JOSEFINA!I245+[9]Franciisco!I245)</f>
        <v>23</v>
      </c>
      <c r="J245" s="1653"/>
      <c r="K245" s="658"/>
      <c r="L245" s="659"/>
    </row>
    <row r="246" spans="2:12" ht="16.5" thickTop="1" thickBot="1" x14ac:dyDescent="0.25">
      <c r="B246" s="633"/>
      <c r="C246" s="814"/>
      <c r="D246" s="879" t="s">
        <v>166</v>
      </c>
      <c r="E246" s="763"/>
      <c r="F246" s="816"/>
      <c r="G246" s="765"/>
      <c r="H246" s="778"/>
      <c r="I246" s="1588">
        <f>(I247+I248+I249+I250)</f>
        <v>57</v>
      </c>
      <c r="J246" s="1588"/>
      <c r="K246" s="633"/>
      <c r="L246" s="659"/>
    </row>
    <row r="247" spans="2:12" ht="14.25" customHeight="1" thickTop="1" thickBot="1" x14ac:dyDescent="0.25">
      <c r="B247" s="633"/>
      <c r="C247" s="638"/>
      <c r="D247" s="817"/>
      <c r="E247" s="818" t="s">
        <v>169</v>
      </c>
      <c r="F247" s="819"/>
      <c r="G247" s="819"/>
      <c r="H247" s="820"/>
      <c r="I247" s="1653">
        <f>([9]YRIS!I247+[9]LUCIA!I247+[9]ANDRES!I247+[9]MARIA!I247+[9]JORGE!I247+[9]MILAGROS!I247+'[9]RAMONA ESPECIAL'!I247:J247+[9]JOSEFINA!I247+[9]Franciisco!I247)</f>
        <v>11</v>
      </c>
      <c r="J247" s="1653"/>
      <c r="K247" s="633"/>
      <c r="L247" s="659"/>
    </row>
    <row r="248" spans="2:12" ht="14.25" customHeight="1" thickTop="1" thickBot="1" x14ac:dyDescent="0.25">
      <c r="B248" s="633"/>
      <c r="C248" s="821"/>
      <c r="D248" s="814"/>
      <c r="E248" s="819" t="s">
        <v>167</v>
      </c>
      <c r="F248" s="819"/>
      <c r="G248" s="819"/>
      <c r="H248" s="819"/>
      <c r="I248" s="1653">
        <f>([9]YRIS!I248+[9]LUCIA!I248+[9]ANDRES!I248+[9]MARIA!I248+[9]JORGE!I248+[9]MILAGROS!I248+'[9]RAMONA ESPECIAL'!I248:J248+[9]JOSEFINA!I248+[9]Franciisco!I248)</f>
        <v>20</v>
      </c>
      <c r="J248" s="1653"/>
      <c r="K248" s="633"/>
    </row>
    <row r="249" spans="2:12" ht="14.25" customHeight="1" thickTop="1" thickBot="1" x14ac:dyDescent="0.25">
      <c r="B249" s="633"/>
      <c r="C249" s="821"/>
      <c r="D249" s="814"/>
      <c r="E249" s="822" t="s">
        <v>168</v>
      </c>
      <c r="F249" s="819"/>
      <c r="G249" s="819"/>
      <c r="H249" s="820"/>
      <c r="I249" s="1653">
        <f>([9]YRIS!I249+[9]LUCIA!I249+[9]ANDRES!I249+[9]MARIA!I249+[9]JORGE!I249+[9]MILAGROS!I249+'[9]RAMONA ESPECIAL'!I249:J249+[9]JOSEFINA!I249+[9]Franciisco!I249)</f>
        <v>26</v>
      </c>
      <c r="J249" s="1653"/>
      <c r="K249" s="633"/>
    </row>
    <row r="250" spans="2:12" ht="14.25" customHeight="1" thickTop="1" thickBot="1" x14ac:dyDescent="0.25">
      <c r="B250" s="633"/>
      <c r="C250" s="821"/>
      <c r="D250" s="814"/>
      <c r="E250" s="822" t="s">
        <v>170</v>
      </c>
      <c r="F250" s="819"/>
      <c r="G250" s="819"/>
      <c r="H250" s="820"/>
      <c r="I250" s="1653">
        <f>([9]YRIS!I250+[9]LUCIA!I250+[9]ANDRES!I250+[9]MARIA!I250+[9]JORGE!I250+[9]MILAGROS!I250+'[9]RAMONA ESPECIAL'!I250:J250+[9]JOSEFINA!I250+[9]Franciisco!I250)</f>
        <v>0</v>
      </c>
      <c r="J250" s="1653"/>
      <c r="K250" s="633"/>
    </row>
    <row r="251" spans="2:12" ht="14.25" customHeight="1" thickTop="1" thickBot="1" x14ac:dyDescent="0.3">
      <c r="B251" s="633"/>
      <c r="C251" s="738"/>
      <c r="D251" s="657"/>
      <c r="E251" s="823" t="s">
        <v>37</v>
      </c>
      <c r="F251" s="824"/>
      <c r="G251" s="824"/>
      <c r="H251" s="825"/>
      <c r="I251" s="1632">
        <f>I252+I253+I254</f>
        <v>0</v>
      </c>
      <c r="J251" s="1632"/>
      <c r="K251" s="633"/>
    </row>
    <row r="252" spans="2:12" ht="14.25" customHeight="1" thickTop="1" thickBot="1" x14ac:dyDescent="0.25">
      <c r="B252" s="633"/>
      <c r="C252" s="633"/>
      <c r="D252" s="657"/>
      <c r="E252" s="826" t="s">
        <v>13</v>
      </c>
      <c r="F252" s="748"/>
      <c r="G252" s="748"/>
      <c r="H252" s="749"/>
      <c r="I252" s="1653">
        <f>([9]YRIS!I252+[9]LUCIA!I252+[9]ANDRES!I252+[9]MARIA!I252+[9]JORGE!I252+[9]MILAGROS!I252+'[9]RAMONA ESPECIAL'!I252:J252+[9]JOSEFINA!I252+[9]Franciisco!I252)</f>
        <v>0</v>
      </c>
      <c r="J252" s="1653"/>
      <c r="K252" s="633"/>
    </row>
    <row r="253" spans="2:12" ht="14.25" customHeight="1" thickTop="1" thickBot="1" x14ac:dyDescent="0.25">
      <c r="B253" s="633"/>
      <c r="C253" s="738"/>
      <c r="D253" s="657"/>
      <c r="E253" s="827" t="s">
        <v>14</v>
      </c>
      <c r="F253" s="819"/>
      <c r="G253" s="819"/>
      <c r="H253" s="820"/>
      <c r="I253" s="1653">
        <f>([9]YRIS!I253+[9]LUCIA!I253+[9]ANDRES!I253+[9]MARIA!I253+[9]JORGE!I253+[9]MILAGROS!I253+'[9]RAMONA ESPECIAL'!I253:J253+[9]JOSEFINA!I253+[9]Franciisco!I253)</f>
        <v>0</v>
      </c>
      <c r="J253" s="1653"/>
      <c r="K253" s="633"/>
    </row>
    <row r="254" spans="2:12" ht="14.25" customHeight="1" thickTop="1" thickBot="1" x14ac:dyDescent="0.25">
      <c r="B254" s="633"/>
      <c r="C254" s="738"/>
      <c r="D254" s="657"/>
      <c r="E254" s="828" t="s">
        <v>89</v>
      </c>
      <c r="F254" s="819"/>
      <c r="G254" s="819"/>
      <c r="H254" s="820"/>
      <c r="I254" s="1653">
        <f>([9]YRIS!I254+[9]LUCIA!I254+[9]ANDRES!I254+[9]MARIA!I254+[9]JORGE!I254+[9]MILAGROS!I254+'[9]RAMONA ESPECIAL'!I254:J254+[9]JOSEFINA!I254+[9]Franciisco!I254)</f>
        <v>0</v>
      </c>
      <c r="J254" s="1653"/>
      <c r="K254" s="634"/>
    </row>
    <row r="255" spans="2:12" ht="15" customHeight="1" thickTop="1" thickBot="1" x14ac:dyDescent="0.25">
      <c r="B255" s="633"/>
      <c r="C255" s="829" t="s">
        <v>171</v>
      </c>
      <c r="D255" s="830"/>
      <c r="E255" s="830"/>
      <c r="F255" s="830"/>
      <c r="G255" s="831"/>
      <c r="H255" s="1599" t="s">
        <v>0</v>
      </c>
      <c r="I255" s="1670"/>
      <c r="J255" s="1665"/>
      <c r="K255" s="633"/>
    </row>
    <row r="256" spans="2:12" ht="15" customHeight="1" thickTop="1" x14ac:dyDescent="0.2">
      <c r="B256" s="634"/>
      <c r="C256" s="832"/>
      <c r="D256" s="833"/>
      <c r="E256" s="833"/>
      <c r="F256" s="833"/>
      <c r="G256" s="834"/>
      <c r="H256" s="1671">
        <f>(F10+J15-F21+J77-H90)</f>
        <v>2317</v>
      </c>
      <c r="I256" s="1672"/>
      <c r="J256" s="1673"/>
      <c r="K256" s="634"/>
    </row>
    <row r="257" spans="2:11" ht="15" customHeight="1" thickBot="1" x14ac:dyDescent="0.25">
      <c r="B257" s="634"/>
      <c r="C257" s="835"/>
      <c r="D257" s="836"/>
      <c r="E257" s="836"/>
      <c r="F257" s="836"/>
      <c r="G257" s="837"/>
      <c r="H257" s="1674"/>
      <c r="I257" s="1675"/>
      <c r="J257" s="1676"/>
      <c r="K257" s="634"/>
    </row>
    <row r="258" spans="2:11" ht="13.5" thickTop="1" x14ac:dyDescent="0.2">
      <c r="B258" s="634"/>
      <c r="C258" s="634"/>
      <c r="D258" s="634"/>
      <c r="E258" s="634"/>
      <c r="F258" s="634"/>
      <c r="G258" s="634"/>
      <c r="H258" s="634"/>
      <c r="I258" s="634"/>
      <c r="J258" s="634"/>
      <c r="K258" s="634"/>
    </row>
    <row r="260" spans="2:11" x14ac:dyDescent="0.2">
      <c r="E260" s="838"/>
    </row>
    <row r="261" spans="2:11" x14ac:dyDescent="0.2">
      <c r="E261" s="838"/>
    </row>
    <row r="262" spans="2:11" x14ac:dyDescent="0.2">
      <c r="E262" s="838"/>
    </row>
    <row r="263" spans="2:11" x14ac:dyDescent="0.2">
      <c r="E263" s="838"/>
    </row>
    <row r="264" spans="2:11" x14ac:dyDescent="0.2">
      <c r="E264" s="838"/>
    </row>
    <row r="265" spans="2:11" x14ac:dyDescent="0.2">
      <c r="E265" s="649"/>
    </row>
    <row r="267" spans="2:11" x14ac:dyDescent="0.2">
      <c r="E267" s="649"/>
    </row>
  </sheetData>
  <sheetProtection password="DF07" sheet="1" objects="1" scenarios="1"/>
  <mergeCells count="204">
    <mergeCell ref="H255:J255"/>
    <mergeCell ref="H256:J257"/>
    <mergeCell ref="I249:J249"/>
    <mergeCell ref="I250:J250"/>
    <mergeCell ref="I251:J251"/>
    <mergeCell ref="I252:J252"/>
    <mergeCell ref="I253:J253"/>
    <mergeCell ref="I254:J254"/>
    <mergeCell ref="I243:J243"/>
    <mergeCell ref="I244:J244"/>
    <mergeCell ref="I245:J245"/>
    <mergeCell ref="I246:J246"/>
    <mergeCell ref="I247:J247"/>
    <mergeCell ref="I248:J248"/>
    <mergeCell ref="I238:J238"/>
    <mergeCell ref="I239:J239"/>
    <mergeCell ref="I240:J240"/>
    <mergeCell ref="E241:H241"/>
    <mergeCell ref="I241:J241"/>
    <mergeCell ref="I242:J242"/>
    <mergeCell ref="I232:J232"/>
    <mergeCell ref="I233:J233"/>
    <mergeCell ref="I234:J234"/>
    <mergeCell ref="I235:J235"/>
    <mergeCell ref="I236:J236"/>
    <mergeCell ref="I237:J237"/>
    <mergeCell ref="I226:J226"/>
    <mergeCell ref="I227:J227"/>
    <mergeCell ref="I228:J228"/>
    <mergeCell ref="I229:J229"/>
    <mergeCell ref="I230:J230"/>
    <mergeCell ref="I231:J231"/>
    <mergeCell ref="I220:J220"/>
    <mergeCell ref="I221:J221"/>
    <mergeCell ref="I222:J222"/>
    <mergeCell ref="I223:J223"/>
    <mergeCell ref="I224:J224"/>
    <mergeCell ref="I225:J225"/>
    <mergeCell ref="I214:J214"/>
    <mergeCell ref="I215:J215"/>
    <mergeCell ref="I216:J216"/>
    <mergeCell ref="I217:J217"/>
    <mergeCell ref="I218:J218"/>
    <mergeCell ref="I219:J219"/>
    <mergeCell ref="I208:J208"/>
    <mergeCell ref="I209:J209"/>
    <mergeCell ref="I210:J210"/>
    <mergeCell ref="I211:J211"/>
    <mergeCell ref="I212:J212"/>
    <mergeCell ref="I213:J213"/>
    <mergeCell ref="I202:J202"/>
    <mergeCell ref="I203:J203"/>
    <mergeCell ref="I204:J204"/>
    <mergeCell ref="I205:J205"/>
    <mergeCell ref="I206:J206"/>
    <mergeCell ref="I207:J207"/>
    <mergeCell ref="I196:J196"/>
    <mergeCell ref="I197:J197"/>
    <mergeCell ref="I198:J198"/>
    <mergeCell ref="I199:J199"/>
    <mergeCell ref="I200:J200"/>
    <mergeCell ref="I201:J201"/>
    <mergeCell ref="I190:J190"/>
    <mergeCell ref="I191:J191"/>
    <mergeCell ref="I192:J192"/>
    <mergeCell ref="I193:J193"/>
    <mergeCell ref="I194:J194"/>
    <mergeCell ref="I195:J195"/>
    <mergeCell ref="I184:J184"/>
    <mergeCell ref="I185:J185"/>
    <mergeCell ref="I186:J186"/>
    <mergeCell ref="I187:J187"/>
    <mergeCell ref="I188:J188"/>
    <mergeCell ref="I189:J189"/>
    <mergeCell ref="I178:J178"/>
    <mergeCell ref="I179:J179"/>
    <mergeCell ref="I180:J180"/>
    <mergeCell ref="I181:J181"/>
    <mergeCell ref="I182:J182"/>
    <mergeCell ref="I183:J183"/>
    <mergeCell ref="I172:J172"/>
    <mergeCell ref="I173:J173"/>
    <mergeCell ref="I174:J174"/>
    <mergeCell ref="I175:J175"/>
    <mergeCell ref="I176:J176"/>
    <mergeCell ref="I177:J177"/>
    <mergeCell ref="I166:J166"/>
    <mergeCell ref="I167:J167"/>
    <mergeCell ref="I168:J168"/>
    <mergeCell ref="I169:J169"/>
    <mergeCell ref="I170:J170"/>
    <mergeCell ref="I171:J171"/>
    <mergeCell ref="I160:J160"/>
    <mergeCell ref="I161:J161"/>
    <mergeCell ref="I162:J162"/>
    <mergeCell ref="I163:J163"/>
    <mergeCell ref="I164:J164"/>
    <mergeCell ref="I165:J165"/>
    <mergeCell ref="I154:J154"/>
    <mergeCell ref="I155:J155"/>
    <mergeCell ref="I156:J156"/>
    <mergeCell ref="I157:J157"/>
    <mergeCell ref="I158:J158"/>
    <mergeCell ref="I159:J159"/>
    <mergeCell ref="I148:J148"/>
    <mergeCell ref="I149:J149"/>
    <mergeCell ref="I150:J150"/>
    <mergeCell ref="I151:J151"/>
    <mergeCell ref="I152:J152"/>
    <mergeCell ref="I153:J153"/>
    <mergeCell ref="I142:J142"/>
    <mergeCell ref="I143:J143"/>
    <mergeCell ref="I144:J144"/>
    <mergeCell ref="I145:J145"/>
    <mergeCell ref="I146:J146"/>
    <mergeCell ref="I147:J147"/>
    <mergeCell ref="I136:J136"/>
    <mergeCell ref="I137:J137"/>
    <mergeCell ref="I138:J138"/>
    <mergeCell ref="I139:J139"/>
    <mergeCell ref="I140:J140"/>
    <mergeCell ref="I141:J141"/>
    <mergeCell ref="I130:J130"/>
    <mergeCell ref="I131:J131"/>
    <mergeCell ref="I132:J132"/>
    <mergeCell ref="I133:J133"/>
    <mergeCell ref="I134:J134"/>
    <mergeCell ref="I135:J135"/>
    <mergeCell ref="I124:J124"/>
    <mergeCell ref="I125:J125"/>
    <mergeCell ref="I126:J126"/>
    <mergeCell ref="I127:J127"/>
    <mergeCell ref="I128:J128"/>
    <mergeCell ref="I129:J129"/>
    <mergeCell ref="I118:J118"/>
    <mergeCell ref="I119:J119"/>
    <mergeCell ref="I120:J120"/>
    <mergeCell ref="I121:J121"/>
    <mergeCell ref="I122:J122"/>
    <mergeCell ref="I123:J123"/>
    <mergeCell ref="I112:J112"/>
    <mergeCell ref="I113:J113"/>
    <mergeCell ref="I114:J114"/>
    <mergeCell ref="I115:J115"/>
    <mergeCell ref="I116:J116"/>
    <mergeCell ref="I117:J117"/>
    <mergeCell ref="I106:J106"/>
    <mergeCell ref="I107:J107"/>
    <mergeCell ref="I108:J108"/>
    <mergeCell ref="I109:J109"/>
    <mergeCell ref="I110:J110"/>
    <mergeCell ref="I111:J111"/>
    <mergeCell ref="I100:J100"/>
    <mergeCell ref="I101:J101"/>
    <mergeCell ref="I102:J102"/>
    <mergeCell ref="I103:J103"/>
    <mergeCell ref="I104:J104"/>
    <mergeCell ref="I105:J105"/>
    <mergeCell ref="H95:I95"/>
    <mergeCell ref="E96:F96"/>
    <mergeCell ref="H96:I96"/>
    <mergeCell ref="C97:H99"/>
    <mergeCell ref="I97:J97"/>
    <mergeCell ref="I98:J99"/>
    <mergeCell ref="E92:F92"/>
    <mergeCell ref="H92:I92"/>
    <mergeCell ref="E93:F93"/>
    <mergeCell ref="H93:I93"/>
    <mergeCell ref="E94:F94"/>
    <mergeCell ref="H94:I94"/>
    <mergeCell ref="D71:E71"/>
    <mergeCell ref="D72:E72"/>
    <mergeCell ref="C76:I76"/>
    <mergeCell ref="D77:E77"/>
    <mergeCell ref="D78:E78"/>
    <mergeCell ref="C89:G91"/>
    <mergeCell ref="H89:I89"/>
    <mergeCell ref="H90:I91"/>
    <mergeCell ref="D34:E34"/>
    <mergeCell ref="D38:E38"/>
    <mergeCell ref="D49:E49"/>
    <mergeCell ref="C66:I68"/>
    <mergeCell ref="D70:E70"/>
    <mergeCell ref="C5:H5"/>
    <mergeCell ref="C6:H6"/>
    <mergeCell ref="C7:D7"/>
    <mergeCell ref="C9:E11"/>
    <mergeCell ref="F9:G9"/>
    <mergeCell ref="H9:I9"/>
    <mergeCell ref="F10:G11"/>
    <mergeCell ref="H10:I11"/>
    <mergeCell ref="J66:J68"/>
    <mergeCell ref="C17:G17"/>
    <mergeCell ref="J17:K17"/>
    <mergeCell ref="F19:I19"/>
    <mergeCell ref="F21:I21"/>
    <mergeCell ref="J21:J22"/>
    <mergeCell ref="D23:E23"/>
    <mergeCell ref="C13:G15"/>
    <mergeCell ref="H13:I13"/>
    <mergeCell ref="J13:K14"/>
    <mergeCell ref="J15:K15"/>
    <mergeCell ref="C16:G16"/>
    <mergeCell ref="J16:K16"/>
  </mergeCells>
  <printOptions verticalCentered="1"/>
  <pageMargins left="3.937007874015748E-2" right="0.23622047244094491" top="0.15748031496062992" bottom="3.937007874015748E-2" header="0" footer="0"/>
  <pageSetup scale="75" fitToHeight="2" pageOrder="overThenDown" orientation="portrait" r:id="rId1"/>
  <headerFooter alignWithMargins="0"/>
  <rowBreaks count="1" manualBreakCount="1">
    <brk id="74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267"/>
  <sheetViews>
    <sheetView showGridLines="0" showRowColHeaders="0" showZeros="0" zoomScale="89" zoomScaleNormal="89" zoomScaleSheetLayoutView="75" workbookViewId="0">
      <selection activeCell="C7" sqref="C7:D7"/>
    </sheetView>
  </sheetViews>
  <sheetFormatPr baseColWidth="10" defaultRowHeight="12.75" outlineLevelRow="1" x14ac:dyDescent="0.2"/>
  <cols>
    <col min="1" max="1" width="7.5703125" style="637" customWidth="1"/>
    <col min="2" max="2" width="17.7109375" style="637" customWidth="1"/>
    <col min="3" max="3" width="13.5703125" style="637" customWidth="1"/>
    <col min="4" max="4" width="13.85546875" style="637" customWidth="1"/>
    <col min="5" max="5" width="46.85546875" style="637" customWidth="1"/>
    <col min="6" max="6" width="9.28515625" style="637" customWidth="1"/>
    <col min="7" max="8" width="7.7109375" style="637" customWidth="1"/>
    <col min="9" max="9" width="7.85546875" style="637" customWidth="1"/>
    <col min="10" max="10" width="9.7109375" style="637" customWidth="1"/>
    <col min="11" max="17" width="7.7109375" style="637" customWidth="1"/>
    <col min="18" max="16384" width="11.42578125" style="637"/>
  </cols>
  <sheetData>
    <row r="1" spans="1:18" ht="60.75" customHeight="1" thickBot="1" x14ac:dyDescent="0.25">
      <c r="A1" s="632"/>
      <c r="B1" s="633"/>
      <c r="C1" s="633"/>
      <c r="D1" s="634"/>
      <c r="E1" s="634"/>
      <c r="F1" s="635"/>
      <c r="G1" s="633"/>
      <c r="H1" s="636" t="s">
        <v>177</v>
      </c>
      <c r="I1" s="633"/>
      <c r="J1" s="633"/>
      <c r="K1" s="633"/>
      <c r="M1" s="632"/>
      <c r="N1" s="632"/>
    </row>
    <row r="2" spans="1:18" ht="17.25" thickTop="1" thickBot="1" x14ac:dyDescent="0.3">
      <c r="A2" s="632"/>
      <c r="B2" s="638"/>
      <c r="C2" s="638"/>
      <c r="D2" s="639"/>
      <c r="E2" s="639"/>
      <c r="F2" s="639"/>
      <c r="G2" s="633"/>
      <c r="H2" s="640" t="s">
        <v>16</v>
      </c>
      <c r="I2" s="641"/>
      <c r="J2" s="642"/>
      <c r="K2" s="638"/>
      <c r="L2" s="632"/>
      <c r="M2" s="632"/>
      <c r="N2" s="632"/>
    </row>
    <row r="3" spans="1:18" ht="17.25" thickTop="1" thickBot="1" x14ac:dyDescent="0.3">
      <c r="A3" s="632"/>
      <c r="B3" s="635"/>
      <c r="C3" s="638"/>
      <c r="D3" s="643"/>
      <c r="E3" s="643"/>
      <c r="F3" s="643"/>
      <c r="G3" s="633"/>
      <c r="H3" s="644" t="s">
        <v>17</v>
      </c>
      <c r="I3" s="645"/>
      <c r="J3" s="642" t="s">
        <v>217</v>
      </c>
      <c r="K3" s="638"/>
      <c r="L3" s="632"/>
      <c r="M3" s="646"/>
      <c r="N3" s="646"/>
    </row>
    <row r="4" spans="1:18" ht="12" customHeight="1" thickTop="1" thickBot="1" x14ac:dyDescent="0.25">
      <c r="A4" s="647"/>
      <c r="B4" s="638"/>
      <c r="C4" s="638"/>
      <c r="D4" s="638"/>
      <c r="E4" s="639"/>
      <c r="F4" s="648"/>
      <c r="G4" s="639"/>
      <c r="H4" s="639"/>
      <c r="I4" s="639"/>
      <c r="J4" s="639"/>
      <c r="K4" s="639"/>
      <c r="L4" s="646"/>
      <c r="M4" s="646"/>
      <c r="N4" s="646"/>
      <c r="O4" s="649"/>
      <c r="P4" s="649"/>
      <c r="Q4" s="649"/>
      <c r="R4" s="649"/>
    </row>
    <row r="5" spans="1:18" ht="17.25" customHeight="1" thickTop="1" thickBot="1" x14ac:dyDescent="0.3">
      <c r="A5" s="632"/>
      <c r="B5" s="650" t="s">
        <v>218</v>
      </c>
      <c r="C5" s="1581"/>
      <c r="D5" s="1582"/>
      <c r="E5" s="1582"/>
      <c r="F5" s="1582"/>
      <c r="G5" s="1582"/>
      <c r="H5" s="1583"/>
      <c r="I5" s="633"/>
      <c r="J5" s="633"/>
      <c r="K5" s="633"/>
      <c r="L5" s="651"/>
      <c r="M5" s="646"/>
    </row>
    <row r="6" spans="1:18" ht="17.25" customHeight="1" thickTop="1" thickBot="1" x14ac:dyDescent="0.3">
      <c r="A6" s="632"/>
      <c r="B6" s="650" t="s">
        <v>18</v>
      </c>
      <c r="C6" s="1581" t="s">
        <v>229</v>
      </c>
      <c r="D6" s="1582"/>
      <c r="E6" s="1582"/>
      <c r="F6" s="1582"/>
      <c r="G6" s="1582"/>
      <c r="H6" s="1583"/>
      <c r="I6" s="633"/>
      <c r="J6" s="633"/>
      <c r="K6" s="633"/>
      <c r="L6" s="651"/>
      <c r="M6" s="652"/>
      <c r="N6" s="646"/>
      <c r="O6" s="649"/>
      <c r="P6" s="649"/>
      <c r="Q6" s="649"/>
    </row>
    <row r="7" spans="1:18" ht="17.25" customHeight="1" thickTop="1" thickBot="1" x14ac:dyDescent="0.3">
      <c r="A7" s="632"/>
      <c r="B7" s="653" t="s">
        <v>19</v>
      </c>
      <c r="C7" s="1584" t="s">
        <v>241</v>
      </c>
      <c r="D7" s="1585"/>
      <c r="E7" s="654"/>
      <c r="F7" s="655"/>
      <c r="G7" s="655"/>
      <c r="H7" s="654"/>
      <c r="I7" s="633"/>
      <c r="J7" s="633"/>
      <c r="K7" s="633"/>
      <c r="L7" s="652"/>
      <c r="M7" s="632"/>
      <c r="N7" s="632"/>
    </row>
    <row r="8" spans="1:18" ht="6.75" customHeight="1" thickTop="1" thickBot="1" x14ac:dyDescent="0.25">
      <c r="B8" s="638"/>
      <c r="C8" s="638"/>
      <c r="D8" s="638"/>
      <c r="E8" s="638"/>
      <c r="F8" s="638"/>
      <c r="G8" s="638"/>
      <c r="H8" s="656"/>
      <c r="I8" s="638"/>
      <c r="J8" s="638"/>
      <c r="K8" s="638"/>
      <c r="L8" s="632"/>
    </row>
    <row r="9" spans="1:18" ht="14.25" customHeight="1" thickTop="1" thickBot="1" x14ac:dyDescent="0.25">
      <c r="B9" s="633"/>
      <c r="C9" s="1586" t="s">
        <v>52</v>
      </c>
      <c r="D9" s="1586"/>
      <c r="E9" s="1586"/>
      <c r="F9" s="1588" t="s">
        <v>33</v>
      </c>
      <c r="G9" s="1589"/>
      <c r="H9" s="1588" t="s">
        <v>0</v>
      </c>
      <c r="I9" s="1589"/>
      <c r="J9" s="633"/>
      <c r="K9" s="633"/>
    </row>
    <row r="10" spans="1:18" ht="14.25" customHeight="1" thickTop="1" thickBot="1" x14ac:dyDescent="0.25">
      <c r="A10" s="649"/>
      <c r="B10" s="657"/>
      <c r="C10" s="1587"/>
      <c r="D10" s="1586"/>
      <c r="E10" s="1586"/>
      <c r="F10" s="1590">
        <v>1980</v>
      </c>
      <c r="G10" s="1590"/>
      <c r="H10" s="1591">
        <f>SUM(F10:G11)</f>
        <v>1980</v>
      </c>
      <c r="I10" s="1591"/>
      <c r="J10" s="633"/>
      <c r="K10" s="633"/>
    </row>
    <row r="11" spans="1:18" ht="14.25" customHeight="1" thickTop="1" thickBot="1" x14ac:dyDescent="0.25">
      <c r="A11" s="649"/>
      <c r="B11" s="657"/>
      <c r="C11" s="1587"/>
      <c r="D11" s="1586"/>
      <c r="E11" s="1586"/>
      <c r="F11" s="1590"/>
      <c r="G11" s="1590"/>
      <c r="H11" s="1591"/>
      <c r="I11" s="1591"/>
      <c r="J11" s="633"/>
      <c r="K11" s="633"/>
    </row>
    <row r="12" spans="1:18" ht="4.5" customHeight="1" thickTop="1" thickBot="1" x14ac:dyDescent="0.25">
      <c r="A12" s="649"/>
      <c r="B12" s="657"/>
      <c r="C12" s="658"/>
      <c r="D12" s="658"/>
      <c r="E12" s="658"/>
      <c r="F12" s="658"/>
      <c r="G12" s="658"/>
      <c r="H12" s="658"/>
      <c r="I12" s="658"/>
      <c r="J12" s="658"/>
      <c r="K12" s="658"/>
      <c r="L12" s="659"/>
    </row>
    <row r="13" spans="1:18" ht="14.25" customHeight="1" thickTop="1" thickBot="1" x14ac:dyDescent="0.25">
      <c r="A13" s="649"/>
      <c r="B13" s="657"/>
      <c r="C13" s="1587" t="s">
        <v>53</v>
      </c>
      <c r="D13" s="1586"/>
      <c r="E13" s="1586"/>
      <c r="F13" s="1586"/>
      <c r="G13" s="1586"/>
      <c r="H13" s="1588" t="s">
        <v>0</v>
      </c>
      <c r="I13" s="1589"/>
      <c r="J13" s="1605" t="s">
        <v>11</v>
      </c>
      <c r="K13" s="1605"/>
    </row>
    <row r="14" spans="1:18" ht="14.25" customHeight="1" thickTop="1" thickBot="1" x14ac:dyDescent="0.25">
      <c r="B14" s="657"/>
      <c r="C14" s="1586"/>
      <c r="D14" s="1586"/>
      <c r="E14" s="1586"/>
      <c r="F14" s="1586"/>
      <c r="G14" s="1586"/>
      <c r="H14" s="873" t="s">
        <v>1</v>
      </c>
      <c r="I14" s="873" t="s">
        <v>2</v>
      </c>
      <c r="J14" s="1605"/>
      <c r="K14" s="1605"/>
    </row>
    <row r="15" spans="1:18" ht="14.25" customHeight="1" thickTop="1" thickBot="1" x14ac:dyDescent="0.25">
      <c r="B15" s="633"/>
      <c r="C15" s="1586"/>
      <c r="D15" s="1586"/>
      <c r="E15" s="1586"/>
      <c r="F15" s="1586"/>
      <c r="G15" s="1586"/>
      <c r="H15" s="871">
        <f>SUM(H16:H17)</f>
        <v>58</v>
      </c>
      <c r="I15" s="871">
        <f>SUM(I16:I17)</f>
        <v>3</v>
      </c>
      <c r="J15" s="1606">
        <f>H15+I15</f>
        <v>61</v>
      </c>
      <c r="K15" s="1606"/>
    </row>
    <row r="16" spans="1:18" ht="19.5" customHeight="1" thickTop="1" thickBot="1" x14ac:dyDescent="0.25">
      <c r="B16" s="633"/>
      <c r="C16" s="1595" t="s">
        <v>15</v>
      </c>
      <c r="D16" s="1596"/>
      <c r="E16" s="1596"/>
      <c r="F16" s="1596"/>
      <c r="G16" s="1607"/>
      <c r="H16" s="662">
        <f>[10]Castillo!H16+[10]Gustavo!H16+[10]Dionis!H16+[10]Ileana!H16+[10]Luisa!H16+[10]Bernardito!H16</f>
        <v>58</v>
      </c>
      <c r="I16" s="662">
        <v>3</v>
      </c>
      <c r="J16" s="1608">
        <f>H16+I16</f>
        <v>61</v>
      </c>
      <c r="K16" s="1608"/>
    </row>
    <row r="17" spans="2:15" ht="16.5" customHeight="1" thickTop="1" thickBot="1" x14ac:dyDescent="0.25">
      <c r="B17" s="633"/>
      <c r="C17" s="1595" t="s">
        <v>213</v>
      </c>
      <c r="D17" s="1596"/>
      <c r="E17" s="1596"/>
      <c r="F17" s="1596"/>
      <c r="G17" s="1596"/>
      <c r="H17" s="662"/>
      <c r="I17" s="662"/>
      <c r="J17" s="1597">
        <f>H17+I17</f>
        <v>0</v>
      </c>
      <c r="K17" s="1598"/>
    </row>
    <row r="18" spans="2:15" ht="14.25" customHeight="1" thickTop="1" thickBot="1" x14ac:dyDescent="0.25">
      <c r="B18" s="633"/>
      <c r="C18" s="663" t="s">
        <v>8</v>
      </c>
      <c r="D18" s="664"/>
      <c r="E18" s="665"/>
      <c r="F18" s="666"/>
      <c r="G18" s="666"/>
      <c r="H18" s="667"/>
      <c r="I18" s="668"/>
      <c r="J18" s="669"/>
      <c r="K18" s="633"/>
    </row>
    <row r="19" spans="2:15" ht="14.25" customHeight="1" thickTop="1" thickBot="1" x14ac:dyDescent="0.25">
      <c r="B19" s="633"/>
      <c r="C19" s="670"/>
      <c r="D19" s="671"/>
      <c r="E19" s="671"/>
      <c r="F19" s="1588" t="s">
        <v>51</v>
      </c>
      <c r="G19" s="1588"/>
      <c r="H19" s="1588"/>
      <c r="I19" s="1599"/>
      <c r="J19" s="873" t="s">
        <v>0</v>
      </c>
      <c r="K19" s="633"/>
    </row>
    <row r="20" spans="2:15" ht="14.25" customHeight="1" thickTop="1" thickBot="1" x14ac:dyDescent="0.25">
      <c r="B20" s="633"/>
      <c r="C20" s="670"/>
      <c r="D20" s="671" t="s">
        <v>54</v>
      </c>
      <c r="E20" s="671"/>
      <c r="F20" s="672" t="s">
        <v>5</v>
      </c>
      <c r="G20" s="672" t="s">
        <v>35</v>
      </c>
      <c r="H20" s="672" t="s">
        <v>3</v>
      </c>
      <c r="I20" s="673" t="s">
        <v>4</v>
      </c>
      <c r="J20" s="674"/>
      <c r="K20" s="633"/>
    </row>
    <row r="21" spans="2:15" ht="14.25" customHeight="1" thickTop="1" thickBot="1" x14ac:dyDescent="0.25">
      <c r="B21" s="633"/>
      <c r="C21" s="675"/>
      <c r="D21" s="676"/>
      <c r="E21" s="676"/>
      <c r="F21" s="1600">
        <f>(J23+J28+J35+J39+J40+J41+J54+J57+J58+J59+J61+J62+J63)</f>
        <v>16</v>
      </c>
      <c r="G21" s="1600"/>
      <c r="H21" s="1600"/>
      <c r="I21" s="1601"/>
      <c r="J21" s="1602">
        <f>(J23+J28+J34+J38+J49+J70+J72+J78)</f>
        <v>99</v>
      </c>
      <c r="K21" s="633"/>
    </row>
    <row r="22" spans="2:15" ht="15.75" thickTop="1" thickBot="1" x14ac:dyDescent="0.25">
      <c r="B22" s="633"/>
      <c r="C22" s="677"/>
      <c r="D22" s="678"/>
      <c r="E22" s="678"/>
      <c r="F22" s="679">
        <f>(F23+F28+F34+F38+F49+F70+F72+F77+F78)</f>
        <v>81</v>
      </c>
      <c r="G22" s="679">
        <f>(G23+G28+G34+G38+G49+G70+G72+G77+G78)</f>
        <v>17</v>
      </c>
      <c r="H22" s="679">
        <f>(H23+H28+H34+H38+H49+H70+H72+H77+H78)</f>
        <v>1</v>
      </c>
      <c r="I22" s="679">
        <f>(I23+I28+I34+I38+I49+I70+I72+I77+I78)</f>
        <v>0</v>
      </c>
      <c r="J22" s="1602"/>
      <c r="K22" s="633"/>
    </row>
    <row r="23" spans="2:15" ht="16.5" customHeight="1" thickTop="1" thickBot="1" x14ac:dyDescent="0.3">
      <c r="B23" s="633"/>
      <c r="C23" s="680"/>
      <c r="D23" s="1603" t="s">
        <v>55</v>
      </c>
      <c r="E23" s="1604"/>
      <c r="F23" s="681">
        <f>SUM(F24:F27)</f>
        <v>0</v>
      </c>
      <c r="G23" s="681">
        <f>SUM(G24:G27)</f>
        <v>0</v>
      </c>
      <c r="H23" s="681">
        <f>SUM(H24:H27)</f>
        <v>0</v>
      </c>
      <c r="I23" s="682">
        <f>SUM(I24:I27)</f>
        <v>0</v>
      </c>
      <c r="J23" s="683">
        <f t="shared" ref="J23:J33" si="0">SUM(F23:I23)</f>
        <v>0</v>
      </c>
      <c r="K23" s="633"/>
    </row>
    <row r="24" spans="2:15" ht="14.25" customHeight="1" outlineLevel="1" thickTop="1" thickBot="1" x14ac:dyDescent="0.25">
      <c r="B24" s="633"/>
      <c r="C24" s="680"/>
      <c r="D24" s="684"/>
      <c r="E24" s="685" t="s">
        <v>36</v>
      </c>
      <c r="F24" s="876"/>
      <c r="G24" s="876"/>
      <c r="H24" s="876"/>
      <c r="I24" s="876"/>
      <c r="J24" s="687">
        <f t="shared" si="0"/>
        <v>0</v>
      </c>
      <c r="K24" s="633"/>
    </row>
    <row r="25" spans="2:15" ht="14.25" customHeight="1" outlineLevel="1" thickTop="1" thickBot="1" x14ac:dyDescent="0.25">
      <c r="B25" s="633"/>
      <c r="C25" s="680"/>
      <c r="D25" s="684"/>
      <c r="E25" s="685" t="s">
        <v>25</v>
      </c>
      <c r="F25" s="876"/>
      <c r="G25" s="876"/>
      <c r="H25" s="876"/>
      <c r="I25" s="876"/>
      <c r="J25" s="687">
        <f t="shared" si="0"/>
        <v>0</v>
      </c>
      <c r="K25" s="633"/>
    </row>
    <row r="26" spans="2:15" ht="14.25" customHeight="1" outlineLevel="1" thickTop="1" thickBot="1" x14ac:dyDescent="0.25">
      <c r="B26" s="633"/>
      <c r="C26" s="680"/>
      <c r="D26" s="684"/>
      <c r="E26" s="685" t="s">
        <v>26</v>
      </c>
      <c r="F26" s="876"/>
      <c r="G26" s="876"/>
      <c r="H26" s="876"/>
      <c r="I26" s="876"/>
      <c r="J26" s="687">
        <f t="shared" si="0"/>
        <v>0</v>
      </c>
      <c r="K26" s="633"/>
    </row>
    <row r="27" spans="2:15" ht="14.25" customHeight="1" outlineLevel="1" thickTop="1" thickBot="1" x14ac:dyDescent="0.25">
      <c r="B27" s="633"/>
      <c r="C27" s="680"/>
      <c r="D27" s="684"/>
      <c r="E27" s="685" t="s">
        <v>6</v>
      </c>
      <c r="F27" s="876"/>
      <c r="G27" s="876"/>
      <c r="H27" s="876"/>
      <c r="I27" s="876"/>
      <c r="J27" s="687">
        <f t="shared" si="0"/>
        <v>0</v>
      </c>
      <c r="K27" s="633"/>
    </row>
    <row r="28" spans="2:15" ht="16.5" customHeight="1" thickTop="1" thickBot="1" x14ac:dyDescent="0.3">
      <c r="B28" s="633"/>
      <c r="C28" s="680"/>
      <c r="D28" s="880" t="s">
        <v>20</v>
      </c>
      <c r="E28" s="689"/>
      <c r="F28" s="874">
        <f>SUM(F29:F33)</f>
        <v>1</v>
      </c>
      <c r="G28" s="874">
        <f>SUM(G29:G33)</f>
        <v>0</v>
      </c>
      <c r="H28" s="874">
        <f>SUM(H29:H33)</f>
        <v>0</v>
      </c>
      <c r="I28" s="874">
        <f>SUM(I29:I33)</f>
        <v>0</v>
      </c>
      <c r="J28" s="691">
        <f t="shared" si="0"/>
        <v>1</v>
      </c>
      <c r="K28" s="633"/>
      <c r="O28" s="692"/>
    </row>
    <row r="29" spans="2:15" ht="14.25" customHeight="1" outlineLevel="1" thickTop="1" thickBot="1" x14ac:dyDescent="0.25">
      <c r="B29" s="633"/>
      <c r="C29" s="680"/>
      <c r="D29" s="684"/>
      <c r="E29" s="685" t="s">
        <v>45</v>
      </c>
      <c r="F29" s="876"/>
      <c r="G29" s="876"/>
      <c r="H29" s="876"/>
      <c r="I29" s="876"/>
      <c r="J29" s="687">
        <f t="shared" si="0"/>
        <v>0</v>
      </c>
      <c r="K29" s="633"/>
    </row>
    <row r="30" spans="2:15" ht="14.25" customHeight="1" outlineLevel="1" thickTop="1" thickBot="1" x14ac:dyDescent="0.25">
      <c r="B30" s="633"/>
      <c r="C30" s="680"/>
      <c r="D30" s="684"/>
      <c r="E30" s="685" t="s">
        <v>27</v>
      </c>
      <c r="F30" s="876"/>
      <c r="G30" s="876"/>
      <c r="H30" s="876"/>
      <c r="I30" s="876"/>
      <c r="J30" s="687">
        <f t="shared" si="0"/>
        <v>0</v>
      </c>
      <c r="K30" s="633"/>
    </row>
    <row r="31" spans="2:15" ht="14.25" customHeight="1" outlineLevel="1" thickTop="1" thickBot="1" x14ac:dyDescent="0.25">
      <c r="B31" s="633"/>
      <c r="C31" s="680"/>
      <c r="D31" s="684"/>
      <c r="E31" s="685" t="s">
        <v>46</v>
      </c>
      <c r="F31" s="876">
        <v>1</v>
      </c>
      <c r="G31" s="876"/>
      <c r="H31" s="876"/>
      <c r="I31" s="876"/>
      <c r="J31" s="687">
        <f t="shared" si="0"/>
        <v>1</v>
      </c>
      <c r="K31" s="633"/>
    </row>
    <row r="32" spans="2:15" ht="14.25" customHeight="1" outlineLevel="1" thickTop="1" thickBot="1" x14ac:dyDescent="0.25">
      <c r="B32" s="633"/>
      <c r="C32" s="680"/>
      <c r="D32" s="684"/>
      <c r="E32" s="685" t="s">
        <v>47</v>
      </c>
      <c r="F32" s="876"/>
      <c r="G32" s="876"/>
      <c r="H32" s="876"/>
      <c r="I32" s="876"/>
      <c r="J32" s="687">
        <f t="shared" si="0"/>
        <v>0</v>
      </c>
      <c r="K32" s="633"/>
    </row>
    <row r="33" spans="2:11" ht="14.25" customHeight="1" outlineLevel="1" thickTop="1" thickBot="1" x14ac:dyDescent="0.25">
      <c r="B33" s="633"/>
      <c r="C33" s="680"/>
      <c r="D33" s="684"/>
      <c r="E33" s="685" t="s">
        <v>142</v>
      </c>
      <c r="F33" s="876"/>
      <c r="G33" s="876"/>
      <c r="H33" s="876"/>
      <c r="I33" s="876"/>
      <c r="J33" s="687">
        <f t="shared" si="0"/>
        <v>0</v>
      </c>
      <c r="K33" s="633"/>
    </row>
    <row r="34" spans="2:11" ht="16.5" customHeight="1" thickTop="1" thickBot="1" x14ac:dyDescent="0.3">
      <c r="B34" s="633"/>
      <c r="C34" s="680"/>
      <c r="D34" s="1595" t="s">
        <v>56</v>
      </c>
      <c r="E34" s="1607"/>
      <c r="F34" s="693">
        <f>SUM(F35:F37)</f>
        <v>22</v>
      </c>
      <c r="G34" s="693">
        <f>SUM(G35:G37)</f>
        <v>0</v>
      </c>
      <c r="H34" s="693">
        <f>SUM(H35:H37)</f>
        <v>0</v>
      </c>
      <c r="I34" s="693">
        <f>SUM(I35:I37)</f>
        <v>0</v>
      </c>
      <c r="J34" s="683">
        <f>SUM(F34:I34)</f>
        <v>22</v>
      </c>
      <c r="K34" s="633"/>
    </row>
    <row r="35" spans="2:11" ht="14.25" customHeight="1" outlineLevel="1" thickTop="1" thickBot="1" x14ac:dyDescent="0.25">
      <c r="B35" s="633"/>
      <c r="C35" s="680"/>
      <c r="D35" s="684"/>
      <c r="E35" s="694" t="s">
        <v>49</v>
      </c>
      <c r="F35" s="876">
        <f>[10]Castillo!F35+[10]Gustavo!F35+[10]Dionis!F35+[10]Ileana!F35+[10]Luisa!F35+[10]Bernardito!F35</f>
        <v>7</v>
      </c>
      <c r="G35" s="876"/>
      <c r="H35" s="876"/>
      <c r="I35" s="876"/>
      <c r="J35" s="695">
        <f t="shared" ref="J35:J48" si="1">SUM(F35:I35)</f>
        <v>7</v>
      </c>
      <c r="K35" s="633"/>
    </row>
    <row r="36" spans="2:11" ht="14.25" customHeight="1" outlineLevel="1" thickTop="1" thickBot="1" x14ac:dyDescent="0.25">
      <c r="B36" s="633"/>
      <c r="C36" s="680"/>
      <c r="D36" s="684"/>
      <c r="E36" s="694" t="s">
        <v>50</v>
      </c>
      <c r="F36" s="705">
        <f>[10]Castillo!F36+[10]Gustavo!F36+[10]Dionis!F36+[10]Ileana!F36+[10]Luisa!F36+[10]Bernardito!F36</f>
        <v>14</v>
      </c>
      <c r="G36" s="705"/>
      <c r="H36" s="705"/>
      <c r="I36" s="705"/>
      <c r="J36" s="695">
        <f>SUM(F36:I36)</f>
        <v>14</v>
      </c>
      <c r="K36" s="633"/>
    </row>
    <row r="37" spans="2:11" ht="14.25" customHeight="1" outlineLevel="1" thickTop="1" thickBot="1" x14ac:dyDescent="0.25">
      <c r="B37" s="633"/>
      <c r="C37" s="680"/>
      <c r="D37" s="684"/>
      <c r="E37" s="696" t="s">
        <v>48</v>
      </c>
      <c r="F37" s="876">
        <v>1</v>
      </c>
      <c r="G37" s="876"/>
      <c r="H37" s="876"/>
      <c r="I37" s="876"/>
      <c r="J37" s="695">
        <f>SUM(F37:I37)</f>
        <v>1</v>
      </c>
      <c r="K37" s="633"/>
    </row>
    <row r="38" spans="2:11" ht="16.5" customHeight="1" thickTop="1" thickBot="1" x14ac:dyDescent="0.3">
      <c r="B38" s="633"/>
      <c r="C38" s="634"/>
      <c r="D38" s="1595" t="s">
        <v>120</v>
      </c>
      <c r="E38" s="1607"/>
      <c r="F38" s="874">
        <f>SUM(F39:F48)</f>
        <v>0</v>
      </c>
      <c r="G38" s="874">
        <f>SUM(G39:G48)</f>
        <v>13</v>
      </c>
      <c r="H38" s="874">
        <f>SUM(H39:H48)</f>
        <v>0</v>
      </c>
      <c r="I38" s="874">
        <f>SUM(I39:I48)</f>
        <v>0</v>
      </c>
      <c r="J38" s="683">
        <f t="shared" si="1"/>
        <v>13</v>
      </c>
      <c r="K38" s="633"/>
    </row>
    <row r="39" spans="2:11" ht="14.25" customHeight="1" outlineLevel="1" thickTop="1" thickBot="1" x14ac:dyDescent="0.25">
      <c r="B39" s="633"/>
      <c r="C39" s="634"/>
      <c r="D39" s="697"/>
      <c r="E39" s="698" t="s">
        <v>125</v>
      </c>
      <c r="F39" s="876"/>
      <c r="G39" s="876">
        <v>4</v>
      </c>
      <c r="H39" s="876"/>
      <c r="I39" s="876"/>
      <c r="J39" s="695">
        <f t="shared" si="1"/>
        <v>4</v>
      </c>
      <c r="K39" s="633"/>
    </row>
    <row r="40" spans="2:11" ht="14.25" customHeight="1" outlineLevel="1" thickTop="1" thickBot="1" x14ac:dyDescent="0.25">
      <c r="B40" s="633"/>
      <c r="C40" s="634"/>
      <c r="D40" s="697"/>
      <c r="E40" s="698" t="s">
        <v>126</v>
      </c>
      <c r="F40" s="876"/>
      <c r="G40" s="876"/>
      <c r="H40" s="876"/>
      <c r="I40" s="876"/>
      <c r="J40" s="695">
        <f>SUM(F40:I40)</f>
        <v>0</v>
      </c>
      <c r="K40" s="633"/>
    </row>
    <row r="41" spans="2:11" ht="14.25" customHeight="1" outlineLevel="1" thickTop="1" thickBot="1" x14ac:dyDescent="0.25">
      <c r="B41" s="633"/>
      <c r="C41" s="634"/>
      <c r="D41" s="697"/>
      <c r="E41" s="698" t="s">
        <v>127</v>
      </c>
      <c r="F41" s="876"/>
      <c r="G41" s="876">
        <v>3</v>
      </c>
      <c r="H41" s="876"/>
      <c r="I41" s="876"/>
      <c r="J41" s="695">
        <f>SUM(F41:I41)</f>
        <v>3</v>
      </c>
      <c r="K41" s="633"/>
    </row>
    <row r="42" spans="2:11" ht="14.25" customHeight="1" outlineLevel="1" thickTop="1" thickBot="1" x14ac:dyDescent="0.25">
      <c r="B42" s="633"/>
      <c r="C42" s="634"/>
      <c r="D42" s="697"/>
      <c r="E42" s="699" t="s">
        <v>128</v>
      </c>
      <c r="F42" s="876"/>
      <c r="G42" s="876"/>
      <c r="H42" s="876"/>
      <c r="I42" s="876"/>
      <c r="J42" s="695">
        <f>SUM(F42:I42)</f>
        <v>0</v>
      </c>
      <c r="K42" s="633"/>
    </row>
    <row r="43" spans="2:11" ht="14.25" customHeight="1" outlineLevel="1" thickTop="1" thickBot="1" x14ac:dyDescent="0.25">
      <c r="B43" s="633"/>
      <c r="C43" s="634"/>
      <c r="D43" s="697"/>
      <c r="E43" s="700" t="s">
        <v>129</v>
      </c>
      <c r="F43" s="876"/>
      <c r="G43" s="876"/>
      <c r="H43" s="876"/>
      <c r="I43" s="876"/>
      <c r="J43" s="695">
        <f t="shared" si="1"/>
        <v>0</v>
      </c>
      <c r="K43" s="633"/>
    </row>
    <row r="44" spans="2:11" ht="14.25" customHeight="1" outlineLevel="1" thickTop="1" thickBot="1" x14ac:dyDescent="0.25">
      <c r="B44" s="633"/>
      <c r="C44" s="634"/>
      <c r="D44" s="697"/>
      <c r="E44" s="699" t="s">
        <v>130</v>
      </c>
      <c r="F44" s="876"/>
      <c r="G44" s="876"/>
      <c r="H44" s="876"/>
      <c r="I44" s="876"/>
      <c r="J44" s="695">
        <f>SUM(F44:I44)</f>
        <v>0</v>
      </c>
      <c r="K44" s="633"/>
    </row>
    <row r="45" spans="2:11" ht="14.25" customHeight="1" outlineLevel="1" thickTop="1" thickBot="1" x14ac:dyDescent="0.25">
      <c r="B45" s="633"/>
      <c r="C45" s="634"/>
      <c r="D45" s="697"/>
      <c r="E45" s="699" t="s">
        <v>131</v>
      </c>
      <c r="F45" s="876"/>
      <c r="G45" s="876">
        <v>3</v>
      </c>
      <c r="H45" s="876"/>
      <c r="I45" s="876"/>
      <c r="J45" s="695">
        <f>SUM(F45:I45)</f>
        <v>3</v>
      </c>
      <c r="K45" s="633"/>
    </row>
    <row r="46" spans="2:11" ht="14.25" customHeight="1" outlineLevel="1" thickTop="1" thickBot="1" x14ac:dyDescent="0.25">
      <c r="B46" s="633"/>
      <c r="C46" s="634"/>
      <c r="D46" s="697"/>
      <c r="E46" s="700" t="s">
        <v>132</v>
      </c>
      <c r="F46" s="876"/>
      <c r="G46" s="876">
        <v>3</v>
      </c>
      <c r="H46" s="876"/>
      <c r="I46" s="876"/>
      <c r="J46" s="695">
        <f t="shared" si="1"/>
        <v>3</v>
      </c>
      <c r="K46" s="633"/>
    </row>
    <row r="47" spans="2:11" ht="14.25" customHeight="1" outlineLevel="1" thickTop="1" thickBot="1" x14ac:dyDescent="0.25">
      <c r="B47" s="633"/>
      <c r="C47" s="634"/>
      <c r="D47" s="697"/>
      <c r="E47" s="700" t="s">
        <v>133</v>
      </c>
      <c r="F47" s="705"/>
      <c r="G47" s="705"/>
      <c r="H47" s="705"/>
      <c r="I47" s="705"/>
      <c r="J47" s="695">
        <f t="shared" si="1"/>
        <v>0</v>
      </c>
      <c r="K47" s="633"/>
    </row>
    <row r="48" spans="2:11" ht="14.25" customHeight="1" outlineLevel="1" thickTop="1" thickBot="1" x14ac:dyDescent="0.25">
      <c r="B48" s="633"/>
      <c r="C48" s="634"/>
      <c r="D48" s="697"/>
      <c r="E48" s="700" t="s">
        <v>134</v>
      </c>
      <c r="F48" s="876"/>
      <c r="G48" s="876"/>
      <c r="H48" s="876"/>
      <c r="I48" s="876"/>
      <c r="J48" s="695">
        <f t="shared" si="1"/>
        <v>0</v>
      </c>
      <c r="K48" s="633"/>
    </row>
    <row r="49" spans="2:12" ht="16.5" customHeight="1" thickTop="1" thickBot="1" x14ac:dyDescent="0.25">
      <c r="B49" s="633"/>
      <c r="C49" s="634"/>
      <c r="D49" s="1630" t="s">
        <v>96</v>
      </c>
      <c r="E49" s="1631"/>
      <c r="F49" s="701">
        <f>SUM(F50:F64)</f>
        <v>0</v>
      </c>
      <c r="G49" s="701">
        <f>SUM(G50:G64)</f>
        <v>2</v>
      </c>
      <c r="H49" s="701">
        <f>SUM(H50:H64)</f>
        <v>0</v>
      </c>
      <c r="I49" s="701">
        <f>SUM(I50:I64)</f>
        <v>0</v>
      </c>
      <c r="J49" s="702">
        <f>SUM(F49:F49:I49)</f>
        <v>2</v>
      </c>
      <c r="K49" s="633"/>
      <c r="L49" s="649"/>
    </row>
    <row r="50" spans="2:12" ht="14.25" customHeight="1" outlineLevel="1" thickTop="1" thickBot="1" x14ac:dyDescent="0.25">
      <c r="B50" s="633"/>
      <c r="C50" s="634"/>
      <c r="D50" s="703"/>
      <c r="E50" s="704" t="s">
        <v>117</v>
      </c>
      <c r="F50" s="705"/>
      <c r="G50" s="705"/>
      <c r="H50" s="705"/>
      <c r="I50" s="705"/>
      <c r="J50" s="672">
        <f>SUM(F50:F50:I50)</f>
        <v>0</v>
      </c>
      <c r="K50" s="633"/>
    </row>
    <row r="51" spans="2:12" ht="14.25" customHeight="1" outlineLevel="1" thickTop="1" thickBot="1" x14ac:dyDescent="0.25">
      <c r="B51" s="633"/>
      <c r="C51" s="634"/>
      <c r="D51" s="706"/>
      <c r="E51" s="704" t="s">
        <v>98</v>
      </c>
      <c r="F51" s="705"/>
      <c r="G51" s="705">
        <v>1</v>
      </c>
      <c r="H51" s="705"/>
      <c r="I51" s="705"/>
      <c r="J51" s="672">
        <f>SUM(F51:F51:I51)</f>
        <v>1</v>
      </c>
      <c r="K51" s="633"/>
    </row>
    <row r="52" spans="2:12" ht="14.25" customHeight="1" outlineLevel="1" thickTop="1" thickBot="1" x14ac:dyDescent="0.25">
      <c r="B52" s="633"/>
      <c r="C52" s="634"/>
      <c r="D52" s="706"/>
      <c r="E52" s="704" t="s">
        <v>97</v>
      </c>
      <c r="F52" s="705"/>
      <c r="G52" s="705"/>
      <c r="H52" s="705"/>
      <c r="I52" s="705"/>
      <c r="J52" s="672">
        <f>SUM(F52:F52:I52)</f>
        <v>0</v>
      </c>
      <c r="K52" s="633"/>
    </row>
    <row r="53" spans="2:12" ht="14.25" customHeight="1" outlineLevel="1" thickTop="1" thickBot="1" x14ac:dyDescent="0.25">
      <c r="B53" s="633"/>
      <c r="C53" s="634"/>
      <c r="D53" s="707"/>
      <c r="E53" s="704" t="s">
        <v>102</v>
      </c>
      <c r="F53" s="705"/>
      <c r="G53" s="705"/>
      <c r="H53" s="705"/>
      <c r="I53" s="705"/>
      <c r="J53" s="672">
        <f>SUM(F53:F53:I53)</f>
        <v>0</v>
      </c>
      <c r="K53" s="633"/>
    </row>
    <row r="54" spans="2:12" ht="14.25" customHeight="1" outlineLevel="1" thickTop="1" thickBot="1" x14ac:dyDescent="0.25">
      <c r="B54" s="633"/>
      <c r="C54" s="634"/>
      <c r="D54" s="707"/>
      <c r="E54" s="704" t="s">
        <v>137</v>
      </c>
      <c r="F54" s="876"/>
      <c r="G54" s="876">
        <v>1</v>
      </c>
      <c r="H54" s="876"/>
      <c r="I54" s="876"/>
      <c r="J54" s="672">
        <f>SUM(F54:F54:I54)</f>
        <v>1</v>
      </c>
      <c r="K54" s="633"/>
    </row>
    <row r="55" spans="2:12" ht="14.25" customHeight="1" outlineLevel="1" thickTop="1" thickBot="1" x14ac:dyDescent="0.25">
      <c r="B55" s="633"/>
      <c r="C55" s="634"/>
      <c r="D55" s="707"/>
      <c r="E55" s="708" t="s">
        <v>105</v>
      </c>
      <c r="F55" s="876"/>
      <c r="G55" s="876"/>
      <c r="H55" s="876"/>
      <c r="I55" s="876"/>
      <c r="J55" s="672">
        <f>SUM(F55:F55:I55)</f>
        <v>0</v>
      </c>
      <c r="K55" s="633"/>
    </row>
    <row r="56" spans="2:12" ht="14.25" customHeight="1" outlineLevel="1" thickTop="1" thickBot="1" x14ac:dyDescent="0.25">
      <c r="B56" s="633"/>
      <c r="C56" s="634"/>
      <c r="D56" s="707"/>
      <c r="E56" s="708" t="s">
        <v>104</v>
      </c>
      <c r="F56" s="876"/>
      <c r="G56" s="876"/>
      <c r="H56" s="876"/>
      <c r="I56" s="876"/>
      <c r="J56" s="672">
        <f>SUM(F56:F56:I56)</f>
        <v>0</v>
      </c>
      <c r="K56" s="633"/>
    </row>
    <row r="57" spans="2:12" ht="14.25" customHeight="1" outlineLevel="1" thickTop="1" thickBot="1" x14ac:dyDescent="0.25">
      <c r="B57" s="633"/>
      <c r="C57" s="634"/>
      <c r="D57" s="707"/>
      <c r="E57" s="708" t="s">
        <v>103</v>
      </c>
      <c r="F57" s="876"/>
      <c r="G57" s="876"/>
      <c r="H57" s="876"/>
      <c r="I57" s="876"/>
      <c r="J57" s="672">
        <f>SUM(F57:F57:I57)</f>
        <v>0</v>
      </c>
      <c r="K57" s="633"/>
    </row>
    <row r="58" spans="2:12" ht="14.25" customHeight="1" outlineLevel="1" thickTop="1" thickBot="1" x14ac:dyDescent="0.25">
      <c r="B58" s="633"/>
      <c r="C58" s="634"/>
      <c r="D58" s="707"/>
      <c r="E58" s="708" t="s">
        <v>138</v>
      </c>
      <c r="F58" s="876"/>
      <c r="G58" s="876"/>
      <c r="H58" s="876"/>
      <c r="I58" s="876"/>
      <c r="J58" s="672">
        <f>SUM(F58:F58:I58)</f>
        <v>0</v>
      </c>
      <c r="K58" s="633"/>
    </row>
    <row r="59" spans="2:12" ht="14.25" customHeight="1" outlineLevel="1" thickTop="1" thickBot="1" x14ac:dyDescent="0.25">
      <c r="B59" s="633"/>
      <c r="C59" s="634"/>
      <c r="D59" s="707"/>
      <c r="E59" s="704" t="s">
        <v>100</v>
      </c>
      <c r="F59" s="876"/>
      <c r="G59" s="876"/>
      <c r="H59" s="876"/>
      <c r="I59" s="876"/>
      <c r="J59" s="672">
        <f>SUM(F59:F59:I59)</f>
        <v>0</v>
      </c>
      <c r="K59" s="633"/>
    </row>
    <row r="60" spans="2:12" ht="14.25" customHeight="1" outlineLevel="1" thickTop="1" thickBot="1" x14ac:dyDescent="0.25">
      <c r="B60" s="633"/>
      <c r="C60" s="634"/>
      <c r="D60" s="707"/>
      <c r="E60" s="709" t="s">
        <v>99</v>
      </c>
      <c r="F60" s="705"/>
      <c r="G60" s="705"/>
      <c r="H60" s="705"/>
      <c r="I60" s="705"/>
      <c r="J60" s="672">
        <f>SUM(F60:F60:I60)</f>
        <v>0</v>
      </c>
      <c r="K60" s="633"/>
    </row>
    <row r="61" spans="2:12" ht="14.25" customHeight="1" outlineLevel="1" thickTop="1" thickBot="1" x14ac:dyDescent="0.25">
      <c r="B61" s="633"/>
      <c r="C61" s="634"/>
      <c r="D61" s="707"/>
      <c r="E61" s="709" t="s">
        <v>139</v>
      </c>
      <c r="F61" s="876"/>
      <c r="G61" s="876"/>
      <c r="H61" s="876"/>
      <c r="I61" s="876"/>
      <c r="J61" s="672">
        <f>SUM(F61:F61:I61)</f>
        <v>0</v>
      </c>
      <c r="K61" s="633"/>
    </row>
    <row r="62" spans="2:12" ht="14.25" customHeight="1" outlineLevel="1" thickTop="1" thickBot="1" x14ac:dyDescent="0.25">
      <c r="B62" s="633"/>
      <c r="C62" s="634"/>
      <c r="D62" s="707"/>
      <c r="E62" s="709" t="s">
        <v>106</v>
      </c>
      <c r="F62" s="876"/>
      <c r="G62" s="876"/>
      <c r="H62" s="876"/>
      <c r="I62" s="876"/>
      <c r="J62" s="672">
        <f>SUM(F62:F62:I62)</f>
        <v>0</v>
      </c>
      <c r="K62" s="633"/>
    </row>
    <row r="63" spans="2:12" ht="14.25" customHeight="1" outlineLevel="1" thickTop="1" thickBot="1" x14ac:dyDescent="0.25">
      <c r="B63" s="633"/>
      <c r="C63" s="634"/>
      <c r="D63" s="707"/>
      <c r="E63" s="710" t="s">
        <v>92</v>
      </c>
      <c r="F63" s="876"/>
      <c r="G63" s="876"/>
      <c r="H63" s="876"/>
      <c r="I63" s="876"/>
      <c r="J63" s="672">
        <f>SUM(F63:F63:I63)</f>
        <v>0</v>
      </c>
      <c r="K63" s="633"/>
    </row>
    <row r="64" spans="2:12" ht="14.25" customHeight="1" outlineLevel="1" thickTop="1" thickBot="1" x14ac:dyDescent="0.25">
      <c r="B64" s="633"/>
      <c r="C64" s="634"/>
      <c r="D64" s="706"/>
      <c r="E64" s="710" t="s">
        <v>121</v>
      </c>
      <c r="F64" s="876"/>
      <c r="G64" s="876"/>
      <c r="H64" s="876"/>
      <c r="I64" s="876"/>
      <c r="J64" s="672">
        <f>SUM(F64:F64:I64)</f>
        <v>0</v>
      </c>
      <c r="K64" s="634"/>
    </row>
    <row r="65" spans="2:11" ht="3.75" customHeight="1" thickTop="1" thickBot="1" x14ac:dyDescent="0.25">
      <c r="B65" s="711"/>
      <c r="C65" s="712"/>
      <c r="D65" s="713"/>
      <c r="E65" s="714"/>
      <c r="F65" s="894"/>
      <c r="G65" s="894"/>
      <c r="H65" s="894"/>
      <c r="I65" s="895"/>
      <c r="J65" s="715"/>
      <c r="K65" s="712"/>
    </row>
    <row r="66" spans="2:11" ht="12" customHeight="1" thickTop="1" x14ac:dyDescent="0.2">
      <c r="B66" s="633"/>
      <c r="C66" s="1620" t="s">
        <v>28</v>
      </c>
      <c r="D66" s="1621"/>
      <c r="E66" s="1621"/>
      <c r="F66" s="1621"/>
      <c r="G66" s="1621"/>
      <c r="H66" s="1621"/>
      <c r="I66" s="1622"/>
      <c r="J66" s="1592">
        <f>(J71+J73+J74+J75+J79+J80+J81+J82+J83+J84+J37+J42+J43+J44+J48+J50+J51+J52+J53+J55+J56+J60)</f>
        <v>53</v>
      </c>
      <c r="K66" s="633"/>
    </row>
    <row r="67" spans="2:11" ht="12" customHeight="1" x14ac:dyDescent="0.2">
      <c r="B67" s="633"/>
      <c r="C67" s="1623"/>
      <c r="D67" s="1624"/>
      <c r="E67" s="1624"/>
      <c r="F67" s="1624"/>
      <c r="G67" s="1624"/>
      <c r="H67" s="1624"/>
      <c r="I67" s="1625"/>
      <c r="J67" s="1593"/>
      <c r="K67" s="633"/>
    </row>
    <row r="68" spans="2:11" ht="12" customHeight="1" thickBot="1" x14ac:dyDescent="0.25">
      <c r="B68" s="633"/>
      <c r="C68" s="1626"/>
      <c r="D68" s="1627"/>
      <c r="E68" s="1627"/>
      <c r="F68" s="1627"/>
      <c r="G68" s="1627"/>
      <c r="H68" s="1627"/>
      <c r="I68" s="1628"/>
      <c r="J68" s="1594"/>
      <c r="K68" s="634"/>
    </row>
    <row r="69" spans="2:11" ht="14.25" customHeight="1" thickTop="1" thickBot="1" x14ac:dyDescent="0.25">
      <c r="B69" s="716"/>
      <c r="C69" s="717"/>
      <c r="D69" s="717"/>
      <c r="E69" s="717"/>
      <c r="F69" s="718"/>
      <c r="G69" s="718"/>
      <c r="H69" s="718"/>
      <c r="I69" s="719"/>
      <c r="J69" s="720"/>
      <c r="K69" s="633"/>
    </row>
    <row r="70" spans="2:11" ht="16.5" customHeight="1" thickTop="1" thickBot="1" x14ac:dyDescent="0.25">
      <c r="B70" s="716"/>
      <c r="C70" s="717"/>
      <c r="D70" s="1611" t="s">
        <v>141</v>
      </c>
      <c r="E70" s="1612"/>
      <c r="F70" s="721">
        <f>(F71)</f>
        <v>4</v>
      </c>
      <c r="G70" s="721">
        <f>(G71)</f>
        <v>2</v>
      </c>
      <c r="H70" s="721">
        <f>(H71)</f>
        <v>1</v>
      </c>
      <c r="I70" s="721">
        <f>(I71)</f>
        <v>0</v>
      </c>
      <c r="J70" s="874">
        <f>SUM(F70:I70)</f>
        <v>7</v>
      </c>
      <c r="K70" s="633"/>
    </row>
    <row r="71" spans="2:11" ht="14.25" customHeight="1" thickTop="1" thickBot="1" x14ac:dyDescent="0.25">
      <c r="B71" s="716"/>
      <c r="C71" s="717"/>
      <c r="D71" s="1609" t="s">
        <v>86</v>
      </c>
      <c r="E71" s="1610"/>
      <c r="F71" s="876">
        <v>4</v>
      </c>
      <c r="G71" s="876">
        <v>2</v>
      </c>
      <c r="H71" s="876">
        <v>1</v>
      </c>
      <c r="I71" s="876"/>
      <c r="J71" s="722">
        <f>SUM(F71:I71)</f>
        <v>7</v>
      </c>
      <c r="K71" s="633"/>
    </row>
    <row r="72" spans="2:11" ht="16.5" customHeight="1" thickTop="1" thickBot="1" x14ac:dyDescent="0.25">
      <c r="B72" s="633"/>
      <c r="C72" s="723"/>
      <c r="D72" s="1611" t="s">
        <v>140</v>
      </c>
      <c r="E72" s="1612"/>
      <c r="F72" s="721">
        <f>SUM(F73:F75)</f>
        <v>0</v>
      </c>
      <c r="G72" s="721">
        <f>SUM(G73:G75)</f>
        <v>0</v>
      </c>
      <c r="H72" s="721">
        <f>SUM(H73:H75)</f>
        <v>0</v>
      </c>
      <c r="I72" s="721">
        <f>SUM(I73:I75)</f>
        <v>0</v>
      </c>
      <c r="J72" s="874">
        <f t="shared" ref="J72:J87" si="2">SUM(F72:I72)</f>
        <v>0</v>
      </c>
      <c r="K72" s="633"/>
    </row>
    <row r="73" spans="2:11" ht="14.25" customHeight="1" outlineLevel="1" thickTop="1" thickBot="1" x14ac:dyDescent="0.25">
      <c r="B73" s="633"/>
      <c r="C73" s="723"/>
      <c r="D73" s="697"/>
      <c r="E73" s="724" t="s">
        <v>29</v>
      </c>
      <c r="F73" s="876"/>
      <c r="G73" s="876"/>
      <c r="H73" s="876"/>
      <c r="I73" s="876"/>
      <c r="J73" s="722">
        <f t="shared" si="2"/>
        <v>0</v>
      </c>
      <c r="K73" s="633"/>
    </row>
    <row r="74" spans="2:11" ht="14.25" outlineLevel="1" thickTop="1" thickBot="1" x14ac:dyDescent="0.25">
      <c r="B74" s="633"/>
      <c r="C74" s="723"/>
      <c r="D74" s="697"/>
      <c r="E74" s="725" t="s">
        <v>57</v>
      </c>
      <c r="F74" s="876"/>
      <c r="G74" s="876"/>
      <c r="H74" s="876"/>
      <c r="I74" s="876"/>
      <c r="J74" s="722">
        <f t="shared" si="2"/>
        <v>0</v>
      </c>
      <c r="K74" s="633"/>
    </row>
    <row r="75" spans="2:11" ht="14.25" outlineLevel="1" thickTop="1" thickBot="1" x14ac:dyDescent="0.25">
      <c r="B75" s="633"/>
      <c r="C75" s="723"/>
      <c r="D75" s="726"/>
      <c r="E75" s="727" t="s">
        <v>58</v>
      </c>
      <c r="F75" s="876"/>
      <c r="G75" s="876"/>
      <c r="H75" s="876"/>
      <c r="I75" s="876"/>
      <c r="J75" s="720">
        <f t="shared" si="2"/>
        <v>0</v>
      </c>
      <c r="K75" s="633"/>
    </row>
    <row r="76" spans="2:11" ht="35.25" customHeight="1" thickTop="1" thickBot="1" x14ac:dyDescent="0.3">
      <c r="B76" s="633"/>
      <c r="C76" s="1613" t="s">
        <v>43</v>
      </c>
      <c r="D76" s="1614"/>
      <c r="E76" s="1614"/>
      <c r="F76" s="1614"/>
      <c r="G76" s="1614"/>
      <c r="H76" s="1614"/>
      <c r="I76" s="1615"/>
      <c r="J76" s="728">
        <f>(H256-J66)</f>
        <v>1965</v>
      </c>
      <c r="K76" s="633"/>
    </row>
    <row r="77" spans="2:11" ht="16.5" customHeight="1" thickTop="1" thickBot="1" x14ac:dyDescent="0.25">
      <c r="B77" s="633"/>
      <c r="C77" s="658"/>
      <c r="D77" s="1616" t="s">
        <v>146</v>
      </c>
      <c r="E77" s="1617"/>
      <c r="F77" s="872"/>
      <c r="G77" s="872"/>
      <c r="H77" s="872"/>
      <c r="I77" s="872"/>
      <c r="J77" s="730">
        <f t="shared" si="2"/>
        <v>0</v>
      </c>
      <c r="K77" s="633"/>
    </row>
    <row r="78" spans="2:11" ht="16.5" customHeight="1" thickTop="1" thickBot="1" x14ac:dyDescent="0.25">
      <c r="B78" s="633"/>
      <c r="C78" s="658"/>
      <c r="D78" s="1618" t="s">
        <v>147</v>
      </c>
      <c r="E78" s="1619"/>
      <c r="F78" s="875">
        <f>(F79+F80+F81+F82+F83+F84+F85+F86+F87)</f>
        <v>54</v>
      </c>
      <c r="G78" s="875">
        <f>(G79+G80+G81+G82+G83+G84+G85+G86+G87)</f>
        <v>0</v>
      </c>
      <c r="H78" s="875">
        <f>(H79+H80+H81+H82+H83+H84+H85+H86+H87)</f>
        <v>0</v>
      </c>
      <c r="I78" s="875">
        <f>(I79+I80+I81+I82+I83+I84+I85+I86+I87)</f>
        <v>0</v>
      </c>
      <c r="J78" s="732">
        <f>SUM(F78:I78)</f>
        <v>54</v>
      </c>
      <c r="K78" s="633"/>
    </row>
    <row r="79" spans="2:11" ht="14.25" customHeight="1" outlineLevel="1" thickTop="1" thickBot="1" x14ac:dyDescent="0.25">
      <c r="B79" s="633"/>
      <c r="C79" s="658"/>
      <c r="D79" s="697"/>
      <c r="E79" s="733" t="s">
        <v>112</v>
      </c>
      <c r="F79" s="872">
        <f>[10]Castillo!F79+[10]Gustavo!F79+[10]Dionis!F79+[10]Ileana!F79+[10]Luisa!F79+[10]Bernardito!F79</f>
        <v>22</v>
      </c>
      <c r="G79" s="872"/>
      <c r="H79" s="872"/>
      <c r="I79" s="872"/>
      <c r="J79" s="734">
        <f t="shared" si="2"/>
        <v>22</v>
      </c>
      <c r="K79" s="633"/>
    </row>
    <row r="80" spans="2:11" ht="14.25" customHeight="1" outlineLevel="1" thickTop="1" thickBot="1" x14ac:dyDescent="0.25">
      <c r="B80" s="633"/>
      <c r="C80" s="658"/>
      <c r="D80" s="697"/>
      <c r="E80" s="735" t="s">
        <v>108</v>
      </c>
      <c r="F80" s="872"/>
      <c r="G80" s="872"/>
      <c r="H80" s="872"/>
      <c r="I80" s="872"/>
      <c r="J80" s="734">
        <f>SUM(F80:I80)</f>
        <v>0</v>
      </c>
      <c r="K80" s="633"/>
    </row>
    <row r="81" spans="2:12" ht="14.25" customHeight="1" outlineLevel="1" thickTop="1" thickBot="1" x14ac:dyDescent="0.25">
      <c r="B81" s="633"/>
      <c r="C81" s="658"/>
      <c r="D81" s="697"/>
      <c r="E81" s="736" t="s">
        <v>109</v>
      </c>
      <c r="F81" s="872"/>
      <c r="G81" s="872"/>
      <c r="H81" s="872"/>
      <c r="I81" s="872"/>
      <c r="J81" s="734">
        <f t="shared" si="2"/>
        <v>0</v>
      </c>
      <c r="K81" s="633"/>
    </row>
    <row r="82" spans="2:12" ht="14.25" customHeight="1" outlineLevel="1" thickTop="1" thickBot="1" x14ac:dyDescent="0.25">
      <c r="B82" s="633"/>
      <c r="C82" s="658"/>
      <c r="D82" s="697"/>
      <c r="E82" s="736" t="s">
        <v>111</v>
      </c>
      <c r="F82" s="872"/>
      <c r="G82" s="872"/>
      <c r="H82" s="872"/>
      <c r="I82" s="872"/>
      <c r="J82" s="734">
        <f t="shared" si="2"/>
        <v>0</v>
      </c>
      <c r="K82" s="633"/>
    </row>
    <row r="83" spans="2:12" ht="14.25" customHeight="1" outlineLevel="1" thickTop="1" thickBot="1" x14ac:dyDescent="0.25">
      <c r="B83" s="633"/>
      <c r="C83" s="658"/>
      <c r="D83" s="697"/>
      <c r="E83" s="736" t="s">
        <v>113</v>
      </c>
      <c r="F83" s="872">
        <f>[10]Castillo!F83+[10]Gustavo!F83+[10]Dionis!F83+[10]Ileana!F83+[10]Luisa!F83+[10]Bernardito!F83</f>
        <v>4</v>
      </c>
      <c r="G83" s="872"/>
      <c r="H83" s="872"/>
      <c r="I83" s="872"/>
      <c r="J83" s="734">
        <f t="shared" si="2"/>
        <v>4</v>
      </c>
      <c r="K83" s="633"/>
    </row>
    <row r="84" spans="2:12" ht="14.25" customHeight="1" outlineLevel="1" thickTop="1" thickBot="1" x14ac:dyDescent="0.25">
      <c r="B84" s="633"/>
      <c r="C84" s="658"/>
      <c r="D84" s="697"/>
      <c r="E84" s="736" t="s">
        <v>107</v>
      </c>
      <c r="F84" s="872">
        <f>[10]Castillo!F84+[10]Gustavo!F84+[10]Dionis!F84+[10]Ileana!F84+[10]Luisa!F84+[10]Bernardito!F84</f>
        <v>18</v>
      </c>
      <c r="G84" s="872"/>
      <c r="H84" s="872"/>
      <c r="I84" s="872"/>
      <c r="J84" s="734">
        <f t="shared" si="2"/>
        <v>18</v>
      </c>
      <c r="K84" s="633"/>
    </row>
    <row r="85" spans="2:12" ht="14.25" customHeight="1" outlineLevel="1" thickTop="1" thickBot="1" x14ac:dyDescent="0.25">
      <c r="B85" s="633"/>
      <c r="C85" s="658"/>
      <c r="D85" s="697"/>
      <c r="E85" s="736" t="s">
        <v>110</v>
      </c>
      <c r="F85" s="872"/>
      <c r="G85" s="872"/>
      <c r="H85" s="872"/>
      <c r="I85" s="872"/>
      <c r="J85" s="734">
        <f t="shared" si="2"/>
        <v>0</v>
      </c>
      <c r="K85" s="633"/>
    </row>
    <row r="86" spans="2:12" ht="14.25" customHeight="1" outlineLevel="1" thickTop="1" thickBot="1" x14ac:dyDescent="0.25">
      <c r="B86" s="633"/>
      <c r="C86" s="658"/>
      <c r="D86" s="697"/>
      <c r="E86" s="736" t="s">
        <v>136</v>
      </c>
      <c r="F86" s="872"/>
      <c r="G86" s="872"/>
      <c r="H86" s="872"/>
      <c r="I86" s="872"/>
      <c r="J86" s="734">
        <f>SUM(F86:I86)</f>
        <v>0</v>
      </c>
      <c r="K86" s="633"/>
    </row>
    <row r="87" spans="2:12" ht="14.25" customHeight="1" outlineLevel="1" thickTop="1" thickBot="1" x14ac:dyDescent="0.25">
      <c r="B87" s="633"/>
      <c r="C87" s="658"/>
      <c r="D87" s="697"/>
      <c r="E87" s="737" t="s">
        <v>114</v>
      </c>
      <c r="F87" s="872">
        <f>[10]Castillo!F87+[10]Gustavo!F87+[10]Dionis!F87+[10]Ileana!F87+[10]Luisa!F87+[10]Bernardito!F87</f>
        <v>10</v>
      </c>
      <c r="G87" s="872"/>
      <c r="H87" s="872"/>
      <c r="I87" s="872"/>
      <c r="J87" s="734">
        <f t="shared" si="2"/>
        <v>10</v>
      </c>
      <c r="K87" s="633"/>
    </row>
    <row r="88" spans="2:12" ht="4.5" customHeight="1" thickTop="1" thickBot="1" x14ac:dyDescent="0.25">
      <c r="B88" s="633"/>
      <c r="C88" s="738" t="s">
        <v>10</v>
      </c>
      <c r="D88" s="634"/>
      <c r="E88" s="633"/>
      <c r="F88" s="658"/>
      <c r="G88" s="658"/>
      <c r="H88" s="658"/>
      <c r="I88" s="658"/>
      <c r="J88" s="658"/>
      <c r="K88" s="658"/>
    </row>
    <row r="89" spans="2:12" ht="12" customHeight="1" thickTop="1" thickBot="1" x14ac:dyDescent="0.25">
      <c r="B89" s="633"/>
      <c r="C89" s="1620" t="s">
        <v>59</v>
      </c>
      <c r="D89" s="1621"/>
      <c r="E89" s="1621"/>
      <c r="F89" s="1621"/>
      <c r="G89" s="1622"/>
      <c r="H89" s="1588" t="s">
        <v>0</v>
      </c>
      <c r="I89" s="1589"/>
      <c r="J89" s="633"/>
      <c r="K89" s="633"/>
    </row>
    <row r="90" spans="2:12" ht="12" customHeight="1" thickTop="1" thickBot="1" x14ac:dyDescent="0.25">
      <c r="B90" s="633"/>
      <c r="C90" s="1623"/>
      <c r="D90" s="1624"/>
      <c r="E90" s="1624"/>
      <c r="F90" s="1624"/>
      <c r="G90" s="1625"/>
      <c r="H90" s="1629">
        <f>SUM(H92:I96)</f>
        <v>7</v>
      </c>
      <c r="I90" s="1629"/>
      <c r="J90" s="633"/>
      <c r="K90" s="633"/>
    </row>
    <row r="91" spans="2:12" ht="12" customHeight="1" thickTop="1" thickBot="1" x14ac:dyDescent="0.25">
      <c r="B91" s="633"/>
      <c r="C91" s="1626"/>
      <c r="D91" s="1627"/>
      <c r="E91" s="1627"/>
      <c r="F91" s="1627"/>
      <c r="G91" s="1628"/>
      <c r="H91" s="1629"/>
      <c r="I91" s="1629"/>
      <c r="J91" s="633"/>
      <c r="K91" s="633"/>
      <c r="L91" s="659"/>
    </row>
    <row r="92" spans="2:12" ht="14.25" customHeight="1" thickTop="1" thickBot="1" x14ac:dyDescent="0.25">
      <c r="B92" s="633"/>
      <c r="C92" s="634"/>
      <c r="D92" s="658"/>
      <c r="E92" s="1650" t="s">
        <v>158</v>
      </c>
      <c r="F92" s="1651"/>
      <c r="G92" s="870">
        <v>6</v>
      </c>
      <c r="H92" s="1632">
        <f>SUM(F92:G92)</f>
        <v>6</v>
      </c>
      <c r="I92" s="1632"/>
      <c r="J92" s="633"/>
      <c r="K92" s="658"/>
    </row>
    <row r="93" spans="2:12" ht="14.25" customHeight="1" thickTop="1" thickBot="1" x14ac:dyDescent="0.25">
      <c r="B93" s="633"/>
      <c r="C93" s="634"/>
      <c r="D93" s="658"/>
      <c r="E93" s="1633" t="s">
        <v>157</v>
      </c>
      <c r="F93" s="1634"/>
      <c r="G93" s="870"/>
      <c r="H93" s="1632">
        <f>SUM(F93:G93)</f>
        <v>0</v>
      </c>
      <c r="I93" s="1632"/>
      <c r="J93" s="633"/>
      <c r="K93" s="658"/>
    </row>
    <row r="94" spans="2:12" ht="14.25" customHeight="1" thickTop="1" thickBot="1" x14ac:dyDescent="0.25">
      <c r="B94" s="633"/>
      <c r="C94" s="634"/>
      <c r="D94" s="658"/>
      <c r="E94" s="1633" t="s">
        <v>159</v>
      </c>
      <c r="F94" s="1634"/>
      <c r="G94" s="870"/>
      <c r="H94" s="1632">
        <f>SUM(F94:G94)</f>
        <v>0</v>
      </c>
      <c r="I94" s="1632"/>
      <c r="J94" s="633"/>
      <c r="K94" s="658"/>
    </row>
    <row r="95" spans="2:12" ht="14.25" customHeight="1" thickTop="1" thickBot="1" x14ac:dyDescent="0.25">
      <c r="B95" s="633"/>
      <c r="C95" s="634"/>
      <c r="D95" s="658"/>
      <c r="E95" s="877" t="s">
        <v>160</v>
      </c>
      <c r="F95" s="878"/>
      <c r="G95" s="870">
        <v>1</v>
      </c>
      <c r="H95" s="1632">
        <f>SUM(F95:G95)</f>
        <v>1</v>
      </c>
      <c r="I95" s="1632"/>
      <c r="J95" s="633"/>
      <c r="K95" s="658"/>
    </row>
    <row r="96" spans="2:12" ht="14.25" customHeight="1" thickTop="1" thickBot="1" x14ac:dyDescent="0.25">
      <c r="B96" s="633"/>
      <c r="C96" s="634"/>
      <c r="D96" s="658"/>
      <c r="E96" s="1633" t="s">
        <v>161</v>
      </c>
      <c r="F96" s="1634"/>
      <c r="G96" s="870"/>
      <c r="H96" s="1632">
        <f>SUM(F96:G96)</f>
        <v>0</v>
      </c>
      <c r="I96" s="1632"/>
      <c r="J96" s="633"/>
      <c r="K96" s="658"/>
    </row>
    <row r="97" spans="2:12" ht="12" customHeight="1" thickTop="1" thickBot="1" x14ac:dyDescent="0.25">
      <c r="B97" s="633"/>
      <c r="C97" s="1635" t="s">
        <v>165</v>
      </c>
      <c r="D97" s="1636"/>
      <c r="E97" s="1636"/>
      <c r="F97" s="1636"/>
      <c r="G97" s="1636"/>
      <c r="H97" s="1637"/>
      <c r="I97" s="1644" t="s">
        <v>0</v>
      </c>
      <c r="J97" s="1645"/>
      <c r="K97" s="633"/>
      <c r="L97" s="659"/>
    </row>
    <row r="98" spans="2:12" ht="12" customHeight="1" thickTop="1" x14ac:dyDescent="0.2">
      <c r="B98" s="633"/>
      <c r="C98" s="1638"/>
      <c r="D98" s="1639"/>
      <c r="E98" s="1639"/>
      <c r="F98" s="1639"/>
      <c r="G98" s="1639"/>
      <c r="H98" s="1640"/>
      <c r="I98" s="1646">
        <f>(I100+I145+I181+I220+I224+I227+I232+I236+I241+I246+I251)</f>
        <v>484</v>
      </c>
      <c r="J98" s="1647"/>
      <c r="K98" s="633"/>
      <c r="L98" s="659"/>
    </row>
    <row r="99" spans="2:12" ht="12" customHeight="1" thickBot="1" x14ac:dyDescent="0.25">
      <c r="B99" s="633"/>
      <c r="C99" s="1641"/>
      <c r="D99" s="1642"/>
      <c r="E99" s="1642"/>
      <c r="F99" s="1642"/>
      <c r="G99" s="1642"/>
      <c r="H99" s="1643"/>
      <c r="I99" s="1648"/>
      <c r="J99" s="1649"/>
      <c r="K99" s="633"/>
      <c r="L99" s="659"/>
    </row>
    <row r="100" spans="2:12" ht="15" customHeight="1" thickTop="1" thickBot="1" x14ac:dyDescent="0.25">
      <c r="B100" s="633"/>
      <c r="C100" s="742"/>
      <c r="D100" s="743">
        <v>7.1</v>
      </c>
      <c r="E100" s="744" t="s">
        <v>90</v>
      </c>
      <c r="F100" s="666"/>
      <c r="G100" s="666"/>
      <c r="H100" s="666"/>
      <c r="I100" s="1608">
        <f>(I101+I107+I113+I119+I123+I127+I133+I139)</f>
        <v>66</v>
      </c>
      <c r="J100" s="1608"/>
      <c r="K100" s="633"/>
    </row>
    <row r="101" spans="2:12" ht="14.25" customHeight="1" thickTop="1" thickBot="1" x14ac:dyDescent="0.25">
      <c r="B101" s="633"/>
      <c r="C101" s="723"/>
      <c r="D101" s="723"/>
      <c r="E101" s="745" t="s">
        <v>60</v>
      </c>
      <c r="F101" s="746"/>
      <c r="G101" s="746"/>
      <c r="H101" s="746"/>
      <c r="I101" s="1632">
        <f>SUM(I102:J106)</f>
        <v>1</v>
      </c>
      <c r="J101" s="1632"/>
      <c r="K101" s="633"/>
    </row>
    <row r="102" spans="2:12" ht="14.25" customHeight="1" thickTop="1" thickBot="1" x14ac:dyDescent="0.25">
      <c r="B102" s="633"/>
      <c r="C102" s="658"/>
      <c r="D102" s="658"/>
      <c r="E102" s="747" t="s">
        <v>38</v>
      </c>
      <c r="F102" s="748"/>
      <c r="G102" s="748"/>
      <c r="H102" s="749"/>
      <c r="I102" s="1653">
        <v>1</v>
      </c>
      <c r="J102" s="1653"/>
      <c r="K102" s="633"/>
    </row>
    <row r="103" spans="2:12" ht="14.25" customHeight="1" thickTop="1" thickBot="1" x14ac:dyDescent="0.25">
      <c r="B103" s="633"/>
      <c r="C103" s="658"/>
      <c r="D103" s="658"/>
      <c r="E103" s="750" t="s">
        <v>149</v>
      </c>
      <c r="F103" s="751"/>
      <c r="G103" s="751"/>
      <c r="H103" s="752"/>
      <c r="I103" s="1654"/>
      <c r="J103" s="1655"/>
      <c r="K103" s="633"/>
    </row>
    <row r="104" spans="2:12" ht="14.25" customHeight="1" thickTop="1" thickBot="1" x14ac:dyDescent="0.25">
      <c r="B104" s="633"/>
      <c r="C104" s="658"/>
      <c r="D104" s="658"/>
      <c r="E104" s="750" t="s">
        <v>22</v>
      </c>
      <c r="F104" s="751"/>
      <c r="G104" s="751"/>
      <c r="H104" s="752"/>
      <c r="I104" s="1654"/>
      <c r="J104" s="1655"/>
      <c r="K104" s="633"/>
    </row>
    <row r="105" spans="2:12" ht="14.25" customHeight="1" thickTop="1" thickBot="1" x14ac:dyDescent="0.25">
      <c r="B105" s="633"/>
      <c r="C105" s="658"/>
      <c r="D105" s="753"/>
      <c r="E105" s="754" t="s">
        <v>21</v>
      </c>
      <c r="F105" s="755"/>
      <c r="G105" s="755"/>
      <c r="H105" s="755"/>
      <c r="I105" s="1654"/>
      <c r="J105" s="1655"/>
      <c r="K105" s="658"/>
    </row>
    <row r="106" spans="2:12" ht="14.25" customHeight="1" thickTop="1" thickBot="1" x14ac:dyDescent="0.25">
      <c r="B106" s="633"/>
      <c r="C106" s="658"/>
      <c r="D106" s="658"/>
      <c r="E106" s="756" t="s">
        <v>150</v>
      </c>
      <c r="F106" s="742"/>
      <c r="G106" s="742"/>
      <c r="H106" s="742"/>
      <c r="I106" s="1652"/>
      <c r="J106" s="1652"/>
      <c r="K106" s="658"/>
    </row>
    <row r="107" spans="2:12" ht="14.25" customHeight="1" thickTop="1" thickBot="1" x14ac:dyDescent="0.25">
      <c r="B107" s="633"/>
      <c r="C107" s="658"/>
      <c r="D107" s="658"/>
      <c r="E107" s="745" t="s">
        <v>30</v>
      </c>
      <c r="F107" s="746"/>
      <c r="G107" s="746"/>
      <c r="H107" s="746"/>
      <c r="I107" s="1632">
        <f>SUM(I108:J112)</f>
        <v>0</v>
      </c>
      <c r="J107" s="1632"/>
      <c r="K107" s="658"/>
    </row>
    <row r="108" spans="2:12" ht="14.25" customHeight="1" thickTop="1" thickBot="1" x14ac:dyDescent="0.25">
      <c r="B108" s="633"/>
      <c r="C108" s="658"/>
      <c r="D108" s="753"/>
      <c r="E108" s="747" t="s">
        <v>38</v>
      </c>
      <c r="F108" s="748"/>
      <c r="G108" s="748"/>
      <c r="H108" s="749"/>
      <c r="I108" s="1653"/>
      <c r="J108" s="1653"/>
      <c r="K108" s="658"/>
      <c r="L108" s="659"/>
    </row>
    <row r="109" spans="2:12" ht="14.25" customHeight="1" thickTop="1" thickBot="1" x14ac:dyDescent="0.25">
      <c r="B109" s="633"/>
      <c r="C109" s="658"/>
      <c r="D109" s="753"/>
      <c r="E109" s="750" t="s">
        <v>149</v>
      </c>
      <c r="F109" s="751"/>
      <c r="G109" s="751"/>
      <c r="H109" s="752"/>
      <c r="I109" s="1654"/>
      <c r="J109" s="1655"/>
      <c r="K109" s="658"/>
      <c r="L109" s="659"/>
    </row>
    <row r="110" spans="2:12" ht="14.25" customHeight="1" thickTop="1" thickBot="1" x14ac:dyDescent="0.25">
      <c r="B110" s="633"/>
      <c r="C110" s="658"/>
      <c r="D110" s="753"/>
      <c r="E110" s="750" t="s">
        <v>22</v>
      </c>
      <c r="F110" s="751"/>
      <c r="G110" s="751"/>
      <c r="H110" s="752"/>
      <c r="I110" s="1654"/>
      <c r="J110" s="1655"/>
      <c r="K110" s="658"/>
      <c r="L110" s="659"/>
    </row>
    <row r="111" spans="2:12" ht="14.25" customHeight="1" thickTop="1" thickBot="1" x14ac:dyDescent="0.25">
      <c r="B111" s="633"/>
      <c r="C111" s="658"/>
      <c r="D111" s="753"/>
      <c r="E111" s="754" t="s">
        <v>21</v>
      </c>
      <c r="F111" s="755"/>
      <c r="G111" s="755"/>
      <c r="H111" s="755"/>
      <c r="I111" s="1654"/>
      <c r="J111" s="1655"/>
      <c r="K111" s="658"/>
      <c r="L111" s="659"/>
    </row>
    <row r="112" spans="2:12" ht="14.25" customHeight="1" thickTop="1" thickBot="1" x14ac:dyDescent="0.25">
      <c r="B112" s="633"/>
      <c r="C112" s="658"/>
      <c r="D112" s="753"/>
      <c r="E112" s="756" t="s">
        <v>150</v>
      </c>
      <c r="F112" s="742"/>
      <c r="G112" s="742"/>
      <c r="H112" s="742"/>
      <c r="I112" s="1652"/>
      <c r="J112" s="1652"/>
      <c r="K112" s="658"/>
      <c r="L112" s="659"/>
    </row>
    <row r="113" spans="2:15" ht="14.25" customHeight="1" thickTop="1" thickBot="1" x14ac:dyDescent="0.25">
      <c r="B113" s="633"/>
      <c r="C113" s="658"/>
      <c r="D113" s="753"/>
      <c r="E113" s="745" t="s">
        <v>61</v>
      </c>
      <c r="F113" s="746"/>
      <c r="G113" s="746"/>
      <c r="H113" s="746"/>
      <c r="I113" s="1632">
        <f>SUM(I114:J118)</f>
        <v>0</v>
      </c>
      <c r="J113" s="1632"/>
      <c r="K113" s="658"/>
      <c r="L113" s="659"/>
      <c r="O113" s="649"/>
    </row>
    <row r="114" spans="2:15" ht="14.25" customHeight="1" thickTop="1" thickBot="1" x14ac:dyDescent="0.25">
      <c r="B114" s="633"/>
      <c r="C114" s="658"/>
      <c r="D114" s="753"/>
      <c r="E114" s="747" t="s">
        <v>38</v>
      </c>
      <c r="F114" s="748"/>
      <c r="G114" s="748"/>
      <c r="H114" s="749"/>
      <c r="I114" s="1653"/>
      <c r="J114" s="1653"/>
      <c r="K114" s="658"/>
      <c r="L114" s="659"/>
      <c r="O114" s="649"/>
    </row>
    <row r="115" spans="2:15" ht="14.25" customHeight="1" thickTop="1" thickBot="1" x14ac:dyDescent="0.25">
      <c r="B115" s="633"/>
      <c r="C115" s="658"/>
      <c r="D115" s="753"/>
      <c r="E115" s="750" t="s">
        <v>149</v>
      </c>
      <c r="F115" s="751"/>
      <c r="G115" s="751"/>
      <c r="H115" s="752"/>
      <c r="I115" s="1654"/>
      <c r="J115" s="1655"/>
      <c r="K115" s="658"/>
      <c r="L115" s="659"/>
      <c r="O115" s="649"/>
    </row>
    <row r="116" spans="2:15" ht="14.25" customHeight="1" thickTop="1" thickBot="1" x14ac:dyDescent="0.25">
      <c r="B116" s="633"/>
      <c r="C116" s="658"/>
      <c r="D116" s="753"/>
      <c r="E116" s="750" t="s">
        <v>22</v>
      </c>
      <c r="F116" s="751"/>
      <c r="G116" s="751"/>
      <c r="H116" s="752"/>
      <c r="I116" s="1654"/>
      <c r="J116" s="1655"/>
      <c r="K116" s="658"/>
      <c r="L116" s="659"/>
      <c r="O116" s="649"/>
    </row>
    <row r="117" spans="2:15" ht="14.25" customHeight="1" thickTop="1" thickBot="1" x14ac:dyDescent="0.25">
      <c r="B117" s="633"/>
      <c r="C117" s="658"/>
      <c r="D117" s="753"/>
      <c r="E117" s="754" t="s">
        <v>21</v>
      </c>
      <c r="F117" s="755"/>
      <c r="G117" s="755"/>
      <c r="H117" s="755"/>
      <c r="I117" s="1654"/>
      <c r="J117" s="1655"/>
      <c r="K117" s="658"/>
      <c r="L117" s="659"/>
      <c r="O117" s="649"/>
    </row>
    <row r="118" spans="2:15" ht="14.25" customHeight="1" thickTop="1" thickBot="1" x14ac:dyDescent="0.25">
      <c r="B118" s="633"/>
      <c r="C118" s="658"/>
      <c r="D118" s="753"/>
      <c r="E118" s="756" t="s">
        <v>150</v>
      </c>
      <c r="F118" s="742"/>
      <c r="G118" s="742"/>
      <c r="H118" s="742"/>
      <c r="I118" s="1652"/>
      <c r="J118" s="1652"/>
      <c r="K118" s="658"/>
      <c r="L118" s="659"/>
      <c r="O118" s="649"/>
    </row>
    <row r="119" spans="2:15" ht="14.25" customHeight="1" thickTop="1" thickBot="1" x14ac:dyDescent="0.25">
      <c r="B119" s="633"/>
      <c r="C119" s="658"/>
      <c r="D119" s="753"/>
      <c r="E119" s="757" t="s">
        <v>62</v>
      </c>
      <c r="F119" s="746"/>
      <c r="G119" s="746"/>
      <c r="H119" s="758"/>
      <c r="I119" s="1656">
        <f>I121+I122+I120</f>
        <v>0</v>
      </c>
      <c r="J119" s="1657"/>
      <c r="K119" s="658"/>
      <c r="L119" s="659"/>
      <c r="O119" s="649"/>
    </row>
    <row r="120" spans="2:15" ht="14.25" customHeight="1" thickTop="1" thickBot="1" x14ac:dyDescent="0.25">
      <c r="B120" s="633"/>
      <c r="C120" s="658"/>
      <c r="D120" s="753"/>
      <c r="E120" s="759" t="s">
        <v>151</v>
      </c>
      <c r="F120" s="760"/>
      <c r="G120" s="760"/>
      <c r="H120" s="760"/>
      <c r="I120" s="1653"/>
      <c r="J120" s="1653"/>
      <c r="K120" s="658"/>
      <c r="L120" s="659"/>
      <c r="O120" s="649"/>
    </row>
    <row r="121" spans="2:15" ht="14.25" customHeight="1" thickTop="1" thickBot="1" x14ac:dyDescent="0.25">
      <c r="B121" s="633"/>
      <c r="C121" s="658"/>
      <c r="D121" s="753"/>
      <c r="E121" s="759" t="s">
        <v>41</v>
      </c>
      <c r="F121" s="755"/>
      <c r="G121" s="755"/>
      <c r="H121" s="755"/>
      <c r="I121" s="1654"/>
      <c r="J121" s="1655"/>
      <c r="K121" s="658"/>
      <c r="L121" s="659"/>
      <c r="O121" s="649"/>
    </row>
    <row r="122" spans="2:15" ht="14.25" customHeight="1" thickTop="1" thickBot="1" x14ac:dyDescent="0.25">
      <c r="B122" s="633"/>
      <c r="C122" s="658"/>
      <c r="D122" s="753"/>
      <c r="E122" s="747" t="s">
        <v>40</v>
      </c>
      <c r="F122" s="755"/>
      <c r="G122" s="755"/>
      <c r="H122" s="761"/>
      <c r="I122" s="1652"/>
      <c r="J122" s="1652"/>
      <c r="K122" s="658"/>
      <c r="L122" s="659"/>
      <c r="O122" s="649"/>
    </row>
    <row r="123" spans="2:15" ht="14.25" customHeight="1" thickTop="1" thickBot="1" x14ac:dyDescent="0.25">
      <c r="B123" s="633"/>
      <c r="C123" s="658"/>
      <c r="D123" s="753"/>
      <c r="E123" s="757" t="s">
        <v>63</v>
      </c>
      <c r="F123" s="746"/>
      <c r="G123" s="746"/>
      <c r="H123" s="746"/>
      <c r="I123" s="1656">
        <f>I125+I126+I124</f>
        <v>0</v>
      </c>
      <c r="J123" s="1657"/>
      <c r="K123" s="658"/>
      <c r="L123" s="659"/>
    </row>
    <row r="124" spans="2:15" ht="14.25" customHeight="1" thickTop="1" thickBot="1" x14ac:dyDescent="0.25">
      <c r="B124" s="633"/>
      <c r="C124" s="658"/>
      <c r="D124" s="753"/>
      <c r="E124" s="759" t="s">
        <v>42</v>
      </c>
      <c r="F124" s="760"/>
      <c r="G124" s="760"/>
      <c r="H124" s="760"/>
      <c r="I124" s="1653"/>
      <c r="J124" s="1653"/>
      <c r="K124" s="658"/>
      <c r="L124" s="659"/>
    </row>
    <row r="125" spans="2:15" ht="14.25" customHeight="1" thickTop="1" thickBot="1" x14ac:dyDescent="0.25">
      <c r="B125" s="633"/>
      <c r="C125" s="658"/>
      <c r="D125" s="753"/>
      <c r="E125" s="759" t="s">
        <v>41</v>
      </c>
      <c r="F125" s="755"/>
      <c r="G125" s="755"/>
      <c r="H125" s="755"/>
      <c r="I125" s="1654"/>
      <c r="J125" s="1655"/>
      <c r="K125" s="658"/>
      <c r="L125" s="659"/>
    </row>
    <row r="126" spans="2:15" ht="14.25" customHeight="1" thickTop="1" thickBot="1" x14ac:dyDescent="0.25">
      <c r="B126" s="633"/>
      <c r="C126" s="658"/>
      <c r="D126" s="753"/>
      <c r="E126" s="747" t="s">
        <v>40</v>
      </c>
      <c r="F126" s="755"/>
      <c r="G126" s="755"/>
      <c r="H126" s="761"/>
      <c r="I126" s="1652"/>
      <c r="J126" s="1652"/>
      <c r="K126" s="658"/>
      <c r="L126" s="659"/>
    </row>
    <row r="127" spans="2:15" ht="14.25" customHeight="1" thickTop="1" thickBot="1" x14ac:dyDescent="0.25">
      <c r="B127" s="633"/>
      <c r="C127" s="658"/>
      <c r="D127" s="753"/>
      <c r="E127" s="757" t="s">
        <v>122</v>
      </c>
      <c r="F127" s="746"/>
      <c r="G127" s="746"/>
      <c r="H127" s="746"/>
      <c r="I127" s="1632">
        <f>SUM(I128:J132)</f>
        <v>3</v>
      </c>
      <c r="J127" s="1632"/>
      <c r="K127" s="658"/>
      <c r="L127" s="659"/>
    </row>
    <row r="128" spans="2:15" ht="14.25" customHeight="1" thickTop="1" thickBot="1" x14ac:dyDescent="0.25">
      <c r="B128" s="633"/>
      <c r="C128" s="658"/>
      <c r="D128" s="753"/>
      <c r="E128" s="747" t="s">
        <v>38</v>
      </c>
      <c r="F128" s="748"/>
      <c r="G128" s="748"/>
      <c r="H128" s="749"/>
      <c r="I128" s="1653">
        <v>3</v>
      </c>
      <c r="J128" s="1653"/>
      <c r="K128" s="658"/>
      <c r="L128" s="659"/>
    </row>
    <row r="129" spans="2:12" ht="14.25" customHeight="1" thickTop="1" thickBot="1" x14ac:dyDescent="0.25">
      <c r="B129" s="633"/>
      <c r="C129" s="658"/>
      <c r="D129" s="753"/>
      <c r="E129" s="750" t="s">
        <v>149</v>
      </c>
      <c r="F129" s="751"/>
      <c r="G129" s="751"/>
      <c r="H129" s="752"/>
      <c r="I129" s="1654"/>
      <c r="J129" s="1655"/>
      <c r="K129" s="658"/>
      <c r="L129" s="659"/>
    </row>
    <row r="130" spans="2:12" ht="14.25" customHeight="1" thickTop="1" thickBot="1" x14ac:dyDescent="0.25">
      <c r="B130" s="633"/>
      <c r="C130" s="658"/>
      <c r="D130" s="753"/>
      <c r="E130" s="750" t="s">
        <v>22</v>
      </c>
      <c r="F130" s="751"/>
      <c r="G130" s="751"/>
      <c r="H130" s="752"/>
      <c r="I130" s="1654"/>
      <c r="J130" s="1655"/>
      <c r="K130" s="658"/>
      <c r="L130" s="659"/>
    </row>
    <row r="131" spans="2:12" ht="14.25" customHeight="1" thickTop="1" thickBot="1" x14ac:dyDescent="0.25">
      <c r="B131" s="633"/>
      <c r="C131" s="658"/>
      <c r="D131" s="753"/>
      <c r="E131" s="754" t="s">
        <v>21</v>
      </c>
      <c r="F131" s="755"/>
      <c r="G131" s="755"/>
      <c r="H131" s="755"/>
      <c r="I131" s="1654"/>
      <c r="J131" s="1655"/>
      <c r="K131" s="658"/>
      <c r="L131" s="659"/>
    </row>
    <row r="132" spans="2:12" ht="14.25" customHeight="1" thickTop="1" thickBot="1" x14ac:dyDescent="0.25">
      <c r="B132" s="633"/>
      <c r="C132" s="658"/>
      <c r="D132" s="753"/>
      <c r="E132" s="756" t="s">
        <v>150</v>
      </c>
      <c r="F132" s="742"/>
      <c r="G132" s="742"/>
      <c r="H132" s="742"/>
      <c r="I132" s="1652"/>
      <c r="J132" s="1652"/>
      <c r="K132" s="658"/>
      <c r="L132" s="659"/>
    </row>
    <row r="133" spans="2:12" ht="14.25" customHeight="1" thickTop="1" thickBot="1" x14ac:dyDescent="0.25">
      <c r="B133" s="633"/>
      <c r="C133" s="658"/>
      <c r="D133" s="753"/>
      <c r="E133" s="745" t="s">
        <v>123</v>
      </c>
      <c r="F133" s="746"/>
      <c r="G133" s="746"/>
      <c r="H133" s="746"/>
      <c r="I133" s="1632">
        <f>SUM(I134:J138)</f>
        <v>60</v>
      </c>
      <c r="J133" s="1632"/>
      <c r="K133" s="658"/>
      <c r="L133" s="659"/>
    </row>
    <row r="134" spans="2:12" ht="14.25" customHeight="1" thickTop="1" thickBot="1" x14ac:dyDescent="0.25">
      <c r="B134" s="633"/>
      <c r="C134" s="658"/>
      <c r="D134" s="753"/>
      <c r="E134" s="747" t="s">
        <v>42</v>
      </c>
      <c r="F134" s="748"/>
      <c r="G134" s="748"/>
      <c r="H134" s="749"/>
      <c r="I134" s="1653">
        <v>23</v>
      </c>
      <c r="J134" s="1653"/>
      <c r="K134" s="658"/>
      <c r="L134" s="659"/>
    </row>
    <row r="135" spans="2:12" ht="14.25" customHeight="1" thickTop="1" thickBot="1" x14ac:dyDescent="0.25">
      <c r="B135" s="633"/>
      <c r="C135" s="658"/>
      <c r="D135" s="753"/>
      <c r="E135" s="750" t="s">
        <v>149</v>
      </c>
      <c r="F135" s="751"/>
      <c r="G135" s="751"/>
      <c r="H135" s="752"/>
      <c r="I135" s="1654"/>
      <c r="J135" s="1655"/>
      <c r="K135" s="658"/>
      <c r="L135" s="659"/>
    </row>
    <row r="136" spans="2:12" ht="14.25" customHeight="1" thickTop="1" thickBot="1" x14ac:dyDescent="0.25">
      <c r="B136" s="633"/>
      <c r="C136" s="658"/>
      <c r="D136" s="753"/>
      <c r="E136" s="750" t="s">
        <v>41</v>
      </c>
      <c r="F136" s="751"/>
      <c r="G136" s="751"/>
      <c r="H136" s="752"/>
      <c r="I136" s="1654">
        <v>9</v>
      </c>
      <c r="J136" s="1655"/>
      <c r="K136" s="658"/>
      <c r="L136" s="659"/>
    </row>
    <row r="137" spans="2:12" ht="14.25" customHeight="1" thickTop="1" thickBot="1" x14ac:dyDescent="0.25">
      <c r="B137" s="633"/>
      <c r="C137" s="658"/>
      <c r="D137" s="753"/>
      <c r="E137" s="754" t="s">
        <v>40</v>
      </c>
      <c r="F137" s="755"/>
      <c r="G137" s="755"/>
      <c r="H137" s="755"/>
      <c r="I137" s="1654">
        <v>28</v>
      </c>
      <c r="J137" s="1655"/>
      <c r="K137" s="658"/>
      <c r="L137" s="659"/>
    </row>
    <row r="138" spans="2:12" ht="14.25" customHeight="1" thickTop="1" thickBot="1" x14ac:dyDescent="0.25">
      <c r="B138" s="633"/>
      <c r="C138" s="658"/>
      <c r="D138" s="753"/>
      <c r="E138" s="756" t="s">
        <v>152</v>
      </c>
      <c r="F138" s="742"/>
      <c r="G138" s="742"/>
      <c r="H138" s="742"/>
      <c r="I138" s="1652"/>
      <c r="J138" s="1652"/>
      <c r="K138" s="658"/>
      <c r="L138" s="659"/>
    </row>
    <row r="139" spans="2:12" ht="14.25" customHeight="1" thickTop="1" thickBot="1" x14ac:dyDescent="0.25">
      <c r="B139" s="633"/>
      <c r="C139" s="658"/>
      <c r="D139" s="753"/>
      <c r="E139" s="745" t="s">
        <v>148</v>
      </c>
      <c r="F139" s="746"/>
      <c r="G139" s="746"/>
      <c r="H139" s="746"/>
      <c r="I139" s="1632">
        <f>SUM(I140:J144)</f>
        <v>2</v>
      </c>
      <c r="J139" s="1632"/>
      <c r="K139" s="658"/>
      <c r="L139" s="659"/>
    </row>
    <row r="140" spans="2:12" ht="14.25" customHeight="1" thickTop="1" thickBot="1" x14ac:dyDescent="0.25">
      <c r="B140" s="633"/>
      <c r="C140" s="658"/>
      <c r="D140" s="753"/>
      <c r="E140" s="747" t="s">
        <v>38</v>
      </c>
      <c r="F140" s="748"/>
      <c r="G140" s="748"/>
      <c r="H140" s="749"/>
      <c r="I140" s="1653">
        <v>2</v>
      </c>
      <c r="J140" s="1653"/>
      <c r="K140" s="658"/>
      <c r="L140" s="659"/>
    </row>
    <row r="141" spans="2:12" ht="14.25" customHeight="1" thickTop="1" thickBot="1" x14ac:dyDescent="0.25">
      <c r="B141" s="633"/>
      <c r="C141" s="658"/>
      <c r="D141" s="753"/>
      <c r="E141" s="750" t="s">
        <v>149</v>
      </c>
      <c r="F141" s="751"/>
      <c r="G141" s="751"/>
      <c r="H141" s="752"/>
      <c r="I141" s="1654"/>
      <c r="J141" s="1655"/>
      <c r="K141" s="658"/>
      <c r="L141" s="659"/>
    </row>
    <row r="142" spans="2:12" ht="14.25" customHeight="1" thickTop="1" thickBot="1" x14ac:dyDescent="0.25">
      <c r="B142" s="633"/>
      <c r="C142" s="658"/>
      <c r="D142" s="753"/>
      <c r="E142" s="750" t="s">
        <v>22</v>
      </c>
      <c r="F142" s="751"/>
      <c r="G142" s="751"/>
      <c r="H142" s="752"/>
      <c r="I142" s="1654"/>
      <c r="J142" s="1655"/>
      <c r="K142" s="658"/>
      <c r="L142" s="659"/>
    </row>
    <row r="143" spans="2:12" ht="14.25" customHeight="1" thickTop="1" thickBot="1" x14ac:dyDescent="0.25">
      <c r="B143" s="633"/>
      <c r="C143" s="658"/>
      <c r="D143" s="753"/>
      <c r="E143" s="754" t="s">
        <v>21</v>
      </c>
      <c r="F143" s="755"/>
      <c r="G143" s="755"/>
      <c r="H143" s="755"/>
      <c r="I143" s="1654"/>
      <c r="J143" s="1655"/>
      <c r="K143" s="658"/>
      <c r="L143" s="659"/>
    </row>
    <row r="144" spans="2:12" ht="14.25" customHeight="1" thickTop="1" thickBot="1" x14ac:dyDescent="0.25">
      <c r="B144" s="633"/>
      <c r="C144" s="658"/>
      <c r="D144" s="753"/>
      <c r="E144" s="756" t="s">
        <v>150</v>
      </c>
      <c r="F144" s="742"/>
      <c r="G144" s="742"/>
      <c r="H144" s="742"/>
      <c r="I144" s="1652"/>
      <c r="J144" s="1652"/>
      <c r="K144" s="658"/>
      <c r="L144" s="659"/>
    </row>
    <row r="145" spans="2:14" ht="16.5" customHeight="1" thickTop="1" thickBot="1" x14ac:dyDescent="0.25">
      <c r="B145" s="633"/>
      <c r="C145" s="658"/>
      <c r="D145" s="762" t="s">
        <v>153</v>
      </c>
      <c r="E145" s="763"/>
      <c r="F145" s="764"/>
      <c r="G145" s="765"/>
      <c r="H145" s="765"/>
      <c r="I145" s="1597">
        <f>(I146+I151+I156+I161+I166+I171+I176)</f>
        <v>1</v>
      </c>
      <c r="J145" s="1598"/>
      <c r="K145" s="658"/>
      <c r="L145" s="659"/>
    </row>
    <row r="146" spans="2:14" ht="14.25" customHeight="1" thickTop="1" thickBot="1" x14ac:dyDescent="0.25">
      <c r="B146" s="633"/>
      <c r="C146" s="658"/>
      <c r="D146" s="766"/>
      <c r="E146" s="767" t="s">
        <v>23</v>
      </c>
      <c r="F146" s="746"/>
      <c r="G146" s="746"/>
      <c r="H146" s="758"/>
      <c r="I146" s="1656">
        <f>(I147+I148+I149+I150)</f>
        <v>1</v>
      </c>
      <c r="J146" s="1657"/>
      <c r="K146" s="658"/>
      <c r="L146" s="659"/>
      <c r="N146" s="649"/>
    </row>
    <row r="147" spans="2:14" ht="14.25" customHeight="1" thickTop="1" thickBot="1" x14ac:dyDescent="0.25">
      <c r="B147" s="633"/>
      <c r="C147" s="658"/>
      <c r="D147" s="768"/>
      <c r="E147" s="769" t="s">
        <v>38</v>
      </c>
      <c r="F147" s="755"/>
      <c r="G147" s="755"/>
      <c r="H147" s="761"/>
      <c r="I147" s="1652">
        <v>1</v>
      </c>
      <c r="J147" s="1652"/>
      <c r="K147" s="658"/>
      <c r="L147" s="659"/>
      <c r="N147" s="649"/>
    </row>
    <row r="148" spans="2:14" ht="14.25" customHeight="1" thickTop="1" thickBot="1" x14ac:dyDescent="0.25">
      <c r="B148" s="633"/>
      <c r="C148" s="658"/>
      <c r="D148" s="768"/>
      <c r="E148" s="769" t="s">
        <v>149</v>
      </c>
      <c r="F148" s="755"/>
      <c r="G148" s="755"/>
      <c r="H148" s="761"/>
      <c r="I148" s="1652"/>
      <c r="J148" s="1652"/>
      <c r="K148" s="658"/>
      <c r="L148" s="659"/>
      <c r="N148" s="649"/>
    </row>
    <row r="149" spans="2:14" ht="14.25" customHeight="1" thickTop="1" thickBot="1" x14ac:dyDescent="0.25">
      <c r="B149" s="633"/>
      <c r="C149" s="658"/>
      <c r="D149" s="768"/>
      <c r="E149" s="769" t="s">
        <v>22</v>
      </c>
      <c r="F149" s="755"/>
      <c r="G149" s="755"/>
      <c r="H149" s="761"/>
      <c r="I149" s="1652"/>
      <c r="J149" s="1652"/>
      <c r="K149" s="658"/>
      <c r="L149" s="659"/>
      <c r="N149" s="649"/>
    </row>
    <row r="150" spans="2:14" ht="14.25" customHeight="1" thickTop="1" thickBot="1" x14ac:dyDescent="0.25">
      <c r="B150" s="633"/>
      <c r="C150" s="658"/>
      <c r="D150" s="768"/>
      <c r="E150" s="769" t="s">
        <v>21</v>
      </c>
      <c r="F150" s="770"/>
      <c r="G150" s="770"/>
      <c r="H150" s="771"/>
      <c r="I150" s="1652"/>
      <c r="J150" s="1652"/>
      <c r="K150" s="658"/>
      <c r="L150" s="659"/>
      <c r="M150" s="649"/>
      <c r="N150" s="649"/>
    </row>
    <row r="151" spans="2:14" ht="14.25" customHeight="1" thickTop="1" thickBot="1" x14ac:dyDescent="0.25">
      <c r="B151" s="633"/>
      <c r="C151" s="658"/>
      <c r="D151" s="768"/>
      <c r="E151" s="772" t="s">
        <v>7</v>
      </c>
      <c r="F151" s="773"/>
      <c r="G151" s="773"/>
      <c r="H151" s="773"/>
      <c r="I151" s="1658">
        <f>(I152+I153+I154+I155)</f>
        <v>0</v>
      </c>
      <c r="J151" s="1658"/>
      <c r="K151" s="658"/>
      <c r="L151" s="659"/>
      <c r="M151" s="649"/>
      <c r="N151" s="649"/>
    </row>
    <row r="152" spans="2:14" ht="14.25" customHeight="1" thickTop="1" thickBot="1" x14ac:dyDescent="0.25">
      <c r="B152" s="633"/>
      <c r="C152" s="658"/>
      <c r="D152" s="768"/>
      <c r="E152" s="769" t="s">
        <v>38</v>
      </c>
      <c r="F152" s="755"/>
      <c r="G152" s="755"/>
      <c r="H152" s="761"/>
      <c r="I152" s="1652"/>
      <c r="J152" s="1652"/>
      <c r="K152" s="658"/>
      <c r="L152" s="659"/>
      <c r="M152" s="649"/>
      <c r="N152" s="649"/>
    </row>
    <row r="153" spans="2:14" ht="14.25" customHeight="1" thickTop="1" thickBot="1" x14ac:dyDescent="0.25">
      <c r="B153" s="633"/>
      <c r="C153" s="658"/>
      <c r="D153" s="768"/>
      <c r="E153" s="769" t="s">
        <v>149</v>
      </c>
      <c r="F153" s="755"/>
      <c r="G153" s="755"/>
      <c r="H153" s="761"/>
      <c r="I153" s="1652"/>
      <c r="J153" s="1652"/>
      <c r="K153" s="658"/>
      <c r="L153" s="659"/>
      <c r="M153" s="649"/>
      <c r="N153" s="649"/>
    </row>
    <row r="154" spans="2:14" ht="14.25" customHeight="1" thickTop="1" thickBot="1" x14ac:dyDescent="0.25">
      <c r="B154" s="633"/>
      <c r="C154" s="658"/>
      <c r="D154" s="768"/>
      <c r="E154" s="769" t="s">
        <v>22</v>
      </c>
      <c r="F154" s="755"/>
      <c r="G154" s="755"/>
      <c r="H154" s="761"/>
      <c r="I154" s="1652"/>
      <c r="J154" s="1652"/>
      <c r="K154" s="658"/>
      <c r="L154" s="659"/>
      <c r="M154" s="649"/>
      <c r="N154" s="649"/>
    </row>
    <row r="155" spans="2:14" ht="14.25" customHeight="1" thickTop="1" thickBot="1" x14ac:dyDescent="0.25">
      <c r="B155" s="633"/>
      <c r="C155" s="658"/>
      <c r="D155" s="768"/>
      <c r="E155" s="769" t="s">
        <v>21</v>
      </c>
      <c r="F155" s="770"/>
      <c r="G155" s="770"/>
      <c r="H155" s="771"/>
      <c r="I155" s="1652"/>
      <c r="J155" s="1652"/>
      <c r="K155" s="658"/>
      <c r="L155" s="659"/>
      <c r="M155" s="649"/>
      <c r="N155" s="649"/>
    </row>
    <row r="156" spans="2:14" ht="14.25" customHeight="1" thickTop="1" thickBot="1" x14ac:dyDescent="0.25">
      <c r="B156" s="633"/>
      <c r="C156" s="658"/>
      <c r="D156" s="768"/>
      <c r="E156" s="772" t="s">
        <v>154</v>
      </c>
      <c r="F156" s="773"/>
      <c r="G156" s="773"/>
      <c r="H156" s="773"/>
      <c r="I156" s="1658">
        <f>(I157+I158+I159+I160)</f>
        <v>0</v>
      </c>
      <c r="J156" s="1658"/>
      <c r="K156" s="658"/>
      <c r="L156" s="659"/>
      <c r="M156" s="649"/>
      <c r="N156" s="649"/>
    </row>
    <row r="157" spans="2:14" ht="14.25" customHeight="1" thickTop="1" thickBot="1" x14ac:dyDescent="0.25">
      <c r="B157" s="633"/>
      <c r="C157" s="658"/>
      <c r="D157" s="768"/>
      <c r="E157" s="769" t="s">
        <v>38</v>
      </c>
      <c r="F157" s="755"/>
      <c r="G157" s="755"/>
      <c r="H157" s="761"/>
      <c r="I157" s="1652"/>
      <c r="J157" s="1652"/>
      <c r="K157" s="658"/>
      <c r="L157" s="659"/>
      <c r="M157" s="649"/>
      <c r="N157" s="649"/>
    </row>
    <row r="158" spans="2:14" ht="14.25" customHeight="1" thickTop="1" thickBot="1" x14ac:dyDescent="0.25">
      <c r="B158" s="633"/>
      <c r="C158" s="658"/>
      <c r="D158" s="768"/>
      <c r="E158" s="769" t="s">
        <v>149</v>
      </c>
      <c r="F158" s="755"/>
      <c r="G158" s="755"/>
      <c r="H158" s="761"/>
      <c r="I158" s="1652"/>
      <c r="J158" s="1652"/>
      <c r="K158" s="658"/>
      <c r="L158" s="659"/>
      <c r="M158" s="649"/>
      <c r="N158" s="649"/>
    </row>
    <row r="159" spans="2:14" ht="14.25" customHeight="1" thickTop="1" thickBot="1" x14ac:dyDescent="0.25">
      <c r="B159" s="633"/>
      <c r="C159" s="658"/>
      <c r="D159" s="768"/>
      <c r="E159" s="769" t="s">
        <v>22</v>
      </c>
      <c r="F159" s="755"/>
      <c r="G159" s="755"/>
      <c r="H159" s="761"/>
      <c r="I159" s="1652"/>
      <c r="J159" s="1652"/>
      <c r="K159" s="658"/>
      <c r="L159" s="659"/>
      <c r="M159" s="649"/>
      <c r="N159" s="649"/>
    </row>
    <row r="160" spans="2:14" ht="14.25" customHeight="1" thickTop="1" thickBot="1" x14ac:dyDescent="0.25">
      <c r="B160" s="633"/>
      <c r="C160" s="658"/>
      <c r="D160" s="768"/>
      <c r="E160" s="769" t="s">
        <v>21</v>
      </c>
      <c r="F160" s="770"/>
      <c r="G160" s="770"/>
      <c r="H160" s="771"/>
      <c r="I160" s="1652"/>
      <c r="J160" s="1652"/>
      <c r="K160" s="658"/>
      <c r="L160" s="659"/>
      <c r="M160" s="649"/>
      <c r="N160" s="649"/>
    </row>
    <row r="161" spans="1:14" ht="14.25" customHeight="1" thickTop="1" thickBot="1" x14ac:dyDescent="0.25">
      <c r="B161" s="633"/>
      <c r="C161" s="658"/>
      <c r="D161" s="768"/>
      <c r="E161" s="774" t="s">
        <v>64</v>
      </c>
      <c r="F161" s="746"/>
      <c r="G161" s="746"/>
      <c r="H161" s="758"/>
      <c r="I161" s="1658">
        <f>(I162+I163+I164+I165)</f>
        <v>0</v>
      </c>
      <c r="J161" s="1658"/>
      <c r="K161" s="658"/>
      <c r="L161" s="659"/>
      <c r="M161" s="649"/>
      <c r="N161" s="649"/>
    </row>
    <row r="162" spans="1:14" ht="14.25" customHeight="1" thickTop="1" thickBot="1" x14ac:dyDescent="0.25">
      <c r="B162" s="633"/>
      <c r="C162" s="658"/>
      <c r="D162" s="768"/>
      <c r="E162" s="775" t="s">
        <v>39</v>
      </c>
      <c r="F162" s="748"/>
      <c r="G162" s="748"/>
      <c r="H162" s="749"/>
      <c r="I162" s="1652"/>
      <c r="J162" s="1652"/>
      <c r="K162" s="658"/>
      <c r="L162" s="659"/>
      <c r="M162" s="649"/>
      <c r="N162" s="649"/>
    </row>
    <row r="163" spans="1:14" ht="14.25" customHeight="1" thickTop="1" thickBot="1" x14ac:dyDescent="0.25">
      <c r="B163" s="633"/>
      <c r="C163" s="658"/>
      <c r="D163" s="768"/>
      <c r="E163" s="775" t="s">
        <v>149</v>
      </c>
      <c r="F163" s="748"/>
      <c r="G163" s="748"/>
      <c r="H163" s="749"/>
      <c r="I163" s="1652"/>
      <c r="J163" s="1652"/>
      <c r="K163" s="658"/>
      <c r="L163" s="659"/>
      <c r="M163" s="649"/>
      <c r="N163" s="649"/>
    </row>
    <row r="164" spans="1:14" ht="14.25" customHeight="1" thickTop="1" thickBot="1" x14ac:dyDescent="0.25">
      <c r="B164" s="633"/>
      <c r="C164" s="658"/>
      <c r="D164" s="768"/>
      <c r="E164" s="775" t="s">
        <v>41</v>
      </c>
      <c r="F164" s="748"/>
      <c r="G164" s="748"/>
      <c r="H164" s="749"/>
      <c r="I164" s="1652"/>
      <c r="J164" s="1652"/>
      <c r="K164" s="658"/>
      <c r="L164" s="659"/>
      <c r="M164" s="649"/>
      <c r="N164" s="649"/>
    </row>
    <row r="165" spans="1:14" ht="14.25" customHeight="1" thickTop="1" thickBot="1" x14ac:dyDescent="0.25">
      <c r="A165" s="649"/>
      <c r="B165" s="634"/>
      <c r="C165" s="658"/>
      <c r="D165" s="768"/>
      <c r="E165" s="775" t="s">
        <v>40</v>
      </c>
      <c r="F165" s="748"/>
      <c r="G165" s="748"/>
      <c r="H165" s="749"/>
      <c r="I165" s="1652"/>
      <c r="J165" s="1652"/>
      <c r="K165" s="658"/>
      <c r="L165" s="659"/>
      <c r="M165" s="649"/>
    </row>
    <row r="166" spans="1:14" ht="14.25" customHeight="1" thickTop="1" thickBot="1" x14ac:dyDescent="0.25">
      <c r="A166" s="649"/>
      <c r="B166" s="634"/>
      <c r="C166" s="658"/>
      <c r="D166" s="768"/>
      <c r="E166" s="774" t="s">
        <v>65</v>
      </c>
      <c r="F166" s="746"/>
      <c r="G166" s="746"/>
      <c r="H166" s="758"/>
      <c r="I166" s="1658">
        <f>(I167+I168+I169+I170)</f>
        <v>0</v>
      </c>
      <c r="J166" s="1658"/>
      <c r="K166" s="658"/>
      <c r="L166" s="659"/>
      <c r="M166" s="649"/>
    </row>
    <row r="167" spans="1:14" ht="14.25" customHeight="1" thickTop="1" thickBot="1" x14ac:dyDescent="0.25">
      <c r="A167" s="649"/>
      <c r="B167" s="634"/>
      <c r="C167" s="658"/>
      <c r="D167" s="768"/>
      <c r="E167" s="775" t="s">
        <v>42</v>
      </c>
      <c r="F167" s="748"/>
      <c r="G167" s="748"/>
      <c r="H167" s="749"/>
      <c r="I167" s="1652"/>
      <c r="J167" s="1652"/>
      <c r="K167" s="658"/>
      <c r="L167" s="659"/>
      <c r="M167" s="649"/>
    </row>
    <row r="168" spans="1:14" ht="14.25" customHeight="1" thickTop="1" thickBot="1" x14ac:dyDescent="0.25">
      <c r="A168" s="649"/>
      <c r="B168" s="634"/>
      <c r="C168" s="658"/>
      <c r="D168" s="768"/>
      <c r="E168" s="775" t="s">
        <v>149</v>
      </c>
      <c r="F168" s="748"/>
      <c r="G168" s="748"/>
      <c r="H168" s="749"/>
      <c r="I168" s="1652"/>
      <c r="J168" s="1652"/>
      <c r="K168" s="658"/>
      <c r="L168" s="659"/>
      <c r="M168" s="649"/>
    </row>
    <row r="169" spans="1:14" ht="14.25" customHeight="1" thickTop="1" thickBot="1" x14ac:dyDescent="0.25">
      <c r="A169" s="649"/>
      <c r="B169" s="634"/>
      <c r="C169" s="658"/>
      <c r="D169" s="768"/>
      <c r="E169" s="775" t="s">
        <v>41</v>
      </c>
      <c r="F169" s="748"/>
      <c r="G169" s="748"/>
      <c r="H169" s="749"/>
      <c r="I169" s="1652"/>
      <c r="J169" s="1652"/>
      <c r="K169" s="658"/>
      <c r="L169" s="659"/>
      <c r="M169" s="649"/>
    </row>
    <row r="170" spans="1:14" ht="14.25" customHeight="1" thickTop="1" thickBot="1" x14ac:dyDescent="0.25">
      <c r="A170" s="649"/>
      <c r="B170" s="634"/>
      <c r="C170" s="658"/>
      <c r="D170" s="768"/>
      <c r="E170" s="775" t="s">
        <v>40</v>
      </c>
      <c r="F170" s="748"/>
      <c r="G170" s="748"/>
      <c r="H170" s="749"/>
      <c r="I170" s="1652"/>
      <c r="J170" s="1652"/>
      <c r="K170" s="658"/>
      <c r="L170" s="659"/>
      <c r="M170" s="649"/>
    </row>
    <row r="171" spans="1:14" ht="14.25" customHeight="1" thickTop="1" thickBot="1" x14ac:dyDescent="0.25">
      <c r="A171" s="649"/>
      <c r="B171" s="634"/>
      <c r="C171" s="658"/>
      <c r="D171" s="768"/>
      <c r="E171" s="774" t="s">
        <v>175</v>
      </c>
      <c r="F171" s="746"/>
      <c r="G171" s="746"/>
      <c r="H171" s="758"/>
      <c r="I171" s="1658">
        <f>(I172+I173+I174+I175)</f>
        <v>0</v>
      </c>
      <c r="J171" s="1658"/>
      <c r="K171" s="658"/>
      <c r="L171" s="659"/>
      <c r="M171" s="649"/>
    </row>
    <row r="172" spans="1:14" ht="14.25" customHeight="1" thickTop="1" thickBot="1" x14ac:dyDescent="0.25">
      <c r="A172" s="649"/>
      <c r="B172" s="634"/>
      <c r="C172" s="658"/>
      <c r="D172" s="768"/>
      <c r="E172" s="775" t="s">
        <v>42</v>
      </c>
      <c r="F172" s="748"/>
      <c r="G172" s="748"/>
      <c r="H172" s="749"/>
      <c r="I172" s="1652"/>
      <c r="J172" s="1652"/>
      <c r="K172" s="658"/>
      <c r="L172" s="659"/>
      <c r="M172" s="649"/>
    </row>
    <row r="173" spans="1:14" ht="14.25" customHeight="1" thickTop="1" thickBot="1" x14ac:dyDescent="0.25">
      <c r="A173" s="649"/>
      <c r="B173" s="634"/>
      <c r="C173" s="658"/>
      <c r="D173" s="768"/>
      <c r="E173" s="775" t="s">
        <v>149</v>
      </c>
      <c r="F173" s="748"/>
      <c r="G173" s="748"/>
      <c r="H173" s="749"/>
      <c r="I173" s="1659"/>
      <c r="J173" s="1659"/>
      <c r="K173" s="658"/>
      <c r="L173" s="659"/>
      <c r="M173" s="649"/>
    </row>
    <row r="174" spans="1:14" ht="14.25" customHeight="1" thickTop="1" thickBot="1" x14ac:dyDescent="0.25">
      <c r="A174" s="649"/>
      <c r="B174" s="634"/>
      <c r="C174" s="658"/>
      <c r="D174" s="768"/>
      <c r="E174" s="775" t="s">
        <v>41</v>
      </c>
      <c r="F174" s="748"/>
      <c r="G174" s="748"/>
      <c r="H174" s="749"/>
      <c r="I174" s="1652"/>
      <c r="J174" s="1652"/>
      <c r="K174" s="658"/>
      <c r="L174" s="659"/>
      <c r="M174" s="649"/>
    </row>
    <row r="175" spans="1:14" ht="14.25" customHeight="1" thickTop="1" thickBot="1" x14ac:dyDescent="0.25">
      <c r="A175" s="649"/>
      <c r="B175" s="634"/>
      <c r="C175" s="658"/>
      <c r="D175" s="768"/>
      <c r="E175" s="775" t="s">
        <v>40</v>
      </c>
      <c r="F175" s="748"/>
      <c r="G175" s="748"/>
      <c r="H175" s="749"/>
      <c r="I175" s="1652"/>
      <c r="J175" s="1652"/>
      <c r="K175" s="658"/>
      <c r="L175" s="659"/>
      <c r="M175" s="649"/>
    </row>
    <row r="176" spans="1:14" ht="14.25" customHeight="1" thickTop="1" thickBot="1" x14ac:dyDescent="0.25">
      <c r="A176" s="649"/>
      <c r="B176" s="634"/>
      <c r="C176" s="658"/>
      <c r="D176" s="768"/>
      <c r="E176" s="774" t="s">
        <v>172</v>
      </c>
      <c r="F176" s="746"/>
      <c r="G176" s="746"/>
      <c r="H176" s="758"/>
      <c r="I176" s="1658">
        <f>(I177+I178+I179+I180)</f>
        <v>0</v>
      </c>
      <c r="J176" s="1658"/>
      <c r="K176" s="658"/>
      <c r="L176" s="659"/>
      <c r="M176" s="649"/>
    </row>
    <row r="177" spans="1:17" ht="14.25" customHeight="1" thickTop="1" thickBot="1" x14ac:dyDescent="0.25">
      <c r="A177" s="649"/>
      <c r="B177" s="634"/>
      <c r="C177" s="658"/>
      <c r="D177" s="768"/>
      <c r="E177" s="775" t="s">
        <v>42</v>
      </c>
      <c r="F177" s="748"/>
      <c r="G177" s="748"/>
      <c r="H177" s="749"/>
      <c r="I177" s="1652"/>
      <c r="J177" s="1652"/>
      <c r="K177" s="658"/>
      <c r="L177" s="659"/>
      <c r="M177" s="649"/>
    </row>
    <row r="178" spans="1:17" ht="14.25" customHeight="1" thickTop="1" thickBot="1" x14ac:dyDescent="0.25">
      <c r="A178" s="649"/>
      <c r="B178" s="634"/>
      <c r="C178" s="658"/>
      <c r="D178" s="768"/>
      <c r="E178" s="775" t="s">
        <v>149</v>
      </c>
      <c r="F178" s="748"/>
      <c r="G178" s="748"/>
      <c r="H178" s="749"/>
      <c r="I178" s="1652"/>
      <c r="J178" s="1652"/>
      <c r="K178" s="658"/>
      <c r="L178" s="659"/>
      <c r="M178" s="649"/>
    </row>
    <row r="179" spans="1:17" ht="14.25" customHeight="1" thickTop="1" thickBot="1" x14ac:dyDescent="0.25">
      <c r="A179" s="649"/>
      <c r="B179" s="634"/>
      <c r="C179" s="658"/>
      <c r="D179" s="768"/>
      <c r="E179" s="775" t="s">
        <v>41</v>
      </c>
      <c r="F179" s="748"/>
      <c r="G179" s="748"/>
      <c r="H179" s="749"/>
      <c r="I179" s="1652"/>
      <c r="J179" s="1652"/>
      <c r="K179" s="658"/>
      <c r="L179" s="659"/>
      <c r="M179" s="649"/>
    </row>
    <row r="180" spans="1:17" ht="14.25" customHeight="1" thickTop="1" thickBot="1" x14ac:dyDescent="0.25">
      <c r="A180" s="649"/>
      <c r="B180" s="634"/>
      <c r="C180" s="658"/>
      <c r="D180" s="776"/>
      <c r="E180" s="775" t="s">
        <v>40</v>
      </c>
      <c r="F180" s="748"/>
      <c r="G180" s="748"/>
      <c r="H180" s="749"/>
      <c r="I180" s="1652"/>
      <c r="J180" s="1652"/>
      <c r="K180" s="658"/>
      <c r="L180" s="659"/>
    </row>
    <row r="181" spans="1:17" ht="16.5" thickTop="1" thickBot="1" x14ac:dyDescent="0.25">
      <c r="B181" s="633"/>
      <c r="C181" s="658"/>
      <c r="D181" s="880" t="s">
        <v>68</v>
      </c>
      <c r="E181" s="777"/>
      <c r="F181" s="765"/>
      <c r="G181" s="765"/>
      <c r="H181" s="778"/>
      <c r="I181" s="1608">
        <f>SUM(I182:J219)</f>
        <v>48</v>
      </c>
      <c r="J181" s="1608"/>
      <c r="K181" s="658"/>
      <c r="L181" s="659"/>
      <c r="P181" s="649"/>
      <c r="Q181" s="649"/>
    </row>
    <row r="182" spans="1:17" s="649" customFormat="1" ht="14.25" customHeight="1" thickTop="1" thickBot="1" x14ac:dyDescent="0.25">
      <c r="A182" s="637"/>
      <c r="B182" s="633"/>
      <c r="C182" s="633"/>
      <c r="D182" s="779"/>
      <c r="E182" s="780" t="s">
        <v>45</v>
      </c>
      <c r="F182" s="781"/>
      <c r="G182" s="781"/>
      <c r="H182" s="782"/>
      <c r="I182" s="1652"/>
      <c r="J182" s="1652"/>
      <c r="K182" s="658"/>
      <c r="L182" s="659"/>
      <c r="M182" s="637"/>
      <c r="N182" s="637"/>
      <c r="O182" s="637"/>
      <c r="P182" s="637"/>
      <c r="Q182" s="637"/>
    </row>
    <row r="183" spans="1:17" ht="14.25" customHeight="1" thickTop="1" thickBot="1" x14ac:dyDescent="0.25">
      <c r="B183" s="633"/>
      <c r="C183" s="633"/>
      <c r="D183" s="779"/>
      <c r="E183" s="780" t="s">
        <v>31</v>
      </c>
      <c r="F183" s="748"/>
      <c r="G183" s="748"/>
      <c r="H183" s="749"/>
      <c r="I183" s="1652"/>
      <c r="J183" s="1652"/>
      <c r="K183" s="658"/>
      <c r="L183" s="659"/>
    </row>
    <row r="184" spans="1:17" ht="14.25" customHeight="1" thickTop="1" thickBot="1" x14ac:dyDescent="0.25">
      <c r="B184" s="633"/>
      <c r="C184" s="633"/>
      <c r="D184" s="779"/>
      <c r="E184" s="780" t="s">
        <v>46</v>
      </c>
      <c r="F184" s="783"/>
      <c r="G184" s="748"/>
      <c r="H184" s="749"/>
      <c r="I184" s="1652">
        <v>1</v>
      </c>
      <c r="J184" s="1652"/>
      <c r="K184" s="658"/>
      <c r="L184" s="659"/>
    </row>
    <row r="185" spans="1:17" ht="14.25" customHeight="1" thickTop="1" thickBot="1" x14ac:dyDescent="0.25">
      <c r="B185" s="633"/>
      <c r="C185" s="658"/>
      <c r="D185" s="779"/>
      <c r="E185" s="780" t="s">
        <v>70</v>
      </c>
      <c r="F185" s="748"/>
      <c r="G185" s="748"/>
      <c r="H185" s="749"/>
      <c r="I185" s="1652"/>
      <c r="J185" s="1652"/>
      <c r="K185" s="658"/>
      <c r="L185" s="659"/>
    </row>
    <row r="186" spans="1:17" ht="14.25" customHeight="1" thickTop="1" thickBot="1" x14ac:dyDescent="0.4">
      <c r="B186" s="633"/>
      <c r="C186" s="658"/>
      <c r="D186" s="779"/>
      <c r="E186" s="780" t="s">
        <v>29</v>
      </c>
      <c r="F186" s="748"/>
      <c r="G186" s="748"/>
      <c r="H186" s="749"/>
      <c r="I186" s="1652"/>
      <c r="J186" s="1652"/>
      <c r="K186" s="658"/>
      <c r="L186" s="659"/>
      <c r="M186" s="784"/>
    </row>
    <row r="187" spans="1:17" ht="14.25" customHeight="1" thickTop="1" thickBot="1" x14ac:dyDescent="0.4">
      <c r="B187" s="633"/>
      <c r="C187" s="658"/>
      <c r="D187" s="779"/>
      <c r="E187" s="780" t="s">
        <v>124</v>
      </c>
      <c r="F187" s="748"/>
      <c r="G187" s="748"/>
      <c r="H187" s="749"/>
      <c r="I187" s="1652"/>
      <c r="J187" s="1652"/>
      <c r="K187" s="658"/>
      <c r="L187" s="659"/>
      <c r="M187" s="784"/>
    </row>
    <row r="188" spans="1:17" ht="14.25" customHeight="1" thickTop="1" thickBot="1" x14ac:dyDescent="0.25">
      <c r="B188" s="633"/>
      <c r="C188" s="658"/>
      <c r="D188" s="785"/>
      <c r="E188" s="780" t="s">
        <v>71</v>
      </c>
      <c r="F188" s="748"/>
      <c r="G188" s="748"/>
      <c r="H188" s="749"/>
      <c r="I188" s="1652"/>
      <c r="J188" s="1652"/>
      <c r="K188" s="658"/>
      <c r="L188" s="659"/>
    </row>
    <row r="189" spans="1:17" ht="14.25" customHeight="1" thickTop="1" thickBot="1" x14ac:dyDescent="0.25">
      <c r="B189" s="633"/>
      <c r="C189" s="658"/>
      <c r="D189" s="779"/>
      <c r="E189" s="780" t="s">
        <v>47</v>
      </c>
      <c r="F189" s="748"/>
      <c r="G189" s="748"/>
      <c r="H189" s="749"/>
      <c r="I189" s="1652"/>
      <c r="J189" s="1652"/>
      <c r="K189" s="658"/>
      <c r="L189" s="659"/>
    </row>
    <row r="190" spans="1:17" ht="14.25" customHeight="1" thickTop="1" thickBot="1" x14ac:dyDescent="0.25">
      <c r="B190" s="633"/>
      <c r="C190" s="658"/>
      <c r="D190" s="785"/>
      <c r="E190" s="786" t="s">
        <v>73</v>
      </c>
      <c r="F190" s="748"/>
      <c r="G190" s="748"/>
      <c r="H190" s="749"/>
      <c r="I190" s="1652"/>
      <c r="J190" s="1652"/>
      <c r="K190" s="658"/>
      <c r="L190" s="659"/>
    </row>
    <row r="191" spans="1:17" ht="14.25" customHeight="1" thickTop="1" thickBot="1" x14ac:dyDescent="0.25">
      <c r="B191" s="633"/>
      <c r="C191" s="658"/>
      <c r="D191" s="779"/>
      <c r="E191" s="780" t="s">
        <v>72</v>
      </c>
      <c r="F191" s="748"/>
      <c r="G191" s="748"/>
      <c r="H191" s="749"/>
      <c r="I191" s="1652"/>
      <c r="J191" s="1652"/>
      <c r="K191" s="658"/>
      <c r="L191" s="659"/>
    </row>
    <row r="192" spans="1:17" ht="14.25" customHeight="1" thickTop="1" thickBot="1" x14ac:dyDescent="0.25">
      <c r="B192" s="633"/>
      <c r="C192" s="658"/>
      <c r="D192" s="779"/>
      <c r="E192" s="780" t="s">
        <v>67</v>
      </c>
      <c r="F192" s="748"/>
      <c r="G192" s="748"/>
      <c r="H192" s="749"/>
      <c r="I192" s="1652"/>
      <c r="J192" s="1652"/>
      <c r="K192" s="658"/>
      <c r="L192" s="659"/>
    </row>
    <row r="193" spans="2:12" ht="14.25" customHeight="1" thickTop="1" thickBot="1" x14ac:dyDescent="0.25">
      <c r="B193" s="633"/>
      <c r="C193" s="658"/>
      <c r="D193" s="779"/>
      <c r="E193" s="787" t="s">
        <v>115</v>
      </c>
      <c r="F193" s="742"/>
      <c r="G193" s="742"/>
      <c r="H193" s="742"/>
      <c r="I193" s="1652">
        <v>18</v>
      </c>
      <c r="J193" s="1652"/>
      <c r="K193" s="658"/>
      <c r="L193" s="659"/>
    </row>
    <row r="194" spans="2:12" ht="14.25" customHeight="1" thickTop="1" thickBot="1" x14ac:dyDescent="0.25">
      <c r="B194" s="633"/>
      <c r="C194" s="658"/>
      <c r="D194" s="779"/>
      <c r="E194" s="788" t="s">
        <v>57</v>
      </c>
      <c r="F194" s="748"/>
      <c r="G194" s="748"/>
      <c r="H194" s="749"/>
      <c r="I194" s="1652"/>
      <c r="J194" s="1652"/>
      <c r="K194" s="658"/>
      <c r="L194" s="659"/>
    </row>
    <row r="195" spans="2:12" ht="14.25" customHeight="1" thickTop="1" thickBot="1" x14ac:dyDescent="0.25">
      <c r="B195" s="633"/>
      <c r="C195" s="658"/>
      <c r="D195" s="779"/>
      <c r="E195" s="780" t="s">
        <v>74</v>
      </c>
      <c r="F195" s="742"/>
      <c r="G195" s="742"/>
      <c r="H195" s="742"/>
      <c r="I195" s="1652"/>
      <c r="J195" s="1652"/>
      <c r="K195" s="658"/>
      <c r="L195" s="659"/>
    </row>
    <row r="196" spans="2:12" ht="14.25" customHeight="1" thickTop="1" thickBot="1" x14ac:dyDescent="0.25">
      <c r="B196" s="633"/>
      <c r="C196" s="658"/>
      <c r="D196" s="779"/>
      <c r="E196" s="780" t="s">
        <v>79</v>
      </c>
      <c r="F196" s="748"/>
      <c r="G196" s="748"/>
      <c r="H196" s="749"/>
      <c r="I196" s="1652">
        <v>1</v>
      </c>
      <c r="J196" s="1652"/>
      <c r="K196" s="658"/>
      <c r="L196" s="659"/>
    </row>
    <row r="197" spans="2:12" ht="14.25" customHeight="1" thickTop="1" thickBot="1" x14ac:dyDescent="0.25">
      <c r="B197" s="633"/>
      <c r="C197" s="658"/>
      <c r="D197" s="779"/>
      <c r="E197" s="780" t="s">
        <v>66</v>
      </c>
      <c r="F197" s="748"/>
      <c r="G197" s="748"/>
      <c r="H197" s="749"/>
      <c r="I197" s="1652"/>
      <c r="J197" s="1652"/>
      <c r="K197" s="658"/>
      <c r="L197" s="659"/>
    </row>
    <row r="198" spans="2:12" ht="14.25" customHeight="1" thickTop="1" thickBot="1" x14ac:dyDescent="0.25">
      <c r="B198" s="633"/>
      <c r="C198" s="658"/>
      <c r="D198" s="779"/>
      <c r="E198" s="780" t="s">
        <v>75</v>
      </c>
      <c r="F198" s="783"/>
      <c r="G198" s="748"/>
      <c r="H198" s="749"/>
      <c r="I198" s="1652">
        <v>1</v>
      </c>
      <c r="J198" s="1652"/>
      <c r="K198" s="658"/>
      <c r="L198" s="659"/>
    </row>
    <row r="199" spans="2:12" ht="14.25" customHeight="1" thickTop="1" thickBot="1" x14ac:dyDescent="0.25">
      <c r="B199" s="633"/>
      <c r="C199" s="633"/>
      <c r="D199" s="785"/>
      <c r="E199" s="780" t="s">
        <v>78</v>
      </c>
      <c r="F199" s="783"/>
      <c r="G199" s="748"/>
      <c r="H199" s="749"/>
      <c r="I199" s="1652"/>
      <c r="J199" s="1652"/>
      <c r="K199" s="658"/>
      <c r="L199" s="659"/>
    </row>
    <row r="200" spans="2:12" ht="14.25" customHeight="1" thickTop="1" thickBot="1" x14ac:dyDescent="0.25">
      <c r="B200" s="633"/>
      <c r="C200" s="633"/>
      <c r="D200" s="779"/>
      <c r="E200" s="700" t="s">
        <v>95</v>
      </c>
      <c r="F200" s="742"/>
      <c r="G200" s="742"/>
      <c r="H200" s="742"/>
      <c r="I200" s="1652"/>
      <c r="J200" s="1652"/>
      <c r="K200" s="658"/>
      <c r="L200" s="659"/>
    </row>
    <row r="201" spans="2:12" ht="14.25" customHeight="1" thickTop="1" thickBot="1" x14ac:dyDescent="0.25">
      <c r="B201" s="633"/>
      <c r="C201" s="633"/>
      <c r="D201" s="779"/>
      <c r="E201" s="788" t="s">
        <v>97</v>
      </c>
      <c r="F201" s="748"/>
      <c r="G201" s="748"/>
      <c r="H201" s="749"/>
      <c r="I201" s="1652"/>
      <c r="J201" s="1652"/>
      <c r="K201" s="658"/>
      <c r="L201" s="659"/>
    </row>
    <row r="202" spans="2:12" ht="14.25" customHeight="1" thickTop="1" thickBot="1" x14ac:dyDescent="0.25">
      <c r="B202" s="633"/>
      <c r="C202" s="633"/>
      <c r="D202" s="779"/>
      <c r="E202" s="788" t="s">
        <v>102</v>
      </c>
      <c r="F202" s="748"/>
      <c r="G202" s="748"/>
      <c r="H202" s="749"/>
      <c r="I202" s="1652"/>
      <c r="J202" s="1652"/>
      <c r="K202" s="658"/>
      <c r="L202" s="659"/>
    </row>
    <row r="203" spans="2:12" ht="14.25" customHeight="1" thickTop="1" thickBot="1" x14ac:dyDescent="0.25">
      <c r="B203" s="633"/>
      <c r="C203" s="633"/>
      <c r="D203" s="779"/>
      <c r="E203" s="788" t="s">
        <v>99</v>
      </c>
      <c r="F203" s="748"/>
      <c r="G203" s="748"/>
      <c r="H203" s="749"/>
      <c r="I203" s="1652"/>
      <c r="J203" s="1652"/>
      <c r="K203" s="658"/>
      <c r="L203" s="659"/>
    </row>
    <row r="204" spans="2:12" ht="14.25" customHeight="1" thickTop="1" thickBot="1" x14ac:dyDescent="0.25">
      <c r="B204" s="633"/>
      <c r="C204" s="633"/>
      <c r="D204" s="779"/>
      <c r="E204" s="789" t="s">
        <v>118</v>
      </c>
      <c r="F204" s="742"/>
      <c r="G204" s="742"/>
      <c r="H204" s="742"/>
      <c r="I204" s="1652"/>
      <c r="J204" s="1652"/>
      <c r="K204" s="658"/>
      <c r="L204" s="659"/>
    </row>
    <row r="205" spans="2:12" ht="14.25" customHeight="1" thickTop="1" thickBot="1" x14ac:dyDescent="0.25">
      <c r="B205" s="633"/>
      <c r="C205" s="633"/>
      <c r="D205" s="785"/>
      <c r="E205" s="788" t="s">
        <v>100</v>
      </c>
      <c r="F205" s="748"/>
      <c r="G205" s="748"/>
      <c r="H205" s="749"/>
      <c r="I205" s="1652"/>
      <c r="J205" s="1652"/>
      <c r="K205" s="658"/>
      <c r="L205" s="659"/>
    </row>
    <row r="206" spans="2:12" ht="14.25" customHeight="1" thickTop="1" thickBot="1" x14ac:dyDescent="0.25">
      <c r="B206" s="633"/>
      <c r="C206" s="633"/>
      <c r="D206" s="785"/>
      <c r="E206" s="788" t="s">
        <v>101</v>
      </c>
      <c r="F206" s="748"/>
      <c r="G206" s="748"/>
      <c r="H206" s="749"/>
      <c r="I206" s="1652"/>
      <c r="J206" s="1652"/>
      <c r="K206" s="658"/>
      <c r="L206" s="659"/>
    </row>
    <row r="207" spans="2:12" ht="14.25" customHeight="1" thickTop="1" thickBot="1" x14ac:dyDescent="0.25">
      <c r="B207" s="633"/>
      <c r="C207" s="633"/>
      <c r="D207" s="785"/>
      <c r="E207" s="790" t="s">
        <v>98</v>
      </c>
      <c r="F207" s="748"/>
      <c r="G207" s="748"/>
      <c r="H207" s="749"/>
      <c r="I207" s="1652">
        <v>1</v>
      </c>
      <c r="J207" s="1652"/>
      <c r="K207" s="658"/>
      <c r="L207" s="659"/>
    </row>
    <row r="208" spans="2:12" ht="14.25" customHeight="1" thickTop="1" thickBot="1" x14ac:dyDescent="0.25">
      <c r="B208" s="633"/>
      <c r="C208" s="633"/>
      <c r="D208" s="785"/>
      <c r="E208" s="788" t="s">
        <v>117</v>
      </c>
      <c r="F208" s="748"/>
      <c r="G208" s="748"/>
      <c r="H208" s="749"/>
      <c r="I208" s="1652"/>
      <c r="J208" s="1652"/>
      <c r="K208" s="658"/>
      <c r="L208" s="659"/>
    </row>
    <row r="209" spans="2:12" ht="14.25" customHeight="1" thickTop="1" thickBot="1" x14ac:dyDescent="0.25">
      <c r="B209" s="633"/>
      <c r="C209" s="633"/>
      <c r="D209" s="785"/>
      <c r="E209" s="788" t="s">
        <v>81</v>
      </c>
      <c r="F209" s="748"/>
      <c r="G209" s="748"/>
      <c r="H209" s="749"/>
      <c r="I209" s="1652"/>
      <c r="J209" s="1652"/>
      <c r="K209" s="658"/>
      <c r="L209" s="659"/>
    </row>
    <row r="210" spans="2:12" ht="14.25" customHeight="1" thickTop="1" thickBot="1" x14ac:dyDescent="0.25">
      <c r="B210" s="633"/>
      <c r="C210" s="633"/>
      <c r="D210" s="785"/>
      <c r="E210" s="788" t="s">
        <v>143</v>
      </c>
      <c r="F210" s="748"/>
      <c r="G210" s="748"/>
      <c r="H210" s="749"/>
      <c r="I210" s="1652"/>
      <c r="J210" s="1652"/>
      <c r="K210" s="658"/>
      <c r="L210" s="659"/>
    </row>
    <row r="211" spans="2:12" ht="14.25" customHeight="1" thickTop="1" thickBot="1" x14ac:dyDescent="0.25">
      <c r="B211" s="633"/>
      <c r="C211" s="633"/>
      <c r="D211" s="785"/>
      <c r="E211" s="788" t="s">
        <v>155</v>
      </c>
      <c r="F211" s="748"/>
      <c r="G211" s="748"/>
      <c r="H211" s="749"/>
      <c r="I211" s="1652"/>
      <c r="J211" s="1652"/>
      <c r="K211" s="658"/>
      <c r="L211" s="659"/>
    </row>
    <row r="212" spans="2:12" ht="14.25" customHeight="1" thickTop="1" thickBot="1" x14ac:dyDescent="0.25">
      <c r="B212" s="633"/>
      <c r="C212" s="633"/>
      <c r="D212" s="785"/>
      <c r="E212" s="788" t="s">
        <v>156</v>
      </c>
      <c r="F212" s="748"/>
      <c r="G212" s="748"/>
      <c r="H212" s="749"/>
      <c r="I212" s="1652"/>
      <c r="J212" s="1652"/>
      <c r="K212" s="658"/>
      <c r="L212" s="659"/>
    </row>
    <row r="213" spans="2:12" ht="14.25" customHeight="1" thickTop="1" thickBot="1" x14ac:dyDescent="0.25">
      <c r="B213" s="633"/>
      <c r="C213" s="633"/>
      <c r="D213" s="785"/>
      <c r="E213" s="788" t="s">
        <v>116</v>
      </c>
      <c r="F213" s="748"/>
      <c r="G213" s="748"/>
      <c r="H213" s="749"/>
      <c r="I213" s="1652"/>
      <c r="J213" s="1652"/>
      <c r="K213" s="658"/>
      <c r="L213" s="659"/>
    </row>
    <row r="214" spans="2:12" ht="14.25" customHeight="1" thickTop="1" thickBot="1" x14ac:dyDescent="0.25">
      <c r="B214" s="633"/>
      <c r="C214" s="633"/>
      <c r="D214" s="785"/>
      <c r="E214" s="789" t="s">
        <v>80</v>
      </c>
      <c r="F214" s="748"/>
      <c r="G214" s="748"/>
      <c r="H214" s="749"/>
      <c r="I214" s="1652"/>
      <c r="J214" s="1652"/>
      <c r="K214" s="658"/>
      <c r="L214" s="659"/>
    </row>
    <row r="215" spans="2:12" ht="14.25" customHeight="1" thickTop="1" thickBot="1" x14ac:dyDescent="0.25">
      <c r="B215" s="633"/>
      <c r="C215" s="633"/>
      <c r="D215" s="779"/>
      <c r="E215" s="780" t="s">
        <v>77</v>
      </c>
      <c r="F215" s="742"/>
      <c r="G215" s="742"/>
      <c r="H215" s="742"/>
      <c r="I215" s="1652">
        <v>3</v>
      </c>
      <c r="J215" s="1652"/>
      <c r="K215" s="658"/>
      <c r="L215" s="659"/>
    </row>
    <row r="216" spans="2:12" ht="14.25" customHeight="1" thickTop="1" thickBot="1" x14ac:dyDescent="0.25">
      <c r="B216" s="633"/>
      <c r="C216" s="633"/>
      <c r="D216" s="791"/>
      <c r="E216" s="788" t="s">
        <v>76</v>
      </c>
      <c r="F216" s="748"/>
      <c r="G216" s="748"/>
      <c r="H216" s="749"/>
      <c r="I216" s="1652"/>
      <c r="J216" s="1652"/>
      <c r="K216" s="658"/>
      <c r="L216" s="659"/>
    </row>
    <row r="217" spans="2:12" ht="14.25" customHeight="1" thickTop="1" thickBot="1" x14ac:dyDescent="0.25">
      <c r="B217" s="633"/>
      <c r="C217" s="633"/>
      <c r="D217" s="785"/>
      <c r="E217" s="780" t="s">
        <v>69</v>
      </c>
      <c r="F217" s="748"/>
      <c r="G217" s="748"/>
      <c r="H217" s="749"/>
      <c r="I217" s="1660"/>
      <c r="J217" s="1660"/>
      <c r="K217" s="658"/>
      <c r="L217" s="659"/>
    </row>
    <row r="218" spans="2:12" ht="14.25" customHeight="1" thickTop="1" thickBot="1" x14ac:dyDescent="0.25">
      <c r="B218" s="633"/>
      <c r="C218" s="633"/>
      <c r="D218" s="785"/>
      <c r="E218" s="788" t="s">
        <v>135</v>
      </c>
      <c r="F218" s="748"/>
      <c r="G218" s="748"/>
      <c r="H218" s="749"/>
      <c r="I218" s="1660">
        <v>20</v>
      </c>
      <c r="J218" s="1660"/>
      <c r="K218" s="658"/>
      <c r="L218" s="659"/>
    </row>
    <row r="219" spans="2:12" ht="14.25" customHeight="1" thickTop="1" thickBot="1" x14ac:dyDescent="0.25">
      <c r="B219" s="633"/>
      <c r="C219" s="633"/>
      <c r="D219" s="792"/>
      <c r="E219" s="793" t="s">
        <v>44</v>
      </c>
      <c r="F219" s="748"/>
      <c r="G219" s="748"/>
      <c r="H219" s="749"/>
      <c r="I219" s="1660">
        <v>3</v>
      </c>
      <c r="J219" s="1660"/>
      <c r="K219" s="658"/>
      <c r="L219" s="659"/>
    </row>
    <row r="220" spans="2:12" ht="16.5" thickTop="1" thickBot="1" x14ac:dyDescent="0.25">
      <c r="B220" s="633"/>
      <c r="C220" s="657"/>
      <c r="D220" s="794" t="s">
        <v>162</v>
      </c>
      <c r="E220" s="795"/>
      <c r="F220" s="795"/>
      <c r="G220" s="795"/>
      <c r="H220" s="796"/>
      <c r="I220" s="1599">
        <f>(I221+I222+I223)</f>
        <v>102</v>
      </c>
      <c r="J220" s="1665"/>
      <c r="K220" s="658"/>
      <c r="L220" s="659"/>
    </row>
    <row r="221" spans="2:12" ht="14.25" customHeight="1" thickTop="1" thickBot="1" x14ac:dyDescent="0.25">
      <c r="B221" s="633"/>
      <c r="C221" s="633"/>
      <c r="D221" s="797"/>
      <c r="E221" s="775" t="s">
        <v>82</v>
      </c>
      <c r="F221" s="798"/>
      <c r="G221" s="798"/>
      <c r="H221" s="799"/>
      <c r="I221" s="1663">
        <f>[10]Castillo!I221+[10]Gustavo!I221+[10]Dionis!I221+[10]Ileana!I221+[10]Luisa!I221+[10]Bernardito!I221</f>
        <v>99</v>
      </c>
      <c r="J221" s="1664"/>
      <c r="K221" s="658"/>
      <c r="L221" s="659"/>
    </row>
    <row r="222" spans="2:12" ht="14.25" customHeight="1" thickTop="1" thickBot="1" x14ac:dyDescent="0.25">
      <c r="B222" s="633"/>
      <c r="C222" s="633"/>
      <c r="D222" s="657"/>
      <c r="E222" s="775" t="s">
        <v>145</v>
      </c>
      <c r="F222" s="798"/>
      <c r="G222" s="798"/>
      <c r="H222" s="799"/>
      <c r="I222" s="1663"/>
      <c r="J222" s="1664"/>
      <c r="K222" s="658"/>
      <c r="L222" s="659"/>
    </row>
    <row r="223" spans="2:12" ht="14.25" customHeight="1" thickTop="1" thickBot="1" x14ac:dyDescent="0.25">
      <c r="B223" s="633"/>
      <c r="C223" s="633"/>
      <c r="D223" s="657"/>
      <c r="E223" s="775" t="s">
        <v>176</v>
      </c>
      <c r="F223" s="798"/>
      <c r="G223" s="798"/>
      <c r="H223" s="799"/>
      <c r="I223" s="1663">
        <f>[10]Castillo!I223+[10]Gustavo!I223+[10]Dionis!I223+[10]Ileana!I223+[10]Luisa!I223+[10]Bernardito!I223</f>
        <v>3</v>
      </c>
      <c r="J223" s="1664"/>
      <c r="K223" s="658"/>
      <c r="L223" s="659"/>
    </row>
    <row r="224" spans="2:12" ht="14.25" customHeight="1" thickTop="1" thickBot="1" x14ac:dyDescent="0.25">
      <c r="B224" s="800"/>
      <c r="C224" s="633"/>
      <c r="D224" s="801"/>
      <c r="E224" s="802" t="s">
        <v>83</v>
      </c>
      <c r="F224" s="803"/>
      <c r="G224" s="803"/>
      <c r="H224" s="804"/>
      <c r="I224" s="1656">
        <f>SUM(I225:I226)</f>
        <v>0</v>
      </c>
      <c r="J224" s="1657"/>
      <c r="K224" s="658"/>
      <c r="L224" s="659"/>
    </row>
    <row r="225" spans="2:13" ht="14.25" customHeight="1" thickTop="1" thickBot="1" x14ac:dyDescent="0.25">
      <c r="B225" s="633"/>
      <c r="C225" s="633"/>
      <c r="D225" s="657"/>
      <c r="E225" s="805" t="s">
        <v>84</v>
      </c>
      <c r="F225" s="769"/>
      <c r="G225" s="769"/>
      <c r="H225" s="806"/>
      <c r="I225" s="1663"/>
      <c r="J225" s="1664"/>
      <c r="K225" s="658"/>
      <c r="L225" s="659"/>
    </row>
    <row r="226" spans="2:13" ht="14.25" customHeight="1" thickTop="1" thickBot="1" x14ac:dyDescent="0.25">
      <c r="B226" s="633"/>
      <c r="C226" s="633"/>
      <c r="D226" s="657"/>
      <c r="E226" s="807" t="s">
        <v>85</v>
      </c>
      <c r="F226" s="769"/>
      <c r="G226" s="769"/>
      <c r="H226" s="806"/>
      <c r="I226" s="1661"/>
      <c r="J226" s="1662"/>
      <c r="K226" s="658"/>
      <c r="L226" s="659"/>
    </row>
    <row r="227" spans="2:13" ht="14.25" customHeight="1" thickTop="1" thickBot="1" x14ac:dyDescent="0.25">
      <c r="B227" s="633"/>
      <c r="C227" s="633"/>
      <c r="D227" s="657"/>
      <c r="E227" s="802" t="s">
        <v>174</v>
      </c>
      <c r="F227" s="803"/>
      <c r="G227" s="803"/>
      <c r="H227" s="804"/>
      <c r="I227" s="1656">
        <f>(I228+I229+I230+I231)</f>
        <v>0</v>
      </c>
      <c r="J227" s="1657"/>
      <c r="K227" s="658"/>
      <c r="L227" s="659"/>
    </row>
    <row r="228" spans="2:13" ht="14.25" customHeight="1" thickTop="1" thickBot="1" x14ac:dyDescent="0.25">
      <c r="B228" s="633"/>
      <c r="C228" s="633"/>
      <c r="D228" s="657"/>
      <c r="E228" s="807" t="s">
        <v>119</v>
      </c>
      <c r="F228" s="769"/>
      <c r="G228" s="769"/>
      <c r="H228" s="806"/>
      <c r="I228" s="1663"/>
      <c r="J228" s="1664"/>
      <c r="K228" s="658"/>
      <c r="L228" s="659"/>
    </row>
    <row r="229" spans="2:13" ht="14.25" customHeight="1" thickTop="1" thickBot="1" x14ac:dyDescent="0.25">
      <c r="B229" s="633"/>
      <c r="C229" s="633"/>
      <c r="D229" s="657"/>
      <c r="E229" s="807" t="s">
        <v>87</v>
      </c>
      <c r="F229" s="769"/>
      <c r="G229" s="769"/>
      <c r="H229" s="806"/>
      <c r="I229" s="1663"/>
      <c r="J229" s="1664"/>
      <c r="K229" s="658"/>
      <c r="L229" s="659"/>
    </row>
    <row r="230" spans="2:13" ht="14.25" customHeight="1" thickTop="1" thickBot="1" x14ac:dyDescent="0.25">
      <c r="B230" s="633"/>
      <c r="C230" s="633"/>
      <c r="D230" s="657"/>
      <c r="E230" s="807" t="s">
        <v>88</v>
      </c>
      <c r="F230" s="769"/>
      <c r="G230" s="769"/>
      <c r="H230" s="806"/>
      <c r="I230" s="1663"/>
      <c r="J230" s="1664"/>
      <c r="K230" s="658"/>
      <c r="L230" s="659"/>
    </row>
    <row r="231" spans="2:13" ht="14.25" customHeight="1" thickTop="1" thickBot="1" x14ac:dyDescent="0.25">
      <c r="B231" s="633"/>
      <c r="C231" s="633"/>
      <c r="D231" s="657"/>
      <c r="E231" s="808" t="s">
        <v>173</v>
      </c>
      <c r="F231" s="748"/>
      <c r="G231" s="748"/>
      <c r="H231" s="749"/>
      <c r="I231" s="1663"/>
      <c r="J231" s="1664"/>
      <c r="K231" s="658"/>
      <c r="L231" s="659"/>
    </row>
    <row r="232" spans="2:13" ht="14.25" customHeight="1" thickTop="1" thickBot="1" x14ac:dyDescent="0.25">
      <c r="B232" s="633"/>
      <c r="C232" s="633"/>
      <c r="D232" s="794" t="s">
        <v>163</v>
      </c>
      <c r="E232" s="795"/>
      <c r="F232" s="795"/>
      <c r="G232" s="795"/>
      <c r="H232" s="796"/>
      <c r="I232" s="1599">
        <f>(I233+I234+I235)</f>
        <v>54</v>
      </c>
      <c r="J232" s="1665"/>
      <c r="K232" s="658"/>
      <c r="L232" s="659"/>
    </row>
    <row r="233" spans="2:13" ht="14.25" customHeight="1" thickTop="1" thickBot="1" x14ac:dyDescent="0.25">
      <c r="B233" s="633"/>
      <c r="C233" s="633"/>
      <c r="D233" s="657"/>
      <c r="E233" s="809" t="s">
        <v>9</v>
      </c>
      <c r="F233" s="742"/>
      <c r="G233" s="742"/>
      <c r="H233" s="742"/>
      <c r="I233" s="1669">
        <f>[10]Castillo!I233+[10]Gustavo!I233+[10]Dionis!I233+[10]Ileana!I233+[10]Luisa!I233+[10]Bernardito!I233</f>
        <v>22</v>
      </c>
      <c r="J233" s="1669"/>
      <c r="K233" s="658"/>
      <c r="L233" s="659"/>
    </row>
    <row r="234" spans="2:13" ht="14.25" customHeight="1" thickTop="1" thickBot="1" x14ac:dyDescent="0.25">
      <c r="B234" s="633"/>
      <c r="C234" s="633"/>
      <c r="D234" s="657"/>
      <c r="E234" s="775" t="s">
        <v>144</v>
      </c>
      <c r="F234" s="748"/>
      <c r="G234" s="748"/>
      <c r="H234" s="749"/>
      <c r="I234" s="1660"/>
      <c r="J234" s="1660"/>
      <c r="K234" s="658"/>
      <c r="L234" s="659"/>
    </row>
    <row r="235" spans="2:13" ht="14.25" customHeight="1" thickTop="1" thickBot="1" x14ac:dyDescent="0.25">
      <c r="B235" s="633"/>
      <c r="C235" s="633"/>
      <c r="D235" s="657"/>
      <c r="E235" s="810" t="s">
        <v>24</v>
      </c>
      <c r="F235" s="751"/>
      <c r="G235" s="751"/>
      <c r="H235" s="752"/>
      <c r="I235" s="1660">
        <f>[10]Castillo!I235+[10]Gustavo!I235+[10]Dionis!I235+[10]Ileana!I235+[10]Luisa!I235+[10]Bernardito!I235</f>
        <v>32</v>
      </c>
      <c r="J235" s="1660"/>
      <c r="K235" s="658"/>
      <c r="L235" s="659"/>
    </row>
    <row r="236" spans="2:13" ht="14.25" customHeight="1" thickTop="1" thickBot="1" x14ac:dyDescent="0.25">
      <c r="B236" s="633"/>
      <c r="C236" s="633"/>
      <c r="D236" s="794" t="s">
        <v>164</v>
      </c>
      <c r="E236" s="795"/>
      <c r="F236" s="795"/>
      <c r="G236" s="795"/>
      <c r="H236" s="796"/>
      <c r="I236" s="1599">
        <f>SUM(I237:J240)</f>
        <v>74</v>
      </c>
      <c r="J236" s="1665"/>
      <c r="K236" s="658"/>
      <c r="L236" s="659"/>
    </row>
    <row r="237" spans="2:13" ht="14.25" customHeight="1" thickTop="1" thickBot="1" x14ac:dyDescent="0.25">
      <c r="B237" s="633"/>
      <c r="C237" s="633"/>
      <c r="D237" s="797"/>
      <c r="E237" s="775" t="s">
        <v>9</v>
      </c>
      <c r="F237" s="748"/>
      <c r="G237" s="748"/>
      <c r="H237" s="749"/>
      <c r="I237" s="1660">
        <f>[10]Castillo!I237+[10]Gustavo!I237+[10]Dionis!I237+[10]Ileana!I237+[10]Luisa!I237+[10]Bernardito!I237</f>
        <v>20</v>
      </c>
      <c r="J237" s="1660"/>
      <c r="K237" s="658"/>
      <c r="L237" s="659"/>
    </row>
    <row r="238" spans="2:13" ht="14.25" customHeight="1" thickTop="1" thickBot="1" x14ac:dyDescent="0.25">
      <c r="B238" s="633"/>
      <c r="C238" s="633"/>
      <c r="D238" s="657"/>
      <c r="E238" s="775" t="s">
        <v>144</v>
      </c>
      <c r="F238" s="748"/>
      <c r="G238" s="748"/>
      <c r="H238" s="749"/>
      <c r="I238" s="1660">
        <v>1</v>
      </c>
      <c r="J238" s="1660"/>
      <c r="K238" s="658"/>
      <c r="L238" s="659"/>
    </row>
    <row r="239" spans="2:13" ht="14.25" customHeight="1" thickTop="1" thickBot="1" x14ac:dyDescent="0.25">
      <c r="B239" s="633"/>
      <c r="C239" s="633"/>
      <c r="D239" s="657"/>
      <c r="E239" s="810" t="s">
        <v>24</v>
      </c>
      <c r="F239" s="751"/>
      <c r="G239" s="751"/>
      <c r="H239" s="752"/>
      <c r="I239" s="1660">
        <f>[10]Castillo!I239+[10]Gustavo!I239+[10]Dionis!I239+[10]Ileana!I239+[10]Luisa!I239+[10]Bernardito!I239</f>
        <v>53</v>
      </c>
      <c r="J239" s="1660"/>
      <c r="K239" s="658"/>
      <c r="L239" s="659"/>
    </row>
    <row r="240" spans="2:13" ht="14.25" customHeight="1" thickTop="1" thickBot="1" x14ac:dyDescent="0.25">
      <c r="B240" s="633"/>
      <c r="C240" s="633"/>
      <c r="D240" s="657"/>
      <c r="E240" s="810" t="s">
        <v>12</v>
      </c>
      <c r="F240" s="751"/>
      <c r="G240" s="751"/>
      <c r="H240" s="752"/>
      <c r="I240" s="1663"/>
      <c r="J240" s="1664"/>
      <c r="K240" s="658"/>
      <c r="L240" s="659"/>
      <c r="M240" s="811"/>
    </row>
    <row r="241" spans="2:12" ht="14.25" customHeight="1" thickTop="1" thickBot="1" x14ac:dyDescent="0.3">
      <c r="B241" s="633"/>
      <c r="C241" s="633"/>
      <c r="D241" s="657"/>
      <c r="E241" s="1666" t="s">
        <v>32</v>
      </c>
      <c r="F241" s="1667"/>
      <c r="G241" s="1667"/>
      <c r="H241" s="1668"/>
      <c r="I241" s="1632">
        <f>(I242+I243+I244+I245)</f>
        <v>47</v>
      </c>
      <c r="J241" s="1632"/>
      <c r="K241" s="658"/>
      <c r="L241" s="659"/>
    </row>
    <row r="242" spans="2:12" ht="14.25" customHeight="1" thickTop="1" thickBot="1" x14ac:dyDescent="0.25">
      <c r="B242" s="633"/>
      <c r="C242" s="633"/>
      <c r="D242" s="657"/>
      <c r="E242" s="809" t="s">
        <v>9</v>
      </c>
      <c r="F242" s="742"/>
      <c r="G242" s="742"/>
      <c r="H242" s="742"/>
      <c r="I242" s="1669">
        <f>[10]Castillo!I242+[10]Gustavo!I242+[10]Dionis!I242+[10]Ileana!I242+[10]Luisa!I242+[10]Bernardito!I242</f>
        <v>11</v>
      </c>
      <c r="J242" s="1669"/>
      <c r="K242" s="658"/>
      <c r="L242" s="812"/>
    </row>
    <row r="243" spans="2:12" ht="14.25" customHeight="1" thickTop="1" thickBot="1" x14ac:dyDescent="0.25">
      <c r="B243" s="633"/>
      <c r="C243" s="633"/>
      <c r="D243" s="657"/>
      <c r="E243" s="775" t="s">
        <v>144</v>
      </c>
      <c r="F243" s="748"/>
      <c r="G243" s="748"/>
      <c r="H243" s="749"/>
      <c r="I243" s="1660">
        <v>1</v>
      </c>
      <c r="J243" s="1660"/>
      <c r="K243" s="658"/>
      <c r="L243" s="812"/>
    </row>
    <row r="244" spans="2:12" ht="14.25" customHeight="1" thickTop="1" thickBot="1" x14ac:dyDescent="0.25">
      <c r="B244" s="633"/>
      <c r="C244" s="633"/>
      <c r="D244" s="657"/>
      <c r="E244" s="810" t="s">
        <v>24</v>
      </c>
      <c r="F244" s="751"/>
      <c r="G244" s="751"/>
      <c r="H244" s="752"/>
      <c r="I244" s="1660">
        <f>[10]Castillo!I244+[10]Gustavo!I244+[10]Dionis!I244+[10]Ileana!I244+[10]Luisa!I244+[10]Bernardito!I244</f>
        <v>15</v>
      </c>
      <c r="J244" s="1660"/>
      <c r="K244" s="658"/>
      <c r="L244" s="659"/>
    </row>
    <row r="245" spans="2:12" ht="14.25" customHeight="1" thickTop="1" thickBot="1" x14ac:dyDescent="0.25">
      <c r="B245" s="633"/>
      <c r="C245" s="633"/>
      <c r="D245" s="813"/>
      <c r="E245" s="775" t="s">
        <v>39</v>
      </c>
      <c r="F245" s="751"/>
      <c r="G245" s="751"/>
      <c r="H245" s="752"/>
      <c r="I245" s="1660">
        <f>[10]Castillo!I245+[10]Gustavo!I245+[10]Dionis!I245+[10]Ileana!I245+[10]Luisa!I245+[10]Bernardito!I245</f>
        <v>20</v>
      </c>
      <c r="J245" s="1660"/>
      <c r="K245" s="658"/>
      <c r="L245" s="659"/>
    </row>
    <row r="246" spans="2:12" ht="16.5" thickTop="1" thickBot="1" x14ac:dyDescent="0.25">
      <c r="B246" s="633"/>
      <c r="C246" s="814"/>
      <c r="D246" s="879" t="s">
        <v>166</v>
      </c>
      <c r="E246" s="763"/>
      <c r="F246" s="816"/>
      <c r="G246" s="765"/>
      <c r="H246" s="778"/>
      <c r="I246" s="1588">
        <f>(I247+I248+I249+I250)</f>
        <v>92</v>
      </c>
      <c r="J246" s="1588"/>
      <c r="K246" s="633"/>
      <c r="L246" s="659"/>
    </row>
    <row r="247" spans="2:12" ht="14.25" customHeight="1" thickTop="1" thickBot="1" x14ac:dyDescent="0.25">
      <c r="B247" s="633"/>
      <c r="C247" s="638"/>
      <c r="D247" s="817"/>
      <c r="E247" s="818" t="s">
        <v>169</v>
      </c>
      <c r="F247" s="819"/>
      <c r="G247" s="819"/>
      <c r="H247" s="820"/>
      <c r="I247" s="1660">
        <f>[10]Castillo!I247+[10]Gustavo!I247+[10]Dionis!I247+[10]Ileana!I247+[10]Luisa!I247+[10]Bernardito!I247</f>
        <v>24</v>
      </c>
      <c r="J247" s="1660"/>
      <c r="K247" s="633"/>
      <c r="L247" s="659"/>
    </row>
    <row r="248" spans="2:12" ht="14.25" customHeight="1" thickTop="1" thickBot="1" x14ac:dyDescent="0.25">
      <c r="B248" s="633"/>
      <c r="C248" s="821"/>
      <c r="D248" s="814"/>
      <c r="E248" s="819" t="s">
        <v>167</v>
      </c>
      <c r="F248" s="819"/>
      <c r="G248" s="819"/>
      <c r="H248" s="819"/>
      <c r="I248" s="1669">
        <f>[10]Castillo!I248+[10]Gustavo!I248+[10]Dionis!I248+[10]Ileana!I248+[10]Luisa!I248+[10]Bernardito!I248</f>
        <v>37</v>
      </c>
      <c r="J248" s="1669"/>
      <c r="K248" s="633"/>
    </row>
    <row r="249" spans="2:12" ht="14.25" customHeight="1" thickTop="1" thickBot="1" x14ac:dyDescent="0.25">
      <c r="B249" s="633"/>
      <c r="C249" s="821"/>
      <c r="D249" s="814"/>
      <c r="E249" s="822" t="s">
        <v>168</v>
      </c>
      <c r="F249" s="819"/>
      <c r="G249" s="819"/>
      <c r="H249" s="820"/>
      <c r="I249" s="1660">
        <f>[10]Castillo!I249+[10]Gustavo!I249+[10]Dionis!I249+[10]Ileana!I249+[10]Luisa!I249+[10]Bernardito!I249</f>
        <v>30</v>
      </c>
      <c r="J249" s="1660"/>
      <c r="K249" s="633"/>
    </row>
    <row r="250" spans="2:12" ht="14.25" customHeight="1" thickTop="1" thickBot="1" x14ac:dyDescent="0.25">
      <c r="B250" s="633"/>
      <c r="C250" s="821"/>
      <c r="D250" s="814"/>
      <c r="E250" s="822" t="s">
        <v>170</v>
      </c>
      <c r="F250" s="819"/>
      <c r="G250" s="819"/>
      <c r="H250" s="820"/>
      <c r="I250" s="1660">
        <v>1</v>
      </c>
      <c r="J250" s="1660"/>
      <c r="K250" s="633"/>
    </row>
    <row r="251" spans="2:12" ht="14.25" customHeight="1" thickTop="1" thickBot="1" x14ac:dyDescent="0.3">
      <c r="B251" s="633"/>
      <c r="C251" s="738"/>
      <c r="D251" s="657"/>
      <c r="E251" s="823" t="s">
        <v>37</v>
      </c>
      <c r="F251" s="824"/>
      <c r="G251" s="824"/>
      <c r="H251" s="825"/>
      <c r="I251" s="1632">
        <f>I252+I253+I254</f>
        <v>0</v>
      </c>
      <c r="J251" s="1632"/>
      <c r="K251" s="633"/>
    </row>
    <row r="252" spans="2:12" ht="14.25" customHeight="1" thickTop="1" thickBot="1" x14ac:dyDescent="0.25">
      <c r="B252" s="633"/>
      <c r="C252" s="633"/>
      <c r="D252" s="657"/>
      <c r="E252" s="826" t="s">
        <v>13</v>
      </c>
      <c r="F252" s="748"/>
      <c r="G252" s="748"/>
      <c r="H252" s="749"/>
      <c r="I252" s="1660"/>
      <c r="J252" s="1660"/>
      <c r="K252" s="633"/>
    </row>
    <row r="253" spans="2:12" ht="14.25" customHeight="1" thickTop="1" thickBot="1" x14ac:dyDescent="0.25">
      <c r="B253" s="633"/>
      <c r="C253" s="738"/>
      <c r="D253" s="657"/>
      <c r="E253" s="827" t="s">
        <v>14</v>
      </c>
      <c r="F253" s="819"/>
      <c r="G253" s="819"/>
      <c r="H253" s="820"/>
      <c r="I253" s="1669"/>
      <c r="J253" s="1669"/>
      <c r="K253" s="633"/>
    </row>
    <row r="254" spans="2:12" ht="14.25" customHeight="1" thickTop="1" thickBot="1" x14ac:dyDescent="0.25">
      <c r="B254" s="633"/>
      <c r="C254" s="738"/>
      <c r="D254" s="657"/>
      <c r="E254" s="828" t="s">
        <v>89</v>
      </c>
      <c r="F254" s="819"/>
      <c r="G254" s="819"/>
      <c r="H254" s="820"/>
      <c r="I254" s="1660"/>
      <c r="J254" s="1660"/>
      <c r="K254" s="634"/>
    </row>
    <row r="255" spans="2:12" ht="15" customHeight="1" thickTop="1" thickBot="1" x14ac:dyDescent="0.25">
      <c r="B255" s="633"/>
      <c r="C255" s="829" t="s">
        <v>171</v>
      </c>
      <c r="D255" s="830"/>
      <c r="E255" s="830"/>
      <c r="F255" s="830"/>
      <c r="G255" s="831"/>
      <c r="H255" s="1599" t="s">
        <v>0</v>
      </c>
      <c r="I255" s="1670"/>
      <c r="J255" s="1665"/>
      <c r="K255" s="633"/>
    </row>
    <row r="256" spans="2:12" ht="15" customHeight="1" thickTop="1" x14ac:dyDescent="0.2">
      <c r="B256" s="634"/>
      <c r="C256" s="832"/>
      <c r="D256" s="833"/>
      <c r="E256" s="833"/>
      <c r="F256" s="833"/>
      <c r="G256" s="834"/>
      <c r="H256" s="1671">
        <f>(F10+J15-F21+J77-H90)</f>
        <v>2018</v>
      </c>
      <c r="I256" s="1672"/>
      <c r="J256" s="1673"/>
      <c r="K256" s="634"/>
    </row>
    <row r="257" spans="2:11" ht="15" customHeight="1" thickBot="1" x14ac:dyDescent="0.25">
      <c r="B257" s="634"/>
      <c r="C257" s="835"/>
      <c r="D257" s="836"/>
      <c r="E257" s="836"/>
      <c r="F257" s="836"/>
      <c r="G257" s="837"/>
      <c r="H257" s="1674"/>
      <c r="I257" s="1675"/>
      <c r="J257" s="1676"/>
      <c r="K257" s="634"/>
    </row>
    <row r="258" spans="2:11" ht="13.5" thickTop="1" x14ac:dyDescent="0.2">
      <c r="B258" s="634"/>
      <c r="C258" s="634"/>
      <c r="D258" s="634"/>
      <c r="E258" s="634"/>
      <c r="F258" s="634"/>
      <c r="G258" s="634"/>
      <c r="H258" s="634"/>
      <c r="I258" s="634"/>
      <c r="J258" s="634"/>
      <c r="K258" s="634"/>
    </row>
    <row r="260" spans="2:11" x14ac:dyDescent="0.2">
      <c r="E260" s="838"/>
    </row>
    <row r="261" spans="2:11" x14ac:dyDescent="0.2">
      <c r="E261" s="838"/>
    </row>
    <row r="262" spans="2:11" x14ac:dyDescent="0.2">
      <c r="E262" s="838"/>
    </row>
    <row r="263" spans="2:11" x14ac:dyDescent="0.2">
      <c r="E263" s="838"/>
    </row>
    <row r="264" spans="2:11" x14ac:dyDescent="0.2">
      <c r="E264" s="838"/>
    </row>
    <row r="265" spans="2:11" x14ac:dyDescent="0.2">
      <c r="E265" s="649"/>
    </row>
    <row r="267" spans="2:11" x14ac:dyDescent="0.2">
      <c r="E267" s="649"/>
    </row>
  </sheetData>
  <sheetProtection password="DF07" sheet="1" objects="1" scenarios="1"/>
  <mergeCells count="204">
    <mergeCell ref="H255:J255"/>
    <mergeCell ref="H256:J257"/>
    <mergeCell ref="I249:J249"/>
    <mergeCell ref="I250:J250"/>
    <mergeCell ref="I251:J251"/>
    <mergeCell ref="I252:J252"/>
    <mergeCell ref="I253:J253"/>
    <mergeCell ref="I254:J254"/>
    <mergeCell ref="I243:J243"/>
    <mergeCell ref="I244:J244"/>
    <mergeCell ref="I245:J245"/>
    <mergeCell ref="I246:J246"/>
    <mergeCell ref="I247:J247"/>
    <mergeCell ref="I248:J248"/>
    <mergeCell ref="I238:J238"/>
    <mergeCell ref="I239:J239"/>
    <mergeCell ref="I240:J240"/>
    <mergeCell ref="E241:H241"/>
    <mergeCell ref="I241:J241"/>
    <mergeCell ref="I242:J242"/>
    <mergeCell ref="I232:J232"/>
    <mergeCell ref="I233:J233"/>
    <mergeCell ref="I234:J234"/>
    <mergeCell ref="I235:J235"/>
    <mergeCell ref="I236:J236"/>
    <mergeCell ref="I237:J237"/>
    <mergeCell ref="I226:J226"/>
    <mergeCell ref="I227:J227"/>
    <mergeCell ref="I228:J228"/>
    <mergeCell ref="I229:J229"/>
    <mergeCell ref="I230:J230"/>
    <mergeCell ref="I231:J231"/>
    <mergeCell ref="I220:J220"/>
    <mergeCell ref="I221:J221"/>
    <mergeCell ref="I222:J222"/>
    <mergeCell ref="I223:J223"/>
    <mergeCell ref="I224:J224"/>
    <mergeCell ref="I225:J225"/>
    <mergeCell ref="I214:J214"/>
    <mergeCell ref="I215:J215"/>
    <mergeCell ref="I216:J216"/>
    <mergeCell ref="I217:J217"/>
    <mergeCell ref="I218:J218"/>
    <mergeCell ref="I219:J219"/>
    <mergeCell ref="I208:J208"/>
    <mergeCell ref="I209:J209"/>
    <mergeCell ref="I210:J210"/>
    <mergeCell ref="I211:J211"/>
    <mergeCell ref="I212:J212"/>
    <mergeCell ref="I213:J213"/>
    <mergeCell ref="I202:J202"/>
    <mergeCell ref="I203:J203"/>
    <mergeCell ref="I204:J204"/>
    <mergeCell ref="I205:J205"/>
    <mergeCell ref="I206:J206"/>
    <mergeCell ref="I207:J207"/>
    <mergeCell ref="I196:J196"/>
    <mergeCell ref="I197:J197"/>
    <mergeCell ref="I198:J198"/>
    <mergeCell ref="I199:J199"/>
    <mergeCell ref="I200:J200"/>
    <mergeCell ref="I201:J201"/>
    <mergeCell ref="I190:J190"/>
    <mergeCell ref="I191:J191"/>
    <mergeCell ref="I192:J192"/>
    <mergeCell ref="I193:J193"/>
    <mergeCell ref="I194:J194"/>
    <mergeCell ref="I195:J195"/>
    <mergeCell ref="I184:J184"/>
    <mergeCell ref="I185:J185"/>
    <mergeCell ref="I186:J186"/>
    <mergeCell ref="I187:J187"/>
    <mergeCell ref="I188:J188"/>
    <mergeCell ref="I189:J189"/>
    <mergeCell ref="I178:J178"/>
    <mergeCell ref="I179:J179"/>
    <mergeCell ref="I180:J180"/>
    <mergeCell ref="I181:J181"/>
    <mergeCell ref="I182:J182"/>
    <mergeCell ref="I183:J183"/>
    <mergeCell ref="I172:J172"/>
    <mergeCell ref="I173:J173"/>
    <mergeCell ref="I174:J174"/>
    <mergeCell ref="I175:J175"/>
    <mergeCell ref="I176:J176"/>
    <mergeCell ref="I177:J177"/>
    <mergeCell ref="I166:J166"/>
    <mergeCell ref="I167:J167"/>
    <mergeCell ref="I168:J168"/>
    <mergeCell ref="I169:J169"/>
    <mergeCell ref="I170:J170"/>
    <mergeCell ref="I171:J171"/>
    <mergeCell ref="I160:J160"/>
    <mergeCell ref="I161:J161"/>
    <mergeCell ref="I162:J162"/>
    <mergeCell ref="I163:J163"/>
    <mergeCell ref="I164:J164"/>
    <mergeCell ref="I165:J165"/>
    <mergeCell ref="I154:J154"/>
    <mergeCell ref="I155:J155"/>
    <mergeCell ref="I156:J156"/>
    <mergeCell ref="I157:J157"/>
    <mergeCell ref="I158:J158"/>
    <mergeCell ref="I159:J159"/>
    <mergeCell ref="I148:J148"/>
    <mergeCell ref="I149:J149"/>
    <mergeCell ref="I150:J150"/>
    <mergeCell ref="I151:J151"/>
    <mergeCell ref="I152:J152"/>
    <mergeCell ref="I153:J153"/>
    <mergeCell ref="I142:J142"/>
    <mergeCell ref="I143:J143"/>
    <mergeCell ref="I144:J144"/>
    <mergeCell ref="I145:J145"/>
    <mergeCell ref="I146:J146"/>
    <mergeCell ref="I147:J147"/>
    <mergeCell ref="I136:J136"/>
    <mergeCell ref="I137:J137"/>
    <mergeCell ref="I138:J138"/>
    <mergeCell ref="I139:J139"/>
    <mergeCell ref="I140:J140"/>
    <mergeCell ref="I141:J141"/>
    <mergeCell ref="I130:J130"/>
    <mergeCell ref="I131:J131"/>
    <mergeCell ref="I132:J132"/>
    <mergeCell ref="I133:J133"/>
    <mergeCell ref="I134:J134"/>
    <mergeCell ref="I135:J135"/>
    <mergeCell ref="I124:J124"/>
    <mergeCell ref="I125:J125"/>
    <mergeCell ref="I126:J126"/>
    <mergeCell ref="I127:J127"/>
    <mergeCell ref="I128:J128"/>
    <mergeCell ref="I129:J129"/>
    <mergeCell ref="I118:J118"/>
    <mergeCell ref="I119:J119"/>
    <mergeCell ref="I120:J120"/>
    <mergeCell ref="I121:J121"/>
    <mergeCell ref="I122:J122"/>
    <mergeCell ref="I123:J123"/>
    <mergeCell ref="I112:J112"/>
    <mergeCell ref="I113:J113"/>
    <mergeCell ref="I114:J114"/>
    <mergeCell ref="I115:J115"/>
    <mergeCell ref="I116:J116"/>
    <mergeCell ref="I117:J117"/>
    <mergeCell ref="I106:J106"/>
    <mergeCell ref="I107:J107"/>
    <mergeCell ref="I108:J108"/>
    <mergeCell ref="I109:J109"/>
    <mergeCell ref="I110:J110"/>
    <mergeCell ref="I111:J111"/>
    <mergeCell ref="I100:J100"/>
    <mergeCell ref="I101:J101"/>
    <mergeCell ref="I102:J102"/>
    <mergeCell ref="I103:J103"/>
    <mergeCell ref="I104:J104"/>
    <mergeCell ref="I105:J105"/>
    <mergeCell ref="H95:I95"/>
    <mergeCell ref="E96:F96"/>
    <mergeCell ref="H96:I96"/>
    <mergeCell ref="C97:H99"/>
    <mergeCell ref="I97:J97"/>
    <mergeCell ref="I98:J99"/>
    <mergeCell ref="E92:F92"/>
    <mergeCell ref="H92:I92"/>
    <mergeCell ref="E93:F93"/>
    <mergeCell ref="H93:I93"/>
    <mergeCell ref="E94:F94"/>
    <mergeCell ref="H94:I94"/>
    <mergeCell ref="D71:E71"/>
    <mergeCell ref="D72:E72"/>
    <mergeCell ref="C76:I76"/>
    <mergeCell ref="D77:E77"/>
    <mergeCell ref="D78:E78"/>
    <mergeCell ref="C89:G91"/>
    <mergeCell ref="H89:I89"/>
    <mergeCell ref="H90:I91"/>
    <mergeCell ref="D34:E34"/>
    <mergeCell ref="D38:E38"/>
    <mergeCell ref="D49:E49"/>
    <mergeCell ref="C66:I68"/>
    <mergeCell ref="D70:E70"/>
    <mergeCell ref="C5:H5"/>
    <mergeCell ref="C6:H6"/>
    <mergeCell ref="C7:D7"/>
    <mergeCell ref="C9:E11"/>
    <mergeCell ref="F9:G9"/>
    <mergeCell ref="H9:I9"/>
    <mergeCell ref="F10:G11"/>
    <mergeCell ref="H10:I11"/>
    <mergeCell ref="J66:J68"/>
    <mergeCell ref="C17:G17"/>
    <mergeCell ref="J17:K17"/>
    <mergeCell ref="F19:I19"/>
    <mergeCell ref="F21:I21"/>
    <mergeCell ref="J21:J22"/>
    <mergeCell ref="D23:E23"/>
    <mergeCell ref="C13:G15"/>
    <mergeCell ref="H13:I13"/>
    <mergeCell ref="J13:K14"/>
    <mergeCell ref="J15:K15"/>
    <mergeCell ref="C16:G16"/>
    <mergeCell ref="J16:K16"/>
  </mergeCells>
  <printOptions verticalCentered="1"/>
  <pageMargins left="3.937007874015748E-2" right="0.23622047244094491" top="0.15748031496062992" bottom="3.937007874015748E-2" header="0" footer="0"/>
  <pageSetup scale="75" fitToHeight="2" pageOrder="overThenDown" orientation="portrait" r:id="rId1"/>
  <headerFooter alignWithMargins="0"/>
  <rowBreaks count="1" manualBreakCount="1">
    <brk id="74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267"/>
  <sheetViews>
    <sheetView showGridLines="0" showRowColHeaders="0" showZeros="0" zoomScale="115" zoomScaleNormal="115" zoomScaleSheetLayoutView="75" workbookViewId="0">
      <selection activeCell="C7" sqref="C7:D7"/>
    </sheetView>
  </sheetViews>
  <sheetFormatPr baseColWidth="10" defaultRowHeight="12.75" outlineLevelRow="1" x14ac:dyDescent="0.2"/>
  <cols>
    <col min="1" max="1" width="7.5703125" style="531" customWidth="1"/>
    <col min="2" max="2" width="17.7109375" style="531" customWidth="1"/>
    <col min="3" max="3" width="13.5703125" style="531" customWidth="1"/>
    <col min="4" max="4" width="13.85546875" style="531" customWidth="1"/>
    <col min="5" max="5" width="46.85546875" style="531" customWidth="1"/>
    <col min="6" max="6" width="9.28515625" style="531" customWidth="1"/>
    <col min="7" max="8" width="7.7109375" style="531" customWidth="1"/>
    <col min="9" max="9" width="7.85546875" style="531" customWidth="1"/>
    <col min="10" max="10" width="9.7109375" style="531" customWidth="1"/>
    <col min="11" max="17" width="7.7109375" style="531" customWidth="1"/>
    <col min="18" max="16384" width="11.42578125" style="531"/>
  </cols>
  <sheetData>
    <row r="1" spans="1:18" ht="60.75" customHeight="1" thickBot="1" x14ac:dyDescent="0.25">
      <c r="A1" s="528"/>
      <c r="B1" s="529"/>
      <c r="C1" s="529"/>
      <c r="D1" s="530"/>
      <c r="E1" s="530"/>
      <c r="F1" s="206"/>
      <c r="G1" s="529"/>
      <c r="H1" s="212" t="s">
        <v>177</v>
      </c>
      <c r="I1" s="529"/>
      <c r="J1" s="529"/>
      <c r="K1" s="529"/>
      <c r="M1" s="528"/>
      <c r="N1" s="528"/>
    </row>
    <row r="2" spans="1:18" ht="17.25" thickTop="1" thickBot="1" x14ac:dyDescent="0.3">
      <c r="A2" s="528"/>
      <c r="B2" s="532"/>
      <c r="C2" s="532"/>
      <c r="D2" s="533"/>
      <c r="E2" s="533"/>
      <c r="F2" s="533"/>
      <c r="G2" s="529"/>
      <c r="H2" s="202" t="s">
        <v>16</v>
      </c>
      <c r="I2" s="203"/>
      <c r="J2" s="54"/>
      <c r="K2" s="532"/>
      <c r="L2" s="528"/>
      <c r="M2" s="528"/>
      <c r="N2" s="528"/>
    </row>
    <row r="3" spans="1:18" ht="17.25" thickTop="1" thickBot="1" x14ac:dyDescent="0.3">
      <c r="A3" s="528"/>
      <c r="B3" s="206"/>
      <c r="C3" s="532"/>
      <c r="D3" s="186"/>
      <c r="E3" s="186"/>
      <c r="F3" s="186"/>
      <c r="G3" s="529"/>
      <c r="H3" s="204" t="s">
        <v>17</v>
      </c>
      <c r="I3" s="534"/>
      <c r="J3" s="54" t="s">
        <v>224</v>
      </c>
      <c r="K3" s="532"/>
      <c r="L3" s="528"/>
      <c r="M3" s="535"/>
      <c r="N3" s="535"/>
    </row>
    <row r="4" spans="1:18" ht="12" customHeight="1" thickTop="1" thickBot="1" x14ac:dyDescent="0.25">
      <c r="A4" s="536"/>
      <c r="B4" s="532"/>
      <c r="C4" s="532"/>
      <c r="D4" s="532"/>
      <c r="E4" s="533"/>
      <c r="F4" s="537"/>
      <c r="G4" s="533"/>
      <c r="H4" s="533"/>
      <c r="I4" s="533"/>
      <c r="J4" s="533"/>
      <c r="K4" s="533"/>
      <c r="L4" s="535"/>
      <c r="M4" s="535"/>
      <c r="N4" s="535"/>
      <c r="O4" s="538"/>
      <c r="P4" s="538"/>
      <c r="Q4" s="538"/>
      <c r="R4" s="538"/>
    </row>
    <row r="5" spans="1:18" ht="17.25" customHeight="1" thickTop="1" thickBot="1" x14ac:dyDescent="0.3">
      <c r="A5" s="528"/>
      <c r="B5" s="135" t="s">
        <v>218</v>
      </c>
      <c r="C5" s="1220"/>
      <c r="D5" s="1221"/>
      <c r="E5" s="1221"/>
      <c r="F5" s="1221"/>
      <c r="G5" s="1221"/>
      <c r="H5" s="1222"/>
      <c r="I5" s="529"/>
      <c r="J5" s="529"/>
      <c r="K5" s="529"/>
      <c r="L5" s="40"/>
      <c r="M5" s="535"/>
    </row>
    <row r="6" spans="1:18" ht="17.25" customHeight="1" thickTop="1" thickBot="1" x14ac:dyDescent="0.3">
      <c r="A6" s="528"/>
      <c r="B6" s="135" t="s">
        <v>18</v>
      </c>
      <c r="C6" s="1220" t="s">
        <v>228</v>
      </c>
      <c r="D6" s="1221"/>
      <c r="E6" s="1221"/>
      <c r="F6" s="1221"/>
      <c r="G6" s="1221"/>
      <c r="H6" s="1222"/>
      <c r="I6" s="529"/>
      <c r="J6" s="529"/>
      <c r="K6" s="529"/>
      <c r="L6" s="40"/>
      <c r="M6" s="41"/>
      <c r="N6" s="535"/>
      <c r="O6" s="538"/>
      <c r="P6" s="538"/>
      <c r="Q6" s="538"/>
    </row>
    <row r="7" spans="1:18" ht="17.25" customHeight="1" thickTop="1" thickBot="1" x14ac:dyDescent="0.3">
      <c r="A7" s="528"/>
      <c r="B7" s="136" t="s">
        <v>19</v>
      </c>
      <c r="C7" s="1223" t="s">
        <v>241</v>
      </c>
      <c r="D7" s="1224"/>
      <c r="E7" s="55"/>
      <c r="F7" s="56"/>
      <c r="G7" s="56"/>
      <c r="H7" s="55"/>
      <c r="I7" s="529"/>
      <c r="J7" s="529"/>
      <c r="K7" s="529"/>
      <c r="L7" s="41"/>
      <c r="M7" s="528"/>
      <c r="N7" s="528"/>
    </row>
    <row r="8" spans="1:18" ht="6.75" customHeight="1" thickTop="1" thickBot="1" x14ac:dyDescent="0.25">
      <c r="B8" s="532"/>
      <c r="C8" s="532"/>
      <c r="D8" s="532"/>
      <c r="E8" s="532"/>
      <c r="F8" s="532"/>
      <c r="G8" s="532"/>
      <c r="H8" s="539"/>
      <c r="I8" s="532"/>
      <c r="J8" s="532"/>
      <c r="K8" s="532"/>
      <c r="L8" s="528"/>
    </row>
    <row r="9" spans="1:18" ht="14.25" customHeight="1" thickTop="1" thickBot="1" x14ac:dyDescent="0.25">
      <c r="B9" s="529"/>
      <c r="C9" s="1225" t="s">
        <v>52</v>
      </c>
      <c r="D9" s="1225"/>
      <c r="E9" s="1225"/>
      <c r="F9" s="1227" t="s">
        <v>33</v>
      </c>
      <c r="G9" s="1228"/>
      <c r="H9" s="1227" t="s">
        <v>0</v>
      </c>
      <c r="I9" s="1228"/>
      <c r="J9" s="529"/>
      <c r="K9" s="529"/>
    </row>
    <row r="10" spans="1:18" ht="14.25" customHeight="1" thickTop="1" thickBot="1" x14ac:dyDescent="0.25">
      <c r="A10" s="538"/>
      <c r="B10" s="540"/>
      <c r="C10" s="1226"/>
      <c r="D10" s="1225"/>
      <c r="E10" s="1225"/>
      <c r="F10" s="1229">
        <v>1077</v>
      </c>
      <c r="G10" s="1229"/>
      <c r="H10" s="1230">
        <f>SUM(F10:G11)</f>
        <v>1077</v>
      </c>
      <c r="I10" s="1230"/>
      <c r="J10" s="529"/>
      <c r="K10" s="529"/>
    </row>
    <row r="11" spans="1:18" ht="14.25" customHeight="1" thickTop="1" thickBot="1" x14ac:dyDescent="0.25">
      <c r="A11" s="538"/>
      <c r="B11" s="540"/>
      <c r="C11" s="1226"/>
      <c r="D11" s="1225"/>
      <c r="E11" s="1225"/>
      <c r="F11" s="1229"/>
      <c r="G11" s="1229"/>
      <c r="H11" s="1230"/>
      <c r="I11" s="1230"/>
      <c r="J11" s="529"/>
      <c r="K11" s="529"/>
    </row>
    <row r="12" spans="1:18" ht="4.5" customHeight="1" thickTop="1" thickBot="1" x14ac:dyDescent="0.25">
      <c r="A12" s="538"/>
      <c r="B12" s="540"/>
      <c r="C12" s="541"/>
      <c r="D12" s="541"/>
      <c r="E12" s="541"/>
      <c r="F12" s="541"/>
      <c r="G12" s="541"/>
      <c r="H12" s="541"/>
      <c r="I12" s="541"/>
      <c r="J12" s="541"/>
      <c r="K12" s="541"/>
      <c r="L12" s="542"/>
    </row>
    <row r="13" spans="1:18" ht="14.25" customHeight="1" thickTop="1" thickBot="1" x14ac:dyDescent="0.25">
      <c r="A13" s="538"/>
      <c r="B13" s="540"/>
      <c r="C13" s="1226" t="s">
        <v>53</v>
      </c>
      <c r="D13" s="1225"/>
      <c r="E13" s="1225"/>
      <c r="F13" s="1225"/>
      <c r="G13" s="1225"/>
      <c r="H13" s="1227" t="s">
        <v>0</v>
      </c>
      <c r="I13" s="1228"/>
      <c r="J13" s="1244" t="s">
        <v>11</v>
      </c>
      <c r="K13" s="1244"/>
    </row>
    <row r="14" spans="1:18" ht="14.25" customHeight="1" thickTop="1" thickBot="1" x14ac:dyDescent="0.25">
      <c r="B14" s="540"/>
      <c r="C14" s="1225"/>
      <c r="D14" s="1225"/>
      <c r="E14" s="1225"/>
      <c r="F14" s="1225"/>
      <c r="G14" s="1225"/>
      <c r="H14" s="862" t="s">
        <v>1</v>
      </c>
      <c r="I14" s="862" t="s">
        <v>2</v>
      </c>
      <c r="J14" s="1244"/>
      <c r="K14" s="1244"/>
    </row>
    <row r="15" spans="1:18" ht="14.25" customHeight="1" thickTop="1" thickBot="1" x14ac:dyDescent="0.25">
      <c r="B15" s="529"/>
      <c r="C15" s="1225"/>
      <c r="D15" s="1225"/>
      <c r="E15" s="1225"/>
      <c r="F15" s="1225"/>
      <c r="G15" s="1225"/>
      <c r="H15" s="860">
        <f>SUM(H16:H17)</f>
        <v>29</v>
      </c>
      <c r="I15" s="860">
        <f>SUM(I16:I17)</f>
        <v>2</v>
      </c>
      <c r="J15" s="1245">
        <f>H15+I15</f>
        <v>31</v>
      </c>
      <c r="K15" s="1245"/>
    </row>
    <row r="16" spans="1:18" ht="19.5" customHeight="1" thickTop="1" thickBot="1" x14ac:dyDescent="0.25">
      <c r="B16" s="529"/>
      <c r="C16" s="1234" t="s">
        <v>15</v>
      </c>
      <c r="D16" s="1235"/>
      <c r="E16" s="1235"/>
      <c r="F16" s="1235"/>
      <c r="G16" s="1246"/>
      <c r="H16" s="57">
        <v>29</v>
      </c>
      <c r="I16" s="57">
        <v>2</v>
      </c>
      <c r="J16" s="1247">
        <f>H16+I16</f>
        <v>31</v>
      </c>
      <c r="K16" s="1247"/>
    </row>
    <row r="17" spans="2:15" ht="16.5" customHeight="1" thickTop="1" thickBot="1" x14ac:dyDescent="0.25">
      <c r="B17" s="529"/>
      <c r="C17" s="1234" t="s">
        <v>213</v>
      </c>
      <c r="D17" s="1235"/>
      <c r="E17" s="1235"/>
      <c r="F17" s="1235"/>
      <c r="G17" s="1235"/>
      <c r="H17" s="57"/>
      <c r="I17" s="57"/>
      <c r="J17" s="1236">
        <f>H17+I17</f>
        <v>0</v>
      </c>
      <c r="K17" s="1237"/>
    </row>
    <row r="18" spans="2:15" ht="14.25" customHeight="1" thickTop="1" thickBot="1" x14ac:dyDescent="0.25">
      <c r="B18" s="529"/>
      <c r="C18" s="124" t="s">
        <v>8</v>
      </c>
      <c r="D18" s="125"/>
      <c r="E18" s="126"/>
      <c r="F18" s="543"/>
      <c r="G18" s="543"/>
      <c r="H18" s="544"/>
      <c r="I18" s="545"/>
      <c r="J18" s="546"/>
      <c r="K18" s="529"/>
    </row>
    <row r="19" spans="2:15" ht="14.25" customHeight="1" thickTop="1" thickBot="1" x14ac:dyDescent="0.25">
      <c r="B19" s="529"/>
      <c r="C19" s="127"/>
      <c r="D19" s="128"/>
      <c r="E19" s="128"/>
      <c r="F19" s="1227" t="s">
        <v>51</v>
      </c>
      <c r="G19" s="1227"/>
      <c r="H19" s="1227"/>
      <c r="I19" s="1238"/>
      <c r="J19" s="862" t="s">
        <v>0</v>
      </c>
      <c r="K19" s="529"/>
    </row>
    <row r="20" spans="2:15" ht="14.25" customHeight="1" thickTop="1" thickBot="1" x14ac:dyDescent="0.25">
      <c r="B20" s="529"/>
      <c r="C20" s="127"/>
      <c r="D20" s="128" t="s">
        <v>54</v>
      </c>
      <c r="E20" s="128"/>
      <c r="F20" s="172" t="s">
        <v>5</v>
      </c>
      <c r="G20" s="172" t="s">
        <v>35</v>
      </c>
      <c r="H20" s="172" t="s">
        <v>3</v>
      </c>
      <c r="I20" s="192" t="s">
        <v>4</v>
      </c>
      <c r="J20" s="547"/>
      <c r="K20" s="529"/>
    </row>
    <row r="21" spans="2:15" ht="14.25" customHeight="1" thickTop="1" thickBot="1" x14ac:dyDescent="0.25">
      <c r="B21" s="529"/>
      <c r="C21" s="129"/>
      <c r="D21" s="130"/>
      <c r="E21" s="130"/>
      <c r="F21" s="1239">
        <f>(J23+J28+J35+J39+J40+J41+J54+J57+J58+J59+J61+J62+J63)</f>
        <v>9</v>
      </c>
      <c r="G21" s="1239"/>
      <c r="H21" s="1239"/>
      <c r="I21" s="1240"/>
      <c r="J21" s="1241">
        <f>(J23+J28+J34+J38+J49+J70+J72+J78)</f>
        <v>61</v>
      </c>
      <c r="K21" s="529"/>
    </row>
    <row r="22" spans="2:15" ht="15.75" thickTop="1" thickBot="1" x14ac:dyDescent="0.25">
      <c r="B22" s="529"/>
      <c r="C22" s="548"/>
      <c r="D22" s="62"/>
      <c r="E22" s="62"/>
      <c r="F22" s="133">
        <f>(F23+F28+F34+F38+F49+F70+F72+F77+F78)</f>
        <v>42</v>
      </c>
      <c r="G22" s="133">
        <f>(G23+G28+G34+G38+G49+G70+G72+G77+G78)</f>
        <v>19</v>
      </c>
      <c r="H22" s="133">
        <f>(H23+H28+H34+H38+H49+H70+H72+H77+H78)</f>
        <v>0</v>
      </c>
      <c r="I22" s="133">
        <f>(I23+I28+I34+I38+I49+I70+I72+I77+I78)</f>
        <v>0</v>
      </c>
      <c r="J22" s="1241"/>
      <c r="K22" s="529"/>
    </row>
    <row r="23" spans="2:15" ht="16.5" customHeight="1" thickTop="1" thickBot="1" x14ac:dyDescent="0.3">
      <c r="B23" s="529"/>
      <c r="C23" s="549"/>
      <c r="D23" s="1242" t="s">
        <v>55</v>
      </c>
      <c r="E23" s="1243"/>
      <c r="F23" s="140">
        <f>SUM(F24:F27)</f>
        <v>0</v>
      </c>
      <c r="G23" s="140">
        <f>SUM(G24:G27)</f>
        <v>0</v>
      </c>
      <c r="H23" s="140">
        <f>SUM(H24:H27)</f>
        <v>0</v>
      </c>
      <c r="I23" s="141">
        <f>SUM(I24:I27)</f>
        <v>0</v>
      </c>
      <c r="J23" s="142">
        <f t="shared" ref="J23:J33" si="0">SUM(F23:I23)</f>
        <v>0</v>
      </c>
      <c r="K23" s="529"/>
    </row>
    <row r="24" spans="2:15" ht="14.25" customHeight="1" outlineLevel="1" thickTop="1" thickBot="1" x14ac:dyDescent="0.25">
      <c r="B24" s="529"/>
      <c r="C24" s="549"/>
      <c r="D24" s="550"/>
      <c r="E24" s="551" t="s">
        <v>36</v>
      </c>
      <c r="F24" s="865"/>
      <c r="G24" s="865"/>
      <c r="H24" s="865"/>
      <c r="I24" s="865"/>
      <c r="J24" s="553">
        <f t="shared" si="0"/>
        <v>0</v>
      </c>
      <c r="K24" s="529"/>
    </row>
    <row r="25" spans="2:15" ht="14.25" customHeight="1" outlineLevel="1" thickTop="1" thickBot="1" x14ac:dyDescent="0.25">
      <c r="B25" s="529"/>
      <c r="C25" s="549"/>
      <c r="D25" s="550"/>
      <c r="E25" s="551" t="s">
        <v>25</v>
      </c>
      <c r="F25" s="865"/>
      <c r="G25" s="865"/>
      <c r="H25" s="865"/>
      <c r="I25" s="865"/>
      <c r="J25" s="553">
        <f t="shared" si="0"/>
        <v>0</v>
      </c>
      <c r="K25" s="529"/>
    </row>
    <row r="26" spans="2:15" ht="14.25" customHeight="1" outlineLevel="1" thickTop="1" thickBot="1" x14ac:dyDescent="0.25">
      <c r="B26" s="529"/>
      <c r="C26" s="549"/>
      <c r="D26" s="550"/>
      <c r="E26" s="551" t="s">
        <v>26</v>
      </c>
      <c r="F26" s="865"/>
      <c r="G26" s="865"/>
      <c r="H26" s="865"/>
      <c r="I26" s="865"/>
      <c r="J26" s="553">
        <f t="shared" si="0"/>
        <v>0</v>
      </c>
      <c r="K26" s="529"/>
    </row>
    <row r="27" spans="2:15" ht="14.25" customHeight="1" outlineLevel="1" thickTop="1" thickBot="1" x14ac:dyDescent="0.25">
      <c r="B27" s="529"/>
      <c r="C27" s="549"/>
      <c r="D27" s="550"/>
      <c r="E27" s="551" t="s">
        <v>6</v>
      </c>
      <c r="F27" s="865"/>
      <c r="G27" s="865"/>
      <c r="H27" s="865"/>
      <c r="I27" s="865"/>
      <c r="J27" s="553">
        <f t="shared" si="0"/>
        <v>0</v>
      </c>
      <c r="K27" s="529"/>
    </row>
    <row r="28" spans="2:15" ht="16.5" customHeight="1" thickTop="1" thickBot="1" x14ac:dyDescent="0.3">
      <c r="B28" s="529"/>
      <c r="C28" s="549"/>
      <c r="D28" s="869" t="s">
        <v>20</v>
      </c>
      <c r="E28" s="144"/>
      <c r="F28" s="863">
        <f>SUM(F29:F33)</f>
        <v>1</v>
      </c>
      <c r="G28" s="863">
        <f>SUM(G29:G33)</f>
        <v>0</v>
      </c>
      <c r="H28" s="863">
        <f>SUM(H29:H33)</f>
        <v>0</v>
      </c>
      <c r="I28" s="863">
        <f>SUM(I29:I33)</f>
        <v>0</v>
      </c>
      <c r="J28" s="146">
        <f t="shared" si="0"/>
        <v>1</v>
      </c>
      <c r="K28" s="529"/>
      <c r="O28" s="554"/>
    </row>
    <row r="29" spans="2:15" ht="14.25" customHeight="1" outlineLevel="1" thickTop="1" thickBot="1" x14ac:dyDescent="0.25">
      <c r="B29" s="529"/>
      <c r="C29" s="549"/>
      <c r="D29" s="550"/>
      <c r="E29" s="551" t="s">
        <v>45</v>
      </c>
      <c r="F29" s="865"/>
      <c r="G29" s="865"/>
      <c r="H29" s="865"/>
      <c r="I29" s="865"/>
      <c r="J29" s="553">
        <f t="shared" si="0"/>
        <v>0</v>
      </c>
      <c r="K29" s="529"/>
    </row>
    <row r="30" spans="2:15" ht="14.25" customHeight="1" outlineLevel="1" thickTop="1" thickBot="1" x14ac:dyDescent="0.25">
      <c r="B30" s="529"/>
      <c r="C30" s="549"/>
      <c r="D30" s="550"/>
      <c r="E30" s="551" t="s">
        <v>27</v>
      </c>
      <c r="F30" s="865">
        <v>1</v>
      </c>
      <c r="G30" s="865"/>
      <c r="H30" s="865"/>
      <c r="I30" s="865"/>
      <c r="J30" s="553">
        <f t="shared" si="0"/>
        <v>1</v>
      </c>
      <c r="K30" s="529"/>
    </row>
    <row r="31" spans="2:15" ht="14.25" customHeight="1" outlineLevel="1" thickTop="1" thickBot="1" x14ac:dyDescent="0.25">
      <c r="B31" s="529"/>
      <c r="C31" s="549"/>
      <c r="D31" s="550"/>
      <c r="E31" s="551" t="s">
        <v>46</v>
      </c>
      <c r="F31" s="865"/>
      <c r="G31" s="865"/>
      <c r="H31" s="865"/>
      <c r="I31" s="865"/>
      <c r="J31" s="553">
        <f t="shared" si="0"/>
        <v>0</v>
      </c>
      <c r="K31" s="529"/>
    </row>
    <row r="32" spans="2:15" ht="14.25" customHeight="1" outlineLevel="1" thickTop="1" thickBot="1" x14ac:dyDescent="0.25">
      <c r="B32" s="529"/>
      <c r="C32" s="549"/>
      <c r="D32" s="550"/>
      <c r="E32" s="551" t="s">
        <v>47</v>
      </c>
      <c r="F32" s="865"/>
      <c r="G32" s="865"/>
      <c r="H32" s="865"/>
      <c r="I32" s="865"/>
      <c r="J32" s="553">
        <f t="shared" si="0"/>
        <v>0</v>
      </c>
      <c r="K32" s="529"/>
    </row>
    <row r="33" spans="2:11" ht="14.25" customHeight="1" outlineLevel="1" thickTop="1" thickBot="1" x14ac:dyDescent="0.25">
      <c r="B33" s="529"/>
      <c r="C33" s="549"/>
      <c r="D33" s="550"/>
      <c r="E33" s="551" t="s">
        <v>142</v>
      </c>
      <c r="F33" s="865"/>
      <c r="G33" s="865"/>
      <c r="H33" s="865"/>
      <c r="I33" s="865"/>
      <c r="J33" s="553">
        <f t="shared" si="0"/>
        <v>0</v>
      </c>
      <c r="K33" s="529"/>
    </row>
    <row r="34" spans="2:11" ht="16.5" customHeight="1" thickTop="1" thickBot="1" x14ac:dyDescent="0.3">
      <c r="B34" s="529"/>
      <c r="C34" s="549"/>
      <c r="D34" s="1234" t="s">
        <v>56</v>
      </c>
      <c r="E34" s="1246"/>
      <c r="F34" s="147">
        <f>SUM(F35:F37)</f>
        <v>9</v>
      </c>
      <c r="G34" s="147">
        <f>SUM(G35:G37)</f>
        <v>0</v>
      </c>
      <c r="H34" s="147">
        <f>SUM(H35:H37)</f>
        <v>0</v>
      </c>
      <c r="I34" s="147">
        <f>SUM(I35:I37)</f>
        <v>0</v>
      </c>
      <c r="J34" s="142">
        <f>SUM(F34:I34)</f>
        <v>9</v>
      </c>
      <c r="K34" s="529"/>
    </row>
    <row r="35" spans="2:11" ht="14.25" customHeight="1" outlineLevel="1" thickTop="1" thickBot="1" x14ac:dyDescent="0.25">
      <c r="B35" s="529"/>
      <c r="C35" s="549"/>
      <c r="D35" s="550"/>
      <c r="E35" s="555" t="s">
        <v>49</v>
      </c>
      <c r="F35" s="865"/>
      <c r="G35" s="865"/>
      <c r="H35" s="865"/>
      <c r="I35" s="865"/>
      <c r="J35" s="556">
        <f t="shared" ref="J35:J48" si="1">SUM(F35:I35)</f>
        <v>0</v>
      </c>
      <c r="K35" s="529"/>
    </row>
    <row r="36" spans="2:11" ht="14.25" customHeight="1" outlineLevel="1" thickTop="1" thickBot="1" x14ac:dyDescent="0.25">
      <c r="B36" s="529"/>
      <c r="C36" s="549"/>
      <c r="D36" s="550"/>
      <c r="E36" s="555" t="s">
        <v>50</v>
      </c>
      <c r="F36" s="210">
        <v>8</v>
      </c>
      <c r="G36" s="210"/>
      <c r="H36" s="210"/>
      <c r="I36" s="210"/>
      <c r="J36" s="556">
        <f>SUM(F36:I36)</f>
        <v>8</v>
      </c>
      <c r="K36" s="529"/>
    </row>
    <row r="37" spans="2:11" ht="14.25" customHeight="1" outlineLevel="1" thickTop="1" thickBot="1" x14ac:dyDescent="0.25">
      <c r="B37" s="529"/>
      <c r="C37" s="549"/>
      <c r="D37" s="550"/>
      <c r="E37" s="72" t="s">
        <v>48</v>
      </c>
      <c r="F37" s="865">
        <v>1</v>
      </c>
      <c r="G37" s="865"/>
      <c r="H37" s="865"/>
      <c r="I37" s="865"/>
      <c r="J37" s="556">
        <f>SUM(F37:I37)</f>
        <v>1</v>
      </c>
      <c r="K37" s="529"/>
    </row>
    <row r="38" spans="2:11" ht="16.5" customHeight="1" thickTop="1" thickBot="1" x14ac:dyDescent="0.3">
      <c r="B38" s="529"/>
      <c r="C38" s="530"/>
      <c r="D38" s="1234" t="s">
        <v>120</v>
      </c>
      <c r="E38" s="1246"/>
      <c r="F38" s="863">
        <f>SUM(F39:F48)</f>
        <v>0</v>
      </c>
      <c r="G38" s="863">
        <f>SUM(G39:G48)</f>
        <v>10</v>
      </c>
      <c r="H38" s="863">
        <f>SUM(H39:H48)</f>
        <v>0</v>
      </c>
      <c r="I38" s="863">
        <f>SUM(I39:I48)</f>
        <v>0</v>
      </c>
      <c r="J38" s="142">
        <f t="shared" si="1"/>
        <v>10</v>
      </c>
      <c r="K38" s="529"/>
    </row>
    <row r="39" spans="2:11" ht="14.25" customHeight="1" outlineLevel="1" thickTop="1" thickBot="1" x14ac:dyDescent="0.25">
      <c r="B39" s="529"/>
      <c r="C39" s="530"/>
      <c r="D39" s="557"/>
      <c r="E39" s="109" t="s">
        <v>125</v>
      </c>
      <c r="F39" s="865"/>
      <c r="G39" s="865">
        <v>5</v>
      </c>
      <c r="H39" s="865"/>
      <c r="I39" s="865"/>
      <c r="J39" s="556">
        <f t="shared" si="1"/>
        <v>5</v>
      </c>
      <c r="K39" s="529"/>
    </row>
    <row r="40" spans="2:11" ht="14.25" customHeight="1" outlineLevel="1" thickTop="1" thickBot="1" x14ac:dyDescent="0.25">
      <c r="B40" s="529"/>
      <c r="C40" s="530"/>
      <c r="D40" s="557"/>
      <c r="E40" s="109" t="s">
        <v>126</v>
      </c>
      <c r="F40" s="865"/>
      <c r="G40" s="865"/>
      <c r="H40" s="865"/>
      <c r="I40" s="865"/>
      <c r="J40" s="556">
        <f>SUM(F40:I40)</f>
        <v>0</v>
      </c>
      <c r="K40" s="529"/>
    </row>
    <row r="41" spans="2:11" ht="14.25" customHeight="1" outlineLevel="1" thickTop="1" thickBot="1" x14ac:dyDescent="0.25">
      <c r="B41" s="529"/>
      <c r="C41" s="530"/>
      <c r="D41" s="557"/>
      <c r="E41" s="109" t="s">
        <v>127</v>
      </c>
      <c r="F41" s="865"/>
      <c r="G41" s="865"/>
      <c r="H41" s="865"/>
      <c r="I41" s="865"/>
      <c r="J41" s="556">
        <f>SUM(F41:I41)</f>
        <v>0</v>
      </c>
      <c r="K41" s="529"/>
    </row>
    <row r="42" spans="2:11" ht="14.25" customHeight="1" outlineLevel="1" thickTop="1" thickBot="1" x14ac:dyDescent="0.25">
      <c r="B42" s="529"/>
      <c r="C42" s="530"/>
      <c r="D42" s="557"/>
      <c r="E42" s="110" t="s">
        <v>128</v>
      </c>
      <c r="F42" s="865"/>
      <c r="G42" s="865"/>
      <c r="H42" s="865"/>
      <c r="I42" s="865"/>
      <c r="J42" s="556">
        <f>SUM(F42:I42)</f>
        <v>0</v>
      </c>
      <c r="K42" s="529"/>
    </row>
    <row r="43" spans="2:11" ht="14.25" customHeight="1" outlineLevel="1" thickTop="1" thickBot="1" x14ac:dyDescent="0.25">
      <c r="B43" s="529"/>
      <c r="C43" s="530"/>
      <c r="D43" s="557"/>
      <c r="E43" s="111" t="s">
        <v>129</v>
      </c>
      <c r="F43" s="865"/>
      <c r="G43" s="865"/>
      <c r="H43" s="865"/>
      <c r="I43" s="865"/>
      <c r="J43" s="556">
        <f t="shared" si="1"/>
        <v>0</v>
      </c>
      <c r="K43" s="529"/>
    </row>
    <row r="44" spans="2:11" ht="14.25" customHeight="1" outlineLevel="1" thickTop="1" thickBot="1" x14ac:dyDescent="0.25">
      <c r="B44" s="529"/>
      <c r="C44" s="530"/>
      <c r="D44" s="557"/>
      <c r="E44" s="110" t="s">
        <v>130</v>
      </c>
      <c r="F44" s="865"/>
      <c r="G44" s="865">
        <v>1</v>
      </c>
      <c r="H44" s="865"/>
      <c r="I44" s="865"/>
      <c r="J44" s="556">
        <f>SUM(F44:I44)</f>
        <v>1</v>
      </c>
      <c r="K44" s="529"/>
    </row>
    <row r="45" spans="2:11" ht="14.25" customHeight="1" outlineLevel="1" thickTop="1" thickBot="1" x14ac:dyDescent="0.25">
      <c r="B45" s="529"/>
      <c r="C45" s="530"/>
      <c r="D45" s="557"/>
      <c r="E45" s="110" t="s">
        <v>131</v>
      </c>
      <c r="F45" s="865"/>
      <c r="G45" s="865"/>
      <c r="H45" s="865"/>
      <c r="I45" s="865"/>
      <c r="J45" s="556">
        <f>SUM(F45:I45)</f>
        <v>0</v>
      </c>
      <c r="K45" s="529"/>
    </row>
    <row r="46" spans="2:11" ht="14.25" customHeight="1" outlineLevel="1" thickTop="1" thickBot="1" x14ac:dyDescent="0.25">
      <c r="B46" s="529"/>
      <c r="C46" s="530"/>
      <c r="D46" s="557"/>
      <c r="E46" s="111" t="s">
        <v>132</v>
      </c>
      <c r="F46" s="865"/>
      <c r="G46" s="865">
        <v>4</v>
      </c>
      <c r="H46" s="865"/>
      <c r="I46" s="865"/>
      <c r="J46" s="556">
        <f t="shared" si="1"/>
        <v>4</v>
      </c>
      <c r="K46" s="529"/>
    </row>
    <row r="47" spans="2:11" ht="14.25" customHeight="1" outlineLevel="1" thickTop="1" thickBot="1" x14ac:dyDescent="0.25">
      <c r="B47" s="529"/>
      <c r="C47" s="530"/>
      <c r="D47" s="557"/>
      <c r="E47" s="111" t="s">
        <v>133</v>
      </c>
      <c r="F47" s="210"/>
      <c r="G47" s="210"/>
      <c r="H47" s="210"/>
      <c r="I47" s="210"/>
      <c r="J47" s="556">
        <f t="shared" si="1"/>
        <v>0</v>
      </c>
      <c r="K47" s="529"/>
    </row>
    <row r="48" spans="2:11" ht="14.25" customHeight="1" outlineLevel="1" thickTop="1" thickBot="1" x14ac:dyDescent="0.25">
      <c r="B48" s="529"/>
      <c r="C48" s="530"/>
      <c r="D48" s="557"/>
      <c r="E48" s="111" t="s">
        <v>134</v>
      </c>
      <c r="F48" s="865"/>
      <c r="G48" s="865"/>
      <c r="H48" s="865"/>
      <c r="I48" s="865"/>
      <c r="J48" s="556">
        <f t="shared" si="1"/>
        <v>0</v>
      </c>
      <c r="K48" s="529"/>
    </row>
    <row r="49" spans="2:12" ht="16.5" customHeight="1" thickTop="1" thickBot="1" x14ac:dyDescent="0.25">
      <c r="B49" s="529"/>
      <c r="C49" s="530"/>
      <c r="D49" s="1269" t="s">
        <v>96</v>
      </c>
      <c r="E49" s="1270"/>
      <c r="F49" s="148">
        <f>SUM(F50:F64)</f>
        <v>0</v>
      </c>
      <c r="G49" s="148">
        <f>SUM(G50:G64)</f>
        <v>8</v>
      </c>
      <c r="H49" s="148">
        <f>SUM(H50:H64)</f>
        <v>0</v>
      </c>
      <c r="I49" s="148">
        <f>SUM(I50:I64)</f>
        <v>0</v>
      </c>
      <c r="J49" s="149">
        <f>SUM(F49:F49:I49)</f>
        <v>8</v>
      </c>
      <c r="K49" s="529"/>
      <c r="L49" s="538"/>
    </row>
    <row r="50" spans="2:12" ht="14.25" customHeight="1" outlineLevel="1" thickTop="1" thickBot="1" x14ac:dyDescent="0.25">
      <c r="B50" s="529"/>
      <c r="C50" s="530"/>
      <c r="D50" s="73"/>
      <c r="E50" s="182" t="s">
        <v>117</v>
      </c>
      <c r="F50" s="210"/>
      <c r="G50" s="210"/>
      <c r="H50" s="210"/>
      <c r="I50" s="210"/>
      <c r="J50" s="172">
        <f>SUM(F50:F50:I50)</f>
        <v>0</v>
      </c>
      <c r="K50" s="529"/>
    </row>
    <row r="51" spans="2:12" ht="14.25" customHeight="1" outlineLevel="1" thickTop="1" thickBot="1" x14ac:dyDescent="0.25">
      <c r="B51" s="529"/>
      <c r="C51" s="530"/>
      <c r="D51" s="53"/>
      <c r="E51" s="182" t="s">
        <v>98</v>
      </c>
      <c r="F51" s="210"/>
      <c r="G51" s="210">
        <v>3</v>
      </c>
      <c r="H51" s="210"/>
      <c r="I51" s="210"/>
      <c r="J51" s="172">
        <f>SUM(F51:F51:I51)</f>
        <v>3</v>
      </c>
      <c r="K51" s="529"/>
    </row>
    <row r="52" spans="2:12" ht="14.25" customHeight="1" outlineLevel="1" thickTop="1" thickBot="1" x14ac:dyDescent="0.25">
      <c r="B52" s="529"/>
      <c r="C52" s="530"/>
      <c r="D52" s="53"/>
      <c r="E52" s="182" t="s">
        <v>97</v>
      </c>
      <c r="F52" s="210"/>
      <c r="G52" s="210">
        <v>1</v>
      </c>
      <c r="H52" s="210"/>
      <c r="I52" s="210"/>
      <c r="J52" s="172">
        <f>SUM(F52:F52:I52)</f>
        <v>1</v>
      </c>
      <c r="K52" s="529"/>
    </row>
    <row r="53" spans="2:12" ht="14.25" customHeight="1" outlineLevel="1" thickTop="1" thickBot="1" x14ac:dyDescent="0.25">
      <c r="B53" s="529"/>
      <c r="C53" s="530"/>
      <c r="D53" s="74"/>
      <c r="E53" s="182" t="s">
        <v>102</v>
      </c>
      <c r="F53" s="210"/>
      <c r="G53" s="210"/>
      <c r="H53" s="210"/>
      <c r="I53" s="210"/>
      <c r="J53" s="172">
        <f>SUM(F53:F53:I53)</f>
        <v>0</v>
      </c>
      <c r="K53" s="529"/>
    </row>
    <row r="54" spans="2:12" ht="14.25" customHeight="1" outlineLevel="1" thickTop="1" thickBot="1" x14ac:dyDescent="0.25">
      <c r="B54" s="529"/>
      <c r="C54" s="530"/>
      <c r="D54" s="74"/>
      <c r="E54" s="182" t="s">
        <v>137</v>
      </c>
      <c r="F54" s="865"/>
      <c r="G54" s="865"/>
      <c r="H54" s="865"/>
      <c r="I54" s="865"/>
      <c r="J54" s="172">
        <f>SUM(F54:F54:I54)</f>
        <v>0</v>
      </c>
      <c r="K54" s="529"/>
    </row>
    <row r="55" spans="2:12" ht="14.25" customHeight="1" outlineLevel="1" thickTop="1" thickBot="1" x14ac:dyDescent="0.25">
      <c r="B55" s="529"/>
      <c r="C55" s="530"/>
      <c r="D55" s="74"/>
      <c r="E55" s="183" t="s">
        <v>105</v>
      </c>
      <c r="F55" s="865"/>
      <c r="G55" s="865"/>
      <c r="H55" s="865"/>
      <c r="I55" s="865"/>
      <c r="J55" s="172">
        <f>SUM(F55:F55:I55)</f>
        <v>0</v>
      </c>
      <c r="K55" s="529"/>
    </row>
    <row r="56" spans="2:12" ht="14.25" customHeight="1" outlineLevel="1" thickTop="1" thickBot="1" x14ac:dyDescent="0.25">
      <c r="B56" s="529"/>
      <c r="C56" s="530"/>
      <c r="D56" s="74"/>
      <c r="E56" s="183" t="s">
        <v>104</v>
      </c>
      <c r="F56" s="865"/>
      <c r="G56" s="865"/>
      <c r="H56" s="865"/>
      <c r="I56" s="865"/>
      <c r="J56" s="172">
        <f>SUM(F56:F56:I56)</f>
        <v>0</v>
      </c>
      <c r="K56" s="529"/>
    </row>
    <row r="57" spans="2:12" ht="14.25" customHeight="1" outlineLevel="1" thickTop="1" thickBot="1" x14ac:dyDescent="0.25">
      <c r="B57" s="529"/>
      <c r="C57" s="530"/>
      <c r="D57" s="74"/>
      <c r="E57" s="183" t="s">
        <v>103</v>
      </c>
      <c r="F57" s="865"/>
      <c r="G57" s="865"/>
      <c r="H57" s="865"/>
      <c r="I57" s="865"/>
      <c r="J57" s="172">
        <f>SUM(F57:F57:I57)</f>
        <v>0</v>
      </c>
      <c r="K57" s="529"/>
    </row>
    <row r="58" spans="2:12" ht="14.25" customHeight="1" outlineLevel="1" thickTop="1" thickBot="1" x14ac:dyDescent="0.25">
      <c r="B58" s="529"/>
      <c r="C58" s="530"/>
      <c r="D58" s="74"/>
      <c r="E58" s="183" t="s">
        <v>138</v>
      </c>
      <c r="F58" s="865"/>
      <c r="G58" s="865"/>
      <c r="H58" s="865"/>
      <c r="I58" s="865"/>
      <c r="J58" s="172">
        <f>SUM(F58:F58:I58)</f>
        <v>0</v>
      </c>
      <c r="K58" s="529"/>
    </row>
    <row r="59" spans="2:12" ht="14.25" customHeight="1" outlineLevel="1" thickTop="1" thickBot="1" x14ac:dyDescent="0.25">
      <c r="B59" s="529"/>
      <c r="C59" s="530"/>
      <c r="D59" s="74"/>
      <c r="E59" s="182" t="s">
        <v>100</v>
      </c>
      <c r="F59" s="865"/>
      <c r="G59" s="865">
        <v>3</v>
      </c>
      <c r="H59" s="865"/>
      <c r="I59" s="865"/>
      <c r="J59" s="172">
        <f>SUM(F59:F59:I59)</f>
        <v>3</v>
      </c>
      <c r="K59" s="529"/>
    </row>
    <row r="60" spans="2:12" ht="14.25" customHeight="1" outlineLevel="1" thickTop="1" thickBot="1" x14ac:dyDescent="0.25">
      <c r="B60" s="529"/>
      <c r="C60" s="530"/>
      <c r="D60" s="74"/>
      <c r="E60" s="558" t="s">
        <v>99</v>
      </c>
      <c r="F60" s="210"/>
      <c r="G60" s="210">
        <v>1</v>
      </c>
      <c r="H60" s="210"/>
      <c r="I60" s="210"/>
      <c r="J60" s="172">
        <f>SUM(F60:F60:I60)</f>
        <v>1</v>
      </c>
      <c r="K60" s="529"/>
    </row>
    <row r="61" spans="2:12" ht="14.25" customHeight="1" outlineLevel="1" thickTop="1" thickBot="1" x14ac:dyDescent="0.25">
      <c r="B61" s="529"/>
      <c r="C61" s="530"/>
      <c r="D61" s="74"/>
      <c r="E61" s="558" t="s">
        <v>139</v>
      </c>
      <c r="F61" s="865"/>
      <c r="G61" s="865"/>
      <c r="H61" s="865"/>
      <c r="I61" s="865"/>
      <c r="J61" s="172">
        <f>SUM(F61:F61:I61)</f>
        <v>0</v>
      </c>
      <c r="K61" s="529"/>
    </row>
    <row r="62" spans="2:12" ht="14.25" customHeight="1" outlineLevel="1" thickTop="1" thickBot="1" x14ac:dyDescent="0.25">
      <c r="B62" s="529"/>
      <c r="C62" s="530"/>
      <c r="D62" s="74"/>
      <c r="E62" s="558" t="s">
        <v>106</v>
      </c>
      <c r="F62" s="865"/>
      <c r="G62" s="865"/>
      <c r="H62" s="865"/>
      <c r="I62" s="865"/>
      <c r="J62" s="172">
        <f>SUM(F62:F62:I62)</f>
        <v>0</v>
      </c>
      <c r="K62" s="529"/>
    </row>
    <row r="63" spans="2:12" ht="14.25" customHeight="1" outlineLevel="1" thickTop="1" thickBot="1" x14ac:dyDescent="0.25">
      <c r="B63" s="529"/>
      <c r="C63" s="530"/>
      <c r="D63" s="74"/>
      <c r="E63" s="559" t="s">
        <v>92</v>
      </c>
      <c r="F63" s="865"/>
      <c r="G63" s="865"/>
      <c r="H63" s="865"/>
      <c r="I63" s="865"/>
      <c r="J63" s="172">
        <f>SUM(F63:F63:I63)</f>
        <v>0</v>
      </c>
      <c r="K63" s="529"/>
    </row>
    <row r="64" spans="2:12" ht="14.25" customHeight="1" outlineLevel="1" thickTop="1" thickBot="1" x14ac:dyDescent="0.25">
      <c r="B64" s="529"/>
      <c r="C64" s="530"/>
      <c r="D64" s="53"/>
      <c r="E64" s="559" t="s">
        <v>121</v>
      </c>
      <c r="F64" s="865"/>
      <c r="G64" s="865"/>
      <c r="H64" s="865"/>
      <c r="I64" s="865"/>
      <c r="J64" s="172">
        <f>SUM(F64:F64:I64)</f>
        <v>0</v>
      </c>
      <c r="K64" s="530"/>
    </row>
    <row r="65" spans="2:11" ht="3.75" customHeight="1" thickTop="1" thickBot="1" x14ac:dyDescent="0.25">
      <c r="B65" s="560"/>
      <c r="C65" s="561"/>
      <c r="D65" s="32"/>
      <c r="E65" s="562"/>
      <c r="F65" s="34"/>
      <c r="G65" s="34"/>
      <c r="H65" s="34"/>
      <c r="I65" s="35"/>
      <c r="J65" s="563"/>
      <c r="K65" s="561"/>
    </row>
    <row r="66" spans="2:11" ht="12" customHeight="1" thickTop="1" x14ac:dyDescent="0.2">
      <c r="B66" s="529"/>
      <c r="C66" s="1259" t="s">
        <v>28</v>
      </c>
      <c r="D66" s="1260"/>
      <c r="E66" s="1260"/>
      <c r="F66" s="1260"/>
      <c r="G66" s="1260"/>
      <c r="H66" s="1260"/>
      <c r="I66" s="1261"/>
      <c r="J66" s="1231">
        <f>(J71+J73+J74+J75+J79+J80+J81+J82+J83+J84+J37+J42+J43+J44+J48+J50+J51+J52+J53+J55+J56+J60)</f>
        <v>23</v>
      </c>
      <c r="K66" s="529"/>
    </row>
    <row r="67" spans="2:11" ht="12" customHeight="1" x14ac:dyDescent="0.2">
      <c r="B67" s="529"/>
      <c r="C67" s="1262"/>
      <c r="D67" s="1263"/>
      <c r="E67" s="1263"/>
      <c r="F67" s="1263"/>
      <c r="G67" s="1263"/>
      <c r="H67" s="1263"/>
      <c r="I67" s="1264"/>
      <c r="J67" s="1232"/>
      <c r="K67" s="529"/>
    </row>
    <row r="68" spans="2:11" ht="12" customHeight="1" thickBot="1" x14ac:dyDescent="0.25">
      <c r="B68" s="529"/>
      <c r="C68" s="1265"/>
      <c r="D68" s="1266"/>
      <c r="E68" s="1266"/>
      <c r="F68" s="1266"/>
      <c r="G68" s="1266"/>
      <c r="H68" s="1266"/>
      <c r="I68" s="1267"/>
      <c r="J68" s="1233"/>
      <c r="K68" s="530"/>
    </row>
    <row r="69" spans="2:11" ht="14.25" customHeight="1" thickTop="1" thickBot="1" x14ac:dyDescent="0.25">
      <c r="B69" s="564"/>
      <c r="C69" s="11"/>
      <c r="D69" s="11"/>
      <c r="E69" s="11"/>
      <c r="F69" s="565"/>
      <c r="G69" s="565"/>
      <c r="H69" s="565"/>
      <c r="I69" s="566"/>
      <c r="J69" s="567"/>
      <c r="K69" s="529"/>
    </row>
    <row r="70" spans="2:11" ht="16.5" customHeight="1" thickTop="1" thickBot="1" x14ac:dyDescent="0.25">
      <c r="B70" s="564"/>
      <c r="C70" s="11"/>
      <c r="D70" s="1250" t="s">
        <v>141</v>
      </c>
      <c r="E70" s="1251"/>
      <c r="F70" s="198">
        <f>(F71)</f>
        <v>0</v>
      </c>
      <c r="G70" s="198">
        <f>(G71)</f>
        <v>1</v>
      </c>
      <c r="H70" s="198">
        <f>(H71)</f>
        <v>0</v>
      </c>
      <c r="I70" s="198">
        <f>(I71)</f>
        <v>0</v>
      </c>
      <c r="J70" s="863">
        <f>SUM(F70:I70)</f>
        <v>1</v>
      </c>
      <c r="K70" s="529"/>
    </row>
    <row r="71" spans="2:11" ht="14.25" customHeight="1" thickTop="1" thickBot="1" x14ac:dyDescent="0.25">
      <c r="B71" s="564"/>
      <c r="C71" s="11"/>
      <c r="D71" s="1248" t="s">
        <v>86</v>
      </c>
      <c r="E71" s="1249"/>
      <c r="F71" s="865"/>
      <c r="G71" s="865">
        <v>1</v>
      </c>
      <c r="H71" s="865"/>
      <c r="I71" s="865"/>
      <c r="J71" s="568">
        <f>SUM(F71:I71)</f>
        <v>1</v>
      </c>
      <c r="K71" s="529"/>
    </row>
    <row r="72" spans="2:11" ht="16.5" customHeight="1" thickTop="1" thickBot="1" x14ac:dyDescent="0.25">
      <c r="B72" s="529"/>
      <c r="C72" s="569"/>
      <c r="D72" s="1250" t="s">
        <v>140</v>
      </c>
      <c r="E72" s="1251"/>
      <c r="F72" s="198">
        <f>SUM(F73:F75)</f>
        <v>3</v>
      </c>
      <c r="G72" s="198">
        <f>SUM(G73:G75)</f>
        <v>0</v>
      </c>
      <c r="H72" s="198">
        <f>SUM(H73:H75)</f>
        <v>0</v>
      </c>
      <c r="I72" s="198">
        <f>SUM(I73:I75)</f>
        <v>0</v>
      </c>
      <c r="J72" s="863">
        <f t="shared" ref="J72:J87" si="2">SUM(F72:I72)</f>
        <v>3</v>
      </c>
      <c r="K72" s="529"/>
    </row>
    <row r="73" spans="2:11" ht="14.25" customHeight="1" outlineLevel="1" thickTop="1" thickBot="1" x14ac:dyDescent="0.25">
      <c r="B73" s="529"/>
      <c r="C73" s="569"/>
      <c r="D73" s="557"/>
      <c r="E73" s="570" t="s">
        <v>29</v>
      </c>
      <c r="F73" s="865"/>
      <c r="G73" s="865"/>
      <c r="H73" s="865"/>
      <c r="I73" s="865"/>
      <c r="J73" s="568">
        <f t="shared" si="2"/>
        <v>0</v>
      </c>
      <c r="K73" s="529"/>
    </row>
    <row r="74" spans="2:11" ht="14.25" outlineLevel="1" thickTop="1" thickBot="1" x14ac:dyDescent="0.25">
      <c r="B74" s="529"/>
      <c r="C74" s="569"/>
      <c r="D74" s="557"/>
      <c r="E74" s="571" t="s">
        <v>57</v>
      </c>
      <c r="F74" s="865">
        <v>2</v>
      </c>
      <c r="G74" s="865"/>
      <c r="H74" s="865"/>
      <c r="I74" s="865"/>
      <c r="J74" s="568">
        <f t="shared" si="2"/>
        <v>2</v>
      </c>
      <c r="K74" s="529"/>
    </row>
    <row r="75" spans="2:11" ht="14.25" outlineLevel="1" thickTop="1" thickBot="1" x14ac:dyDescent="0.25">
      <c r="B75" s="529"/>
      <c r="C75" s="569"/>
      <c r="D75" s="572"/>
      <c r="E75" s="573" t="s">
        <v>58</v>
      </c>
      <c r="F75" s="865">
        <v>1</v>
      </c>
      <c r="G75" s="865"/>
      <c r="H75" s="865"/>
      <c r="I75" s="865"/>
      <c r="J75" s="567">
        <f t="shared" si="2"/>
        <v>1</v>
      </c>
      <c r="K75" s="529"/>
    </row>
    <row r="76" spans="2:11" ht="35.25" customHeight="1" thickTop="1" thickBot="1" x14ac:dyDescent="0.3">
      <c r="B76" s="529"/>
      <c r="C76" s="1252" t="s">
        <v>43</v>
      </c>
      <c r="D76" s="1253"/>
      <c r="E76" s="1253"/>
      <c r="F76" s="1253"/>
      <c r="G76" s="1253"/>
      <c r="H76" s="1253"/>
      <c r="I76" s="1254"/>
      <c r="J76" s="200">
        <f>(H256-J66)</f>
        <v>1075</v>
      </c>
      <c r="K76" s="529"/>
    </row>
    <row r="77" spans="2:11" ht="16.5" customHeight="1" thickTop="1" thickBot="1" x14ac:dyDescent="0.25">
      <c r="B77" s="529"/>
      <c r="C77" s="541"/>
      <c r="D77" s="1255" t="s">
        <v>146</v>
      </c>
      <c r="E77" s="1256"/>
      <c r="F77" s="861"/>
      <c r="G77" s="861"/>
      <c r="H77" s="861"/>
      <c r="I77" s="861"/>
      <c r="J77" s="201">
        <f t="shared" si="2"/>
        <v>0</v>
      </c>
      <c r="K77" s="529"/>
    </row>
    <row r="78" spans="2:11" ht="16.5" customHeight="1" thickTop="1" thickBot="1" x14ac:dyDescent="0.25">
      <c r="B78" s="529"/>
      <c r="C78" s="541"/>
      <c r="D78" s="1257" t="s">
        <v>147</v>
      </c>
      <c r="E78" s="1258"/>
      <c r="F78" s="864">
        <f>(F79+F80+F81+F82+F83+F84+F85+F86+F87)</f>
        <v>29</v>
      </c>
      <c r="G78" s="864">
        <f>(G79+G80+G81+G82+G83+G84+G85+G86+G87)</f>
        <v>0</v>
      </c>
      <c r="H78" s="864">
        <f>(H79+H80+H81+H82+H83+H84+H85+H86+H87)</f>
        <v>0</v>
      </c>
      <c r="I78" s="864">
        <f>(I79+I80+I81+I82+I83+I84+I85+I86+I87)</f>
        <v>0</v>
      </c>
      <c r="J78" s="199">
        <f>SUM(F78:I78)</f>
        <v>29</v>
      </c>
      <c r="K78" s="529"/>
    </row>
    <row r="79" spans="2:11" ht="14.25" customHeight="1" outlineLevel="1" thickTop="1" thickBot="1" x14ac:dyDescent="0.25">
      <c r="B79" s="529"/>
      <c r="C79" s="541"/>
      <c r="D79" s="557"/>
      <c r="E79" s="112" t="s">
        <v>112</v>
      </c>
      <c r="F79" s="861">
        <v>9</v>
      </c>
      <c r="G79" s="861"/>
      <c r="H79" s="861"/>
      <c r="I79" s="861"/>
      <c r="J79" s="575">
        <f t="shared" si="2"/>
        <v>9</v>
      </c>
      <c r="K79" s="529"/>
    </row>
    <row r="80" spans="2:11" ht="14.25" customHeight="1" outlineLevel="1" thickTop="1" thickBot="1" x14ac:dyDescent="0.25">
      <c r="B80" s="529"/>
      <c r="C80" s="541"/>
      <c r="D80" s="557"/>
      <c r="E80" s="113" t="s">
        <v>108</v>
      </c>
      <c r="F80" s="861"/>
      <c r="G80" s="861"/>
      <c r="H80" s="861"/>
      <c r="I80" s="861"/>
      <c r="J80" s="575">
        <f>SUM(F80:I80)</f>
        <v>0</v>
      </c>
      <c r="K80" s="529"/>
    </row>
    <row r="81" spans="2:12" ht="14.25" customHeight="1" outlineLevel="1" thickTop="1" thickBot="1" x14ac:dyDescent="0.25">
      <c r="B81" s="529"/>
      <c r="C81" s="541"/>
      <c r="D81" s="557"/>
      <c r="E81" s="114" t="s">
        <v>109</v>
      </c>
      <c r="F81" s="861"/>
      <c r="G81" s="861"/>
      <c r="H81" s="861"/>
      <c r="I81" s="861"/>
      <c r="J81" s="575">
        <f t="shared" si="2"/>
        <v>0</v>
      </c>
      <c r="K81" s="529"/>
    </row>
    <row r="82" spans="2:12" ht="14.25" customHeight="1" outlineLevel="1" thickTop="1" thickBot="1" x14ac:dyDescent="0.25">
      <c r="B82" s="529"/>
      <c r="C82" s="541"/>
      <c r="D82" s="557"/>
      <c r="E82" s="114" t="s">
        <v>111</v>
      </c>
      <c r="F82" s="861"/>
      <c r="G82" s="861"/>
      <c r="H82" s="861"/>
      <c r="I82" s="861"/>
      <c r="J82" s="575">
        <f t="shared" si="2"/>
        <v>0</v>
      </c>
      <c r="K82" s="529"/>
    </row>
    <row r="83" spans="2:12" ht="14.25" customHeight="1" outlineLevel="1" thickTop="1" thickBot="1" x14ac:dyDescent="0.25">
      <c r="B83" s="529"/>
      <c r="C83" s="541"/>
      <c r="D83" s="557"/>
      <c r="E83" s="114" t="s">
        <v>113</v>
      </c>
      <c r="F83" s="861">
        <v>2</v>
      </c>
      <c r="G83" s="861"/>
      <c r="H83" s="861"/>
      <c r="I83" s="861"/>
      <c r="J83" s="575">
        <f t="shared" si="2"/>
        <v>2</v>
      </c>
      <c r="K83" s="529"/>
    </row>
    <row r="84" spans="2:12" ht="14.25" customHeight="1" outlineLevel="1" thickTop="1" thickBot="1" x14ac:dyDescent="0.25">
      <c r="B84" s="529"/>
      <c r="C84" s="541"/>
      <c r="D84" s="557"/>
      <c r="E84" s="114" t="s">
        <v>107</v>
      </c>
      <c r="F84" s="861">
        <v>1</v>
      </c>
      <c r="G84" s="861"/>
      <c r="H84" s="861"/>
      <c r="I84" s="861"/>
      <c r="J84" s="575">
        <f t="shared" si="2"/>
        <v>1</v>
      </c>
      <c r="K84" s="529"/>
    </row>
    <row r="85" spans="2:12" ht="14.25" customHeight="1" outlineLevel="1" thickTop="1" thickBot="1" x14ac:dyDescent="0.25">
      <c r="B85" s="529"/>
      <c r="C85" s="541"/>
      <c r="D85" s="557"/>
      <c r="E85" s="114" t="s">
        <v>110</v>
      </c>
      <c r="F85" s="861">
        <v>4</v>
      </c>
      <c r="G85" s="861"/>
      <c r="H85" s="861"/>
      <c r="I85" s="861"/>
      <c r="J85" s="575">
        <f t="shared" si="2"/>
        <v>4</v>
      </c>
      <c r="K85" s="529"/>
    </row>
    <row r="86" spans="2:12" ht="14.25" customHeight="1" outlineLevel="1" thickTop="1" thickBot="1" x14ac:dyDescent="0.25">
      <c r="B86" s="529"/>
      <c r="C86" s="541"/>
      <c r="D86" s="557"/>
      <c r="E86" s="114" t="s">
        <v>136</v>
      </c>
      <c r="F86" s="861"/>
      <c r="G86" s="861"/>
      <c r="H86" s="861"/>
      <c r="I86" s="861"/>
      <c r="J86" s="575">
        <f>SUM(F86:I86)</f>
        <v>0</v>
      </c>
      <c r="K86" s="529"/>
    </row>
    <row r="87" spans="2:12" ht="14.25" customHeight="1" outlineLevel="1" thickTop="1" thickBot="1" x14ac:dyDescent="0.25">
      <c r="B87" s="529"/>
      <c r="C87" s="541"/>
      <c r="D87" s="557"/>
      <c r="E87" s="115" t="s">
        <v>114</v>
      </c>
      <c r="F87" s="861">
        <v>13</v>
      </c>
      <c r="G87" s="861"/>
      <c r="H87" s="861"/>
      <c r="I87" s="861"/>
      <c r="J87" s="575">
        <f t="shared" si="2"/>
        <v>13</v>
      </c>
      <c r="K87" s="529"/>
    </row>
    <row r="88" spans="2:12" ht="4.5" customHeight="1" thickTop="1" thickBot="1" x14ac:dyDescent="0.25">
      <c r="B88" s="529"/>
      <c r="C88" s="6" t="s">
        <v>10</v>
      </c>
      <c r="D88" s="530"/>
      <c r="E88" s="529"/>
      <c r="F88" s="541"/>
      <c r="G88" s="541"/>
      <c r="H88" s="541"/>
      <c r="I88" s="541"/>
      <c r="J88" s="541"/>
      <c r="K88" s="541"/>
    </row>
    <row r="89" spans="2:12" ht="12" customHeight="1" thickTop="1" thickBot="1" x14ac:dyDescent="0.25">
      <c r="B89" s="529"/>
      <c r="C89" s="1259" t="s">
        <v>59</v>
      </c>
      <c r="D89" s="1260"/>
      <c r="E89" s="1260"/>
      <c r="F89" s="1260"/>
      <c r="G89" s="1261"/>
      <c r="H89" s="1227" t="s">
        <v>0</v>
      </c>
      <c r="I89" s="1228"/>
      <c r="J89" s="529"/>
      <c r="K89" s="529"/>
    </row>
    <row r="90" spans="2:12" ht="12" customHeight="1" thickTop="1" thickBot="1" x14ac:dyDescent="0.25">
      <c r="B90" s="529"/>
      <c r="C90" s="1262"/>
      <c r="D90" s="1263"/>
      <c r="E90" s="1263"/>
      <c r="F90" s="1263"/>
      <c r="G90" s="1264"/>
      <c r="H90" s="1268">
        <f>SUM(H92:I96)</f>
        <v>1</v>
      </c>
      <c r="I90" s="1268"/>
      <c r="J90" s="529"/>
      <c r="K90" s="529"/>
    </row>
    <row r="91" spans="2:12" ht="12" customHeight="1" thickTop="1" thickBot="1" x14ac:dyDescent="0.25">
      <c r="B91" s="529"/>
      <c r="C91" s="1265"/>
      <c r="D91" s="1266"/>
      <c r="E91" s="1266"/>
      <c r="F91" s="1266"/>
      <c r="G91" s="1267"/>
      <c r="H91" s="1268"/>
      <c r="I91" s="1268"/>
      <c r="J91" s="529"/>
      <c r="K91" s="529"/>
      <c r="L91" s="542"/>
    </row>
    <row r="92" spans="2:12" ht="14.25" customHeight="1" thickTop="1" thickBot="1" x14ac:dyDescent="0.25">
      <c r="B92" s="529"/>
      <c r="C92" s="530"/>
      <c r="D92" s="541"/>
      <c r="E92" s="1289" t="s">
        <v>158</v>
      </c>
      <c r="F92" s="1290"/>
      <c r="G92" s="859">
        <v>1</v>
      </c>
      <c r="H92" s="1271">
        <f>SUM(F92:G92)</f>
        <v>1</v>
      </c>
      <c r="I92" s="1271"/>
      <c r="J92" s="529"/>
      <c r="K92" s="541"/>
    </row>
    <row r="93" spans="2:12" ht="14.25" customHeight="1" thickTop="1" thickBot="1" x14ac:dyDescent="0.25">
      <c r="B93" s="529"/>
      <c r="C93" s="530"/>
      <c r="D93" s="541"/>
      <c r="E93" s="1272" t="s">
        <v>157</v>
      </c>
      <c r="F93" s="1273"/>
      <c r="G93" s="859"/>
      <c r="H93" s="1271">
        <f>SUM(F93:G93)</f>
        <v>0</v>
      </c>
      <c r="I93" s="1271"/>
      <c r="J93" s="529"/>
      <c r="K93" s="541"/>
    </row>
    <row r="94" spans="2:12" ht="14.25" customHeight="1" thickTop="1" thickBot="1" x14ac:dyDescent="0.25">
      <c r="B94" s="529"/>
      <c r="C94" s="530"/>
      <c r="D94" s="541"/>
      <c r="E94" s="1272" t="s">
        <v>159</v>
      </c>
      <c r="F94" s="1273"/>
      <c r="G94" s="859"/>
      <c r="H94" s="1271">
        <f>SUM(F94:G94)</f>
        <v>0</v>
      </c>
      <c r="I94" s="1271"/>
      <c r="J94" s="529"/>
      <c r="K94" s="541"/>
    </row>
    <row r="95" spans="2:12" ht="14.25" customHeight="1" thickTop="1" thickBot="1" x14ac:dyDescent="0.25">
      <c r="B95" s="529"/>
      <c r="C95" s="530"/>
      <c r="D95" s="541"/>
      <c r="E95" s="866" t="s">
        <v>160</v>
      </c>
      <c r="F95" s="867"/>
      <c r="G95" s="859"/>
      <c r="H95" s="1271">
        <f>SUM(F95:G95)</f>
        <v>0</v>
      </c>
      <c r="I95" s="1271"/>
      <c r="J95" s="529"/>
      <c r="K95" s="541"/>
    </row>
    <row r="96" spans="2:12" ht="14.25" customHeight="1" thickTop="1" thickBot="1" x14ac:dyDescent="0.25">
      <c r="B96" s="529"/>
      <c r="C96" s="530"/>
      <c r="D96" s="541"/>
      <c r="E96" s="1272" t="s">
        <v>161</v>
      </c>
      <c r="F96" s="1273"/>
      <c r="G96" s="859"/>
      <c r="H96" s="1271">
        <f>SUM(F96:G96)</f>
        <v>0</v>
      </c>
      <c r="I96" s="1271"/>
      <c r="J96" s="529"/>
      <c r="K96" s="541"/>
    </row>
    <row r="97" spans="2:12" ht="12" customHeight="1" thickTop="1" thickBot="1" x14ac:dyDescent="0.25">
      <c r="B97" s="529"/>
      <c r="C97" s="1274" t="s">
        <v>165</v>
      </c>
      <c r="D97" s="1275"/>
      <c r="E97" s="1275"/>
      <c r="F97" s="1275"/>
      <c r="G97" s="1275"/>
      <c r="H97" s="1276"/>
      <c r="I97" s="1283" t="s">
        <v>0</v>
      </c>
      <c r="J97" s="1284"/>
      <c r="K97" s="529"/>
      <c r="L97" s="542"/>
    </row>
    <row r="98" spans="2:12" ht="12" customHeight="1" thickTop="1" x14ac:dyDescent="0.2">
      <c r="B98" s="529"/>
      <c r="C98" s="1277"/>
      <c r="D98" s="1278"/>
      <c r="E98" s="1278"/>
      <c r="F98" s="1278"/>
      <c r="G98" s="1278"/>
      <c r="H98" s="1279"/>
      <c r="I98" s="1285">
        <f>(I100+I145+I181+I220+I224+I227+I232+I236+I241+I246+I251)</f>
        <v>378</v>
      </c>
      <c r="J98" s="1286"/>
      <c r="K98" s="529"/>
      <c r="L98" s="542"/>
    </row>
    <row r="99" spans="2:12" ht="12" customHeight="1" thickBot="1" x14ac:dyDescent="0.25">
      <c r="B99" s="529"/>
      <c r="C99" s="1280"/>
      <c r="D99" s="1281"/>
      <c r="E99" s="1281"/>
      <c r="F99" s="1281"/>
      <c r="G99" s="1281"/>
      <c r="H99" s="1282"/>
      <c r="I99" s="1287"/>
      <c r="J99" s="1288"/>
      <c r="K99" s="529"/>
      <c r="L99" s="542"/>
    </row>
    <row r="100" spans="2:12" ht="15" customHeight="1" thickTop="1" thickBot="1" x14ac:dyDescent="0.25">
      <c r="B100" s="529"/>
      <c r="C100" s="578"/>
      <c r="D100" s="150">
        <v>7.1</v>
      </c>
      <c r="E100" s="151" t="s">
        <v>90</v>
      </c>
      <c r="F100" s="543"/>
      <c r="G100" s="543"/>
      <c r="H100" s="543"/>
      <c r="I100" s="1247">
        <f>(I101+I107+I113+I119+I123+I127+I133+I139)</f>
        <v>42</v>
      </c>
      <c r="J100" s="1247"/>
      <c r="K100" s="529"/>
    </row>
    <row r="101" spans="2:12" ht="14.25" customHeight="1" thickTop="1" thickBot="1" x14ac:dyDescent="0.25">
      <c r="B101" s="529"/>
      <c r="C101" s="569"/>
      <c r="D101" s="569"/>
      <c r="E101" s="193" t="s">
        <v>60</v>
      </c>
      <c r="F101" s="579"/>
      <c r="G101" s="579"/>
      <c r="H101" s="579"/>
      <c r="I101" s="1271">
        <f>SUM(I102:J106)</f>
        <v>3</v>
      </c>
      <c r="J101" s="1271"/>
      <c r="K101" s="529"/>
    </row>
    <row r="102" spans="2:12" ht="14.25" customHeight="1" thickTop="1" thickBot="1" x14ac:dyDescent="0.25">
      <c r="B102" s="529"/>
      <c r="C102" s="541"/>
      <c r="D102" s="541"/>
      <c r="E102" s="580" t="s">
        <v>38</v>
      </c>
      <c r="F102" s="581"/>
      <c r="G102" s="581"/>
      <c r="H102" s="582"/>
      <c r="I102" s="1292">
        <v>3</v>
      </c>
      <c r="J102" s="1292"/>
      <c r="K102" s="529"/>
    </row>
    <row r="103" spans="2:12" ht="14.25" customHeight="1" thickTop="1" thickBot="1" x14ac:dyDescent="0.25">
      <c r="B103" s="529"/>
      <c r="C103" s="541"/>
      <c r="D103" s="541"/>
      <c r="E103" s="583" t="s">
        <v>149</v>
      </c>
      <c r="F103" s="584"/>
      <c r="G103" s="584"/>
      <c r="H103" s="585"/>
      <c r="I103" s="1293"/>
      <c r="J103" s="1294"/>
      <c r="K103" s="529"/>
    </row>
    <row r="104" spans="2:12" ht="14.25" customHeight="1" thickTop="1" thickBot="1" x14ac:dyDescent="0.25">
      <c r="B104" s="529"/>
      <c r="C104" s="541"/>
      <c r="D104" s="541"/>
      <c r="E104" s="583" t="s">
        <v>22</v>
      </c>
      <c r="F104" s="584"/>
      <c r="G104" s="584"/>
      <c r="H104" s="585"/>
      <c r="I104" s="1293"/>
      <c r="J104" s="1294"/>
      <c r="K104" s="529"/>
    </row>
    <row r="105" spans="2:12" ht="14.25" customHeight="1" thickTop="1" thickBot="1" x14ac:dyDescent="0.25">
      <c r="B105" s="529"/>
      <c r="C105" s="541"/>
      <c r="D105" s="586"/>
      <c r="E105" s="587" t="s">
        <v>21</v>
      </c>
      <c r="F105" s="588"/>
      <c r="G105" s="588"/>
      <c r="H105" s="588"/>
      <c r="I105" s="1293"/>
      <c r="J105" s="1294"/>
      <c r="K105" s="541"/>
    </row>
    <row r="106" spans="2:12" ht="14.25" customHeight="1" thickTop="1" thickBot="1" x14ac:dyDescent="0.25">
      <c r="B106" s="529"/>
      <c r="C106" s="541"/>
      <c r="D106" s="541"/>
      <c r="E106" s="589" t="s">
        <v>150</v>
      </c>
      <c r="F106" s="578"/>
      <c r="G106" s="578"/>
      <c r="H106" s="578"/>
      <c r="I106" s="1291"/>
      <c r="J106" s="1291"/>
      <c r="K106" s="541"/>
    </row>
    <row r="107" spans="2:12" ht="14.25" customHeight="1" thickTop="1" thickBot="1" x14ac:dyDescent="0.25">
      <c r="B107" s="529"/>
      <c r="C107" s="541"/>
      <c r="D107" s="541"/>
      <c r="E107" s="193" t="s">
        <v>30</v>
      </c>
      <c r="F107" s="579"/>
      <c r="G107" s="579"/>
      <c r="H107" s="579"/>
      <c r="I107" s="1271">
        <f>SUM(I108:J112)</f>
        <v>9</v>
      </c>
      <c r="J107" s="1271"/>
      <c r="K107" s="541"/>
    </row>
    <row r="108" spans="2:12" ht="14.25" customHeight="1" thickTop="1" thickBot="1" x14ac:dyDescent="0.25">
      <c r="B108" s="529"/>
      <c r="C108" s="541"/>
      <c r="D108" s="586"/>
      <c r="E108" s="580" t="s">
        <v>38</v>
      </c>
      <c r="F108" s="581"/>
      <c r="G108" s="581"/>
      <c r="H108" s="582"/>
      <c r="I108" s="1292">
        <v>4</v>
      </c>
      <c r="J108" s="1292"/>
      <c r="K108" s="541"/>
      <c r="L108" s="542"/>
    </row>
    <row r="109" spans="2:12" ht="14.25" customHeight="1" thickTop="1" thickBot="1" x14ac:dyDescent="0.25">
      <c r="B109" s="529"/>
      <c r="C109" s="541"/>
      <c r="D109" s="586"/>
      <c r="E109" s="583" t="s">
        <v>149</v>
      </c>
      <c r="F109" s="584"/>
      <c r="G109" s="584"/>
      <c r="H109" s="585"/>
      <c r="I109" s="1293"/>
      <c r="J109" s="1294"/>
      <c r="K109" s="541"/>
      <c r="L109" s="542"/>
    </row>
    <row r="110" spans="2:12" ht="14.25" customHeight="1" thickTop="1" thickBot="1" x14ac:dyDescent="0.25">
      <c r="B110" s="529"/>
      <c r="C110" s="541"/>
      <c r="D110" s="586"/>
      <c r="E110" s="583" t="s">
        <v>22</v>
      </c>
      <c r="F110" s="584"/>
      <c r="G110" s="584"/>
      <c r="H110" s="585"/>
      <c r="I110" s="1293">
        <v>2</v>
      </c>
      <c r="J110" s="1294"/>
      <c r="K110" s="541"/>
      <c r="L110" s="542"/>
    </row>
    <row r="111" spans="2:12" ht="14.25" customHeight="1" thickTop="1" thickBot="1" x14ac:dyDescent="0.25">
      <c r="B111" s="529"/>
      <c r="C111" s="541"/>
      <c r="D111" s="586"/>
      <c r="E111" s="587" t="s">
        <v>21</v>
      </c>
      <c r="F111" s="588"/>
      <c r="G111" s="588"/>
      <c r="H111" s="588"/>
      <c r="I111" s="1293">
        <v>3</v>
      </c>
      <c r="J111" s="1294"/>
      <c r="K111" s="541"/>
      <c r="L111" s="542"/>
    </row>
    <row r="112" spans="2:12" ht="14.25" customHeight="1" thickTop="1" thickBot="1" x14ac:dyDescent="0.25">
      <c r="B112" s="529"/>
      <c r="C112" s="541"/>
      <c r="D112" s="586"/>
      <c r="E112" s="589" t="s">
        <v>150</v>
      </c>
      <c r="F112" s="578"/>
      <c r="G112" s="578"/>
      <c r="H112" s="578"/>
      <c r="I112" s="1291"/>
      <c r="J112" s="1291"/>
      <c r="K112" s="541"/>
      <c r="L112" s="542"/>
    </row>
    <row r="113" spans="2:15" ht="14.25" customHeight="1" thickTop="1" thickBot="1" x14ac:dyDescent="0.25">
      <c r="B113" s="529"/>
      <c r="C113" s="541"/>
      <c r="D113" s="586"/>
      <c r="E113" s="193" t="s">
        <v>61</v>
      </c>
      <c r="F113" s="579"/>
      <c r="G113" s="579"/>
      <c r="H113" s="579"/>
      <c r="I113" s="1271">
        <f>SUM(I114:J118)</f>
        <v>0</v>
      </c>
      <c r="J113" s="1271"/>
      <c r="K113" s="541"/>
      <c r="L113" s="542"/>
      <c r="O113" s="538"/>
    </row>
    <row r="114" spans="2:15" ht="14.25" customHeight="1" thickTop="1" thickBot="1" x14ac:dyDescent="0.25">
      <c r="B114" s="529"/>
      <c r="C114" s="541"/>
      <c r="D114" s="586"/>
      <c r="E114" s="580" t="s">
        <v>38</v>
      </c>
      <c r="F114" s="581"/>
      <c r="G114" s="581"/>
      <c r="H114" s="582"/>
      <c r="I114" s="1292"/>
      <c r="J114" s="1292"/>
      <c r="K114" s="541"/>
      <c r="L114" s="542"/>
      <c r="O114" s="538"/>
    </row>
    <row r="115" spans="2:15" ht="14.25" customHeight="1" thickTop="1" thickBot="1" x14ac:dyDescent="0.25">
      <c r="B115" s="529"/>
      <c r="C115" s="541"/>
      <c r="D115" s="586"/>
      <c r="E115" s="583" t="s">
        <v>149</v>
      </c>
      <c r="F115" s="584"/>
      <c r="G115" s="584"/>
      <c r="H115" s="585"/>
      <c r="I115" s="1293"/>
      <c r="J115" s="1294"/>
      <c r="K115" s="541"/>
      <c r="L115" s="542"/>
      <c r="O115" s="538"/>
    </row>
    <row r="116" spans="2:15" ht="14.25" customHeight="1" thickTop="1" thickBot="1" x14ac:dyDescent="0.25">
      <c r="B116" s="529"/>
      <c r="C116" s="541"/>
      <c r="D116" s="586"/>
      <c r="E116" s="583" t="s">
        <v>22</v>
      </c>
      <c r="F116" s="584"/>
      <c r="G116" s="584"/>
      <c r="H116" s="585"/>
      <c r="I116" s="1293"/>
      <c r="J116" s="1294"/>
      <c r="K116" s="541"/>
      <c r="L116" s="542"/>
      <c r="O116" s="538"/>
    </row>
    <row r="117" spans="2:15" ht="14.25" customHeight="1" thickTop="1" thickBot="1" x14ac:dyDescent="0.25">
      <c r="B117" s="529"/>
      <c r="C117" s="541"/>
      <c r="D117" s="586"/>
      <c r="E117" s="587" t="s">
        <v>21</v>
      </c>
      <c r="F117" s="588"/>
      <c r="G117" s="588"/>
      <c r="H117" s="588"/>
      <c r="I117" s="1293"/>
      <c r="J117" s="1294"/>
      <c r="K117" s="541"/>
      <c r="L117" s="542"/>
      <c r="O117" s="538"/>
    </row>
    <row r="118" spans="2:15" ht="14.25" customHeight="1" thickTop="1" thickBot="1" x14ac:dyDescent="0.25">
      <c r="B118" s="529"/>
      <c r="C118" s="541"/>
      <c r="D118" s="586"/>
      <c r="E118" s="589" t="s">
        <v>150</v>
      </c>
      <c r="F118" s="578"/>
      <c r="G118" s="578"/>
      <c r="H118" s="578"/>
      <c r="I118" s="1291"/>
      <c r="J118" s="1291"/>
      <c r="K118" s="541"/>
      <c r="L118" s="542"/>
      <c r="O118" s="538"/>
    </row>
    <row r="119" spans="2:15" ht="14.25" customHeight="1" thickTop="1" thickBot="1" x14ac:dyDescent="0.25">
      <c r="B119" s="529"/>
      <c r="C119" s="541"/>
      <c r="D119" s="586"/>
      <c r="E119" s="194" t="s">
        <v>62</v>
      </c>
      <c r="F119" s="579"/>
      <c r="G119" s="579"/>
      <c r="H119" s="590"/>
      <c r="I119" s="1295">
        <f>I121+I122+I120</f>
        <v>0</v>
      </c>
      <c r="J119" s="1296"/>
      <c r="K119" s="541"/>
      <c r="L119" s="542"/>
      <c r="O119" s="538"/>
    </row>
    <row r="120" spans="2:15" ht="14.25" customHeight="1" thickTop="1" thickBot="1" x14ac:dyDescent="0.25">
      <c r="B120" s="529"/>
      <c r="C120" s="541"/>
      <c r="D120" s="586"/>
      <c r="E120" s="591" t="s">
        <v>151</v>
      </c>
      <c r="F120" s="592"/>
      <c r="G120" s="592"/>
      <c r="H120" s="592"/>
      <c r="I120" s="1292"/>
      <c r="J120" s="1292"/>
      <c r="K120" s="541"/>
      <c r="L120" s="542"/>
      <c r="O120" s="538"/>
    </row>
    <row r="121" spans="2:15" ht="14.25" customHeight="1" thickTop="1" thickBot="1" x14ac:dyDescent="0.25">
      <c r="B121" s="529"/>
      <c r="C121" s="541"/>
      <c r="D121" s="586"/>
      <c r="E121" s="591" t="s">
        <v>41</v>
      </c>
      <c r="F121" s="588"/>
      <c r="G121" s="588"/>
      <c r="H121" s="588"/>
      <c r="I121" s="1293"/>
      <c r="J121" s="1294"/>
      <c r="K121" s="541"/>
      <c r="L121" s="542"/>
      <c r="O121" s="538"/>
    </row>
    <row r="122" spans="2:15" ht="14.25" customHeight="1" thickTop="1" thickBot="1" x14ac:dyDescent="0.25">
      <c r="B122" s="529"/>
      <c r="C122" s="541"/>
      <c r="D122" s="586"/>
      <c r="E122" s="580" t="s">
        <v>40</v>
      </c>
      <c r="F122" s="588"/>
      <c r="G122" s="588"/>
      <c r="H122" s="593"/>
      <c r="I122" s="1291"/>
      <c r="J122" s="1291"/>
      <c r="K122" s="541"/>
      <c r="L122" s="542"/>
      <c r="O122" s="538"/>
    </row>
    <row r="123" spans="2:15" ht="14.25" customHeight="1" thickTop="1" thickBot="1" x14ac:dyDescent="0.25">
      <c r="B123" s="529"/>
      <c r="C123" s="541"/>
      <c r="D123" s="586"/>
      <c r="E123" s="194" t="s">
        <v>63</v>
      </c>
      <c r="F123" s="579"/>
      <c r="G123" s="579"/>
      <c r="H123" s="579"/>
      <c r="I123" s="1295">
        <f>I125+I126+I124</f>
        <v>0</v>
      </c>
      <c r="J123" s="1296"/>
      <c r="K123" s="541"/>
      <c r="L123" s="542"/>
    </row>
    <row r="124" spans="2:15" ht="14.25" customHeight="1" thickTop="1" thickBot="1" x14ac:dyDescent="0.25">
      <c r="B124" s="529"/>
      <c r="C124" s="541"/>
      <c r="D124" s="586"/>
      <c r="E124" s="591" t="s">
        <v>42</v>
      </c>
      <c r="F124" s="592"/>
      <c r="G124" s="592"/>
      <c r="H124" s="592"/>
      <c r="I124" s="1292"/>
      <c r="J124" s="1292"/>
      <c r="K124" s="541"/>
      <c r="L124" s="542"/>
    </row>
    <row r="125" spans="2:15" ht="14.25" customHeight="1" thickTop="1" thickBot="1" x14ac:dyDescent="0.25">
      <c r="B125" s="529"/>
      <c r="C125" s="541"/>
      <c r="D125" s="586"/>
      <c r="E125" s="591" t="s">
        <v>41</v>
      </c>
      <c r="F125" s="588"/>
      <c r="G125" s="588"/>
      <c r="H125" s="588"/>
      <c r="I125" s="1293"/>
      <c r="J125" s="1294"/>
      <c r="K125" s="541"/>
      <c r="L125" s="542"/>
    </row>
    <row r="126" spans="2:15" ht="14.25" customHeight="1" thickTop="1" thickBot="1" x14ac:dyDescent="0.25">
      <c r="B126" s="529"/>
      <c r="C126" s="541"/>
      <c r="D126" s="586"/>
      <c r="E126" s="580" t="s">
        <v>40</v>
      </c>
      <c r="F126" s="588"/>
      <c r="G126" s="588"/>
      <c r="H126" s="593"/>
      <c r="I126" s="1291"/>
      <c r="J126" s="1291"/>
      <c r="K126" s="541"/>
      <c r="L126" s="542"/>
    </row>
    <row r="127" spans="2:15" ht="14.25" customHeight="1" thickTop="1" thickBot="1" x14ac:dyDescent="0.25">
      <c r="B127" s="529"/>
      <c r="C127" s="541"/>
      <c r="D127" s="586"/>
      <c r="E127" s="194" t="s">
        <v>122</v>
      </c>
      <c r="F127" s="579"/>
      <c r="G127" s="579"/>
      <c r="H127" s="579"/>
      <c r="I127" s="1271">
        <f>SUM(I128:J132)</f>
        <v>6</v>
      </c>
      <c r="J127" s="1271"/>
      <c r="K127" s="541"/>
      <c r="L127" s="542"/>
    </row>
    <row r="128" spans="2:15" ht="14.25" customHeight="1" thickTop="1" thickBot="1" x14ac:dyDescent="0.25">
      <c r="B128" s="529"/>
      <c r="C128" s="541"/>
      <c r="D128" s="586"/>
      <c r="E128" s="580" t="s">
        <v>38</v>
      </c>
      <c r="F128" s="581"/>
      <c r="G128" s="581"/>
      <c r="H128" s="582"/>
      <c r="I128" s="1292">
        <v>1</v>
      </c>
      <c r="J128" s="1292"/>
      <c r="K128" s="541"/>
      <c r="L128" s="542"/>
    </row>
    <row r="129" spans="2:12" ht="14.25" customHeight="1" thickTop="1" thickBot="1" x14ac:dyDescent="0.25">
      <c r="B129" s="529"/>
      <c r="C129" s="541"/>
      <c r="D129" s="586"/>
      <c r="E129" s="583" t="s">
        <v>149</v>
      </c>
      <c r="F129" s="584"/>
      <c r="G129" s="584"/>
      <c r="H129" s="585"/>
      <c r="I129" s="1293"/>
      <c r="J129" s="1294"/>
      <c r="K129" s="541"/>
      <c r="L129" s="542"/>
    </row>
    <row r="130" spans="2:12" ht="14.25" customHeight="1" thickTop="1" thickBot="1" x14ac:dyDescent="0.25">
      <c r="B130" s="529"/>
      <c r="C130" s="541"/>
      <c r="D130" s="586"/>
      <c r="E130" s="583" t="s">
        <v>22</v>
      </c>
      <c r="F130" s="584"/>
      <c r="G130" s="584"/>
      <c r="H130" s="585"/>
      <c r="I130" s="1293">
        <v>1</v>
      </c>
      <c r="J130" s="1294"/>
      <c r="K130" s="541"/>
      <c r="L130" s="542"/>
    </row>
    <row r="131" spans="2:12" ht="14.25" customHeight="1" thickTop="1" thickBot="1" x14ac:dyDescent="0.25">
      <c r="B131" s="529"/>
      <c r="C131" s="541"/>
      <c r="D131" s="586"/>
      <c r="E131" s="587" t="s">
        <v>21</v>
      </c>
      <c r="F131" s="588"/>
      <c r="G131" s="588"/>
      <c r="H131" s="588"/>
      <c r="I131" s="1293">
        <v>4</v>
      </c>
      <c r="J131" s="1294"/>
      <c r="K131" s="541"/>
      <c r="L131" s="542"/>
    </row>
    <row r="132" spans="2:12" ht="14.25" customHeight="1" thickTop="1" thickBot="1" x14ac:dyDescent="0.25">
      <c r="B132" s="529"/>
      <c r="C132" s="541"/>
      <c r="D132" s="586"/>
      <c r="E132" s="589" t="s">
        <v>150</v>
      </c>
      <c r="F132" s="578"/>
      <c r="G132" s="578"/>
      <c r="H132" s="578"/>
      <c r="I132" s="1291"/>
      <c r="J132" s="1291"/>
      <c r="K132" s="541"/>
      <c r="L132" s="542"/>
    </row>
    <row r="133" spans="2:12" ht="14.25" customHeight="1" thickTop="1" thickBot="1" x14ac:dyDescent="0.25">
      <c r="B133" s="529"/>
      <c r="C133" s="541"/>
      <c r="D133" s="586"/>
      <c r="E133" s="193" t="s">
        <v>123</v>
      </c>
      <c r="F133" s="579"/>
      <c r="G133" s="579"/>
      <c r="H133" s="579"/>
      <c r="I133" s="1271">
        <f>SUM(I134:J138)</f>
        <v>21</v>
      </c>
      <c r="J133" s="1271"/>
      <c r="K133" s="541"/>
      <c r="L133" s="542"/>
    </row>
    <row r="134" spans="2:12" ht="14.25" customHeight="1" thickTop="1" thickBot="1" x14ac:dyDescent="0.25">
      <c r="B134" s="529"/>
      <c r="C134" s="541"/>
      <c r="D134" s="586"/>
      <c r="E134" s="580" t="s">
        <v>42</v>
      </c>
      <c r="F134" s="581"/>
      <c r="G134" s="581"/>
      <c r="H134" s="582"/>
      <c r="I134" s="1292">
        <v>11</v>
      </c>
      <c r="J134" s="1292"/>
      <c r="K134" s="541"/>
      <c r="L134" s="542"/>
    </row>
    <row r="135" spans="2:12" ht="14.25" customHeight="1" thickTop="1" thickBot="1" x14ac:dyDescent="0.25">
      <c r="B135" s="529"/>
      <c r="C135" s="541"/>
      <c r="D135" s="586"/>
      <c r="E135" s="583" t="s">
        <v>149</v>
      </c>
      <c r="F135" s="584"/>
      <c r="G135" s="584"/>
      <c r="H135" s="585"/>
      <c r="I135" s="1293"/>
      <c r="J135" s="1294"/>
      <c r="K135" s="541"/>
      <c r="L135" s="542"/>
    </row>
    <row r="136" spans="2:12" ht="14.25" customHeight="1" thickTop="1" thickBot="1" x14ac:dyDescent="0.25">
      <c r="B136" s="529"/>
      <c r="C136" s="541"/>
      <c r="D136" s="586"/>
      <c r="E136" s="583" t="s">
        <v>41</v>
      </c>
      <c r="F136" s="584"/>
      <c r="G136" s="584"/>
      <c r="H136" s="585"/>
      <c r="I136" s="1293">
        <v>4</v>
      </c>
      <c r="J136" s="1294"/>
      <c r="K136" s="541"/>
      <c r="L136" s="542"/>
    </row>
    <row r="137" spans="2:12" ht="14.25" customHeight="1" thickTop="1" thickBot="1" x14ac:dyDescent="0.25">
      <c r="B137" s="529"/>
      <c r="C137" s="541"/>
      <c r="D137" s="586"/>
      <c r="E137" s="587" t="s">
        <v>40</v>
      </c>
      <c r="F137" s="588"/>
      <c r="G137" s="588"/>
      <c r="H137" s="588"/>
      <c r="I137" s="1293">
        <v>6</v>
      </c>
      <c r="J137" s="1294"/>
      <c r="K137" s="541"/>
      <c r="L137" s="542"/>
    </row>
    <row r="138" spans="2:12" ht="14.25" customHeight="1" thickTop="1" thickBot="1" x14ac:dyDescent="0.25">
      <c r="B138" s="529"/>
      <c r="C138" s="541"/>
      <c r="D138" s="586"/>
      <c r="E138" s="589" t="s">
        <v>152</v>
      </c>
      <c r="F138" s="578"/>
      <c r="G138" s="578"/>
      <c r="H138" s="578"/>
      <c r="I138" s="1291"/>
      <c r="J138" s="1291"/>
      <c r="K138" s="541"/>
      <c r="L138" s="542"/>
    </row>
    <row r="139" spans="2:12" ht="14.25" customHeight="1" thickTop="1" thickBot="1" x14ac:dyDescent="0.25">
      <c r="B139" s="529"/>
      <c r="C139" s="541"/>
      <c r="D139" s="586"/>
      <c r="E139" s="193" t="s">
        <v>148</v>
      </c>
      <c r="F139" s="579"/>
      <c r="G139" s="579"/>
      <c r="H139" s="579"/>
      <c r="I139" s="1271">
        <f>SUM(I140:J144)</f>
        <v>3</v>
      </c>
      <c r="J139" s="1271"/>
      <c r="K139" s="541"/>
      <c r="L139" s="542"/>
    </row>
    <row r="140" spans="2:12" ht="14.25" customHeight="1" thickTop="1" thickBot="1" x14ac:dyDescent="0.25">
      <c r="B140" s="529"/>
      <c r="C140" s="541"/>
      <c r="D140" s="586"/>
      <c r="E140" s="580" t="s">
        <v>38</v>
      </c>
      <c r="F140" s="581"/>
      <c r="G140" s="581"/>
      <c r="H140" s="582"/>
      <c r="I140" s="1292"/>
      <c r="J140" s="1292"/>
      <c r="K140" s="541"/>
      <c r="L140" s="542"/>
    </row>
    <row r="141" spans="2:12" ht="14.25" customHeight="1" thickTop="1" thickBot="1" x14ac:dyDescent="0.25">
      <c r="B141" s="529"/>
      <c r="C141" s="541"/>
      <c r="D141" s="586"/>
      <c r="E141" s="583" t="s">
        <v>149</v>
      </c>
      <c r="F141" s="584"/>
      <c r="G141" s="584"/>
      <c r="H141" s="585"/>
      <c r="I141" s="1293"/>
      <c r="J141" s="1294"/>
      <c r="K141" s="541"/>
      <c r="L141" s="542"/>
    </row>
    <row r="142" spans="2:12" ht="14.25" customHeight="1" thickTop="1" thickBot="1" x14ac:dyDescent="0.25">
      <c r="B142" s="529"/>
      <c r="C142" s="541"/>
      <c r="D142" s="586"/>
      <c r="E142" s="583" t="s">
        <v>22</v>
      </c>
      <c r="F142" s="584"/>
      <c r="G142" s="584"/>
      <c r="H142" s="585"/>
      <c r="I142" s="1293"/>
      <c r="J142" s="1294"/>
      <c r="K142" s="541"/>
      <c r="L142" s="542"/>
    </row>
    <row r="143" spans="2:12" ht="14.25" customHeight="1" thickTop="1" thickBot="1" x14ac:dyDescent="0.25">
      <c r="B143" s="529"/>
      <c r="C143" s="541"/>
      <c r="D143" s="586"/>
      <c r="E143" s="587" t="s">
        <v>21</v>
      </c>
      <c r="F143" s="588"/>
      <c r="G143" s="588"/>
      <c r="H143" s="588"/>
      <c r="I143" s="1293">
        <v>3</v>
      </c>
      <c r="J143" s="1294"/>
      <c r="K143" s="541"/>
      <c r="L143" s="542"/>
    </row>
    <row r="144" spans="2:12" ht="14.25" customHeight="1" thickTop="1" thickBot="1" x14ac:dyDescent="0.25">
      <c r="B144" s="529"/>
      <c r="C144" s="541"/>
      <c r="D144" s="586"/>
      <c r="E144" s="589" t="s">
        <v>150</v>
      </c>
      <c r="F144" s="578"/>
      <c r="G144" s="578"/>
      <c r="H144" s="578"/>
      <c r="I144" s="1291"/>
      <c r="J144" s="1291"/>
      <c r="K144" s="541"/>
      <c r="L144" s="542"/>
    </row>
    <row r="145" spans="2:14" ht="16.5" customHeight="1" thickTop="1" thickBot="1" x14ac:dyDescent="0.25">
      <c r="B145" s="529"/>
      <c r="C145" s="541"/>
      <c r="D145" s="152" t="s">
        <v>153</v>
      </c>
      <c r="E145" s="153"/>
      <c r="F145" s="154"/>
      <c r="G145" s="594"/>
      <c r="H145" s="594"/>
      <c r="I145" s="1236">
        <f>(I146+I151+I156+I161+I166+I171+I176)</f>
        <v>1</v>
      </c>
      <c r="J145" s="1237"/>
      <c r="K145" s="541"/>
      <c r="L145" s="542"/>
    </row>
    <row r="146" spans="2:14" ht="14.25" customHeight="1" thickTop="1" thickBot="1" x14ac:dyDescent="0.25">
      <c r="B146" s="529"/>
      <c r="C146" s="541"/>
      <c r="D146" s="595"/>
      <c r="E146" s="195" t="s">
        <v>23</v>
      </c>
      <c r="F146" s="579"/>
      <c r="G146" s="579"/>
      <c r="H146" s="590"/>
      <c r="I146" s="1295">
        <f>(I147+I148+I149+I150)</f>
        <v>0</v>
      </c>
      <c r="J146" s="1296"/>
      <c r="K146" s="541"/>
      <c r="L146" s="542"/>
      <c r="N146" s="538"/>
    </row>
    <row r="147" spans="2:14" ht="14.25" customHeight="1" thickTop="1" thickBot="1" x14ac:dyDescent="0.25">
      <c r="B147" s="529"/>
      <c r="C147" s="541"/>
      <c r="D147" s="596"/>
      <c r="E147" s="597" t="s">
        <v>38</v>
      </c>
      <c r="F147" s="588"/>
      <c r="G147" s="588"/>
      <c r="H147" s="593"/>
      <c r="I147" s="1291"/>
      <c r="J147" s="1291"/>
      <c r="K147" s="541"/>
      <c r="L147" s="542"/>
      <c r="N147" s="538"/>
    </row>
    <row r="148" spans="2:14" ht="14.25" customHeight="1" thickTop="1" thickBot="1" x14ac:dyDescent="0.25">
      <c r="B148" s="529"/>
      <c r="C148" s="541"/>
      <c r="D148" s="596"/>
      <c r="E148" s="597" t="s">
        <v>149</v>
      </c>
      <c r="F148" s="588"/>
      <c r="G148" s="588"/>
      <c r="H148" s="593"/>
      <c r="I148" s="1291"/>
      <c r="J148" s="1291"/>
      <c r="K148" s="541"/>
      <c r="L148" s="542"/>
      <c r="N148" s="538"/>
    </row>
    <row r="149" spans="2:14" ht="14.25" customHeight="1" thickTop="1" thickBot="1" x14ac:dyDescent="0.25">
      <c r="B149" s="529"/>
      <c r="C149" s="541"/>
      <c r="D149" s="596"/>
      <c r="E149" s="597" t="s">
        <v>22</v>
      </c>
      <c r="F149" s="588"/>
      <c r="G149" s="588"/>
      <c r="H149" s="593"/>
      <c r="I149" s="1291"/>
      <c r="J149" s="1291"/>
      <c r="K149" s="541"/>
      <c r="L149" s="542"/>
      <c r="N149" s="538"/>
    </row>
    <row r="150" spans="2:14" ht="14.25" customHeight="1" thickTop="1" thickBot="1" x14ac:dyDescent="0.25">
      <c r="B150" s="529"/>
      <c r="C150" s="541"/>
      <c r="D150" s="596"/>
      <c r="E150" s="597" t="s">
        <v>21</v>
      </c>
      <c r="F150" s="598"/>
      <c r="G150" s="598"/>
      <c r="H150" s="599"/>
      <c r="I150" s="1291"/>
      <c r="J150" s="1291"/>
      <c r="K150" s="541"/>
      <c r="L150" s="542"/>
      <c r="M150" s="538"/>
      <c r="N150" s="538"/>
    </row>
    <row r="151" spans="2:14" ht="14.25" customHeight="1" thickTop="1" thickBot="1" x14ac:dyDescent="0.25">
      <c r="B151" s="529"/>
      <c r="C151" s="541"/>
      <c r="D151" s="596"/>
      <c r="E151" s="196" t="s">
        <v>7</v>
      </c>
      <c r="F151" s="600"/>
      <c r="G151" s="600"/>
      <c r="H151" s="600"/>
      <c r="I151" s="1297">
        <f>(I152+I153+I154+I155)</f>
        <v>1</v>
      </c>
      <c r="J151" s="1297"/>
      <c r="K151" s="541"/>
      <c r="L151" s="542"/>
      <c r="M151" s="538"/>
      <c r="N151" s="538"/>
    </row>
    <row r="152" spans="2:14" ht="14.25" customHeight="1" thickTop="1" thickBot="1" x14ac:dyDescent="0.25">
      <c r="B152" s="529"/>
      <c r="C152" s="541"/>
      <c r="D152" s="596"/>
      <c r="E152" s="597" t="s">
        <v>38</v>
      </c>
      <c r="F152" s="588"/>
      <c r="G152" s="588"/>
      <c r="H152" s="593"/>
      <c r="I152" s="1291">
        <v>1</v>
      </c>
      <c r="J152" s="1291"/>
      <c r="K152" s="541"/>
      <c r="L152" s="542"/>
      <c r="M152" s="538"/>
      <c r="N152" s="538"/>
    </row>
    <row r="153" spans="2:14" ht="14.25" customHeight="1" thickTop="1" thickBot="1" x14ac:dyDescent="0.25">
      <c r="B153" s="529"/>
      <c r="C153" s="541"/>
      <c r="D153" s="596"/>
      <c r="E153" s="597" t="s">
        <v>149</v>
      </c>
      <c r="F153" s="588"/>
      <c r="G153" s="588"/>
      <c r="H153" s="593"/>
      <c r="I153" s="1291"/>
      <c r="J153" s="1291"/>
      <c r="K153" s="541"/>
      <c r="L153" s="542"/>
      <c r="M153" s="538"/>
      <c r="N153" s="538"/>
    </row>
    <row r="154" spans="2:14" ht="14.25" customHeight="1" thickTop="1" thickBot="1" x14ac:dyDescent="0.25">
      <c r="B154" s="529"/>
      <c r="C154" s="541"/>
      <c r="D154" s="596"/>
      <c r="E154" s="597" t="s">
        <v>22</v>
      </c>
      <c r="F154" s="588"/>
      <c r="G154" s="588"/>
      <c r="H154" s="593"/>
      <c r="I154" s="1291"/>
      <c r="J154" s="1291"/>
      <c r="K154" s="541"/>
      <c r="L154" s="542"/>
      <c r="M154" s="538"/>
      <c r="N154" s="538"/>
    </row>
    <row r="155" spans="2:14" ht="14.25" customHeight="1" thickTop="1" thickBot="1" x14ac:dyDescent="0.25">
      <c r="B155" s="529"/>
      <c r="C155" s="541"/>
      <c r="D155" s="596"/>
      <c r="E155" s="597" t="s">
        <v>21</v>
      </c>
      <c r="F155" s="598"/>
      <c r="G155" s="598"/>
      <c r="H155" s="599"/>
      <c r="I155" s="1291"/>
      <c r="J155" s="1291"/>
      <c r="K155" s="541"/>
      <c r="L155" s="542"/>
      <c r="M155" s="538"/>
      <c r="N155" s="538"/>
    </row>
    <row r="156" spans="2:14" ht="14.25" customHeight="1" thickTop="1" thickBot="1" x14ac:dyDescent="0.25">
      <c r="B156" s="529"/>
      <c r="C156" s="541"/>
      <c r="D156" s="596"/>
      <c r="E156" s="196" t="s">
        <v>154</v>
      </c>
      <c r="F156" s="600"/>
      <c r="G156" s="600"/>
      <c r="H156" s="600"/>
      <c r="I156" s="1297">
        <f>(I157+I158+I159+I160)</f>
        <v>0</v>
      </c>
      <c r="J156" s="1297"/>
      <c r="K156" s="541"/>
      <c r="L156" s="542"/>
      <c r="M156" s="538"/>
      <c r="N156" s="538"/>
    </row>
    <row r="157" spans="2:14" ht="14.25" customHeight="1" thickTop="1" thickBot="1" x14ac:dyDescent="0.25">
      <c r="B157" s="529"/>
      <c r="C157" s="541"/>
      <c r="D157" s="596"/>
      <c r="E157" s="597" t="s">
        <v>38</v>
      </c>
      <c r="F157" s="588"/>
      <c r="G157" s="588"/>
      <c r="H157" s="593"/>
      <c r="I157" s="1291"/>
      <c r="J157" s="1291"/>
      <c r="K157" s="541"/>
      <c r="L157" s="542"/>
      <c r="M157" s="538"/>
      <c r="N157" s="538"/>
    </row>
    <row r="158" spans="2:14" ht="14.25" customHeight="1" thickTop="1" thickBot="1" x14ac:dyDescent="0.25">
      <c r="B158" s="529"/>
      <c r="C158" s="541"/>
      <c r="D158" s="596"/>
      <c r="E158" s="597" t="s">
        <v>149</v>
      </c>
      <c r="F158" s="588"/>
      <c r="G158" s="588"/>
      <c r="H158" s="593"/>
      <c r="I158" s="1291"/>
      <c r="J158" s="1291"/>
      <c r="K158" s="541"/>
      <c r="L158" s="542"/>
      <c r="M158" s="538"/>
      <c r="N158" s="538"/>
    </row>
    <row r="159" spans="2:14" ht="14.25" customHeight="1" thickTop="1" thickBot="1" x14ac:dyDescent="0.25">
      <c r="B159" s="529"/>
      <c r="C159" s="541"/>
      <c r="D159" s="596"/>
      <c r="E159" s="597" t="s">
        <v>22</v>
      </c>
      <c r="F159" s="588"/>
      <c r="G159" s="588"/>
      <c r="H159" s="593"/>
      <c r="I159" s="1291"/>
      <c r="J159" s="1291"/>
      <c r="K159" s="541"/>
      <c r="L159" s="542"/>
      <c r="M159" s="538"/>
      <c r="N159" s="538"/>
    </row>
    <row r="160" spans="2:14" ht="14.25" customHeight="1" thickTop="1" thickBot="1" x14ac:dyDescent="0.25">
      <c r="B160" s="529"/>
      <c r="C160" s="541"/>
      <c r="D160" s="596"/>
      <c r="E160" s="597" t="s">
        <v>21</v>
      </c>
      <c r="F160" s="598"/>
      <c r="G160" s="598"/>
      <c r="H160" s="599"/>
      <c r="I160" s="1291"/>
      <c r="J160" s="1291"/>
      <c r="K160" s="541"/>
      <c r="L160" s="542"/>
      <c r="M160" s="538"/>
      <c r="N160" s="538"/>
    </row>
    <row r="161" spans="1:14" ht="14.25" customHeight="1" thickTop="1" thickBot="1" x14ac:dyDescent="0.25">
      <c r="B161" s="529"/>
      <c r="C161" s="541"/>
      <c r="D161" s="596"/>
      <c r="E161" s="197" t="s">
        <v>64</v>
      </c>
      <c r="F161" s="579"/>
      <c r="G161" s="579"/>
      <c r="H161" s="590"/>
      <c r="I161" s="1297">
        <f>(I162+I163+I164+I165)</f>
        <v>0</v>
      </c>
      <c r="J161" s="1297"/>
      <c r="K161" s="541"/>
      <c r="L161" s="542"/>
      <c r="M161" s="538"/>
      <c r="N161" s="538"/>
    </row>
    <row r="162" spans="1:14" ht="14.25" customHeight="1" thickTop="1" thickBot="1" x14ac:dyDescent="0.25">
      <c r="B162" s="529"/>
      <c r="C162" s="541"/>
      <c r="D162" s="596"/>
      <c r="E162" s="601" t="s">
        <v>39</v>
      </c>
      <c r="F162" s="581"/>
      <c r="G162" s="581"/>
      <c r="H162" s="582"/>
      <c r="I162" s="1291"/>
      <c r="J162" s="1291"/>
      <c r="K162" s="541"/>
      <c r="L162" s="542"/>
      <c r="M162" s="538"/>
      <c r="N162" s="538"/>
    </row>
    <row r="163" spans="1:14" ht="14.25" customHeight="1" thickTop="1" thickBot="1" x14ac:dyDescent="0.25">
      <c r="B163" s="529"/>
      <c r="C163" s="541"/>
      <c r="D163" s="596"/>
      <c r="E163" s="601" t="s">
        <v>149</v>
      </c>
      <c r="F163" s="581"/>
      <c r="G163" s="581"/>
      <c r="H163" s="582"/>
      <c r="I163" s="1291"/>
      <c r="J163" s="1291"/>
      <c r="K163" s="541"/>
      <c r="L163" s="542"/>
      <c r="M163" s="538"/>
      <c r="N163" s="538"/>
    </row>
    <row r="164" spans="1:14" ht="14.25" customHeight="1" thickTop="1" thickBot="1" x14ac:dyDescent="0.25">
      <c r="B164" s="529"/>
      <c r="C164" s="541"/>
      <c r="D164" s="596"/>
      <c r="E164" s="601" t="s">
        <v>41</v>
      </c>
      <c r="F164" s="581"/>
      <c r="G164" s="581"/>
      <c r="H164" s="582"/>
      <c r="I164" s="1291"/>
      <c r="J164" s="1291"/>
      <c r="K164" s="541"/>
      <c r="L164" s="542"/>
      <c r="M164" s="538"/>
      <c r="N164" s="538"/>
    </row>
    <row r="165" spans="1:14" ht="14.25" customHeight="1" thickTop="1" thickBot="1" x14ac:dyDescent="0.25">
      <c r="A165" s="538"/>
      <c r="B165" s="530"/>
      <c r="C165" s="541"/>
      <c r="D165" s="596"/>
      <c r="E165" s="601" t="s">
        <v>40</v>
      </c>
      <c r="F165" s="581"/>
      <c r="G165" s="581"/>
      <c r="H165" s="582"/>
      <c r="I165" s="1291"/>
      <c r="J165" s="1291"/>
      <c r="K165" s="541"/>
      <c r="L165" s="542"/>
      <c r="M165" s="538"/>
    </row>
    <row r="166" spans="1:14" ht="14.25" customHeight="1" thickTop="1" thickBot="1" x14ac:dyDescent="0.25">
      <c r="A166" s="538"/>
      <c r="B166" s="530"/>
      <c r="C166" s="541"/>
      <c r="D166" s="596"/>
      <c r="E166" s="197" t="s">
        <v>65</v>
      </c>
      <c r="F166" s="579"/>
      <c r="G166" s="579"/>
      <c r="H166" s="590"/>
      <c r="I166" s="1297">
        <f>(I167+I168+I169+I170)</f>
        <v>0</v>
      </c>
      <c r="J166" s="1297"/>
      <c r="K166" s="541"/>
      <c r="L166" s="542"/>
      <c r="M166" s="538"/>
    </row>
    <row r="167" spans="1:14" ht="14.25" customHeight="1" thickTop="1" thickBot="1" x14ac:dyDescent="0.25">
      <c r="A167" s="538"/>
      <c r="B167" s="530"/>
      <c r="C167" s="541"/>
      <c r="D167" s="596"/>
      <c r="E167" s="601" t="s">
        <v>42</v>
      </c>
      <c r="F167" s="581"/>
      <c r="G167" s="581"/>
      <c r="H167" s="582"/>
      <c r="I167" s="1291"/>
      <c r="J167" s="1291"/>
      <c r="K167" s="541"/>
      <c r="L167" s="542"/>
      <c r="M167" s="538"/>
    </row>
    <row r="168" spans="1:14" ht="14.25" customHeight="1" thickTop="1" thickBot="1" x14ac:dyDescent="0.25">
      <c r="A168" s="538"/>
      <c r="B168" s="530"/>
      <c r="C168" s="541"/>
      <c r="D168" s="596"/>
      <c r="E168" s="601" t="s">
        <v>149</v>
      </c>
      <c r="F168" s="581"/>
      <c r="G168" s="581"/>
      <c r="H168" s="582"/>
      <c r="I168" s="1291"/>
      <c r="J168" s="1291"/>
      <c r="K168" s="541"/>
      <c r="L168" s="542"/>
      <c r="M168" s="538"/>
    </row>
    <row r="169" spans="1:14" ht="14.25" customHeight="1" thickTop="1" thickBot="1" x14ac:dyDescent="0.25">
      <c r="A169" s="538"/>
      <c r="B169" s="530"/>
      <c r="C169" s="541"/>
      <c r="D169" s="596"/>
      <c r="E169" s="601" t="s">
        <v>41</v>
      </c>
      <c r="F169" s="581"/>
      <c r="G169" s="581"/>
      <c r="H169" s="582"/>
      <c r="I169" s="1291"/>
      <c r="J169" s="1291"/>
      <c r="K169" s="541"/>
      <c r="L169" s="542"/>
      <c r="M169" s="538"/>
    </row>
    <row r="170" spans="1:14" ht="14.25" customHeight="1" thickTop="1" thickBot="1" x14ac:dyDescent="0.25">
      <c r="A170" s="538"/>
      <c r="B170" s="530"/>
      <c r="C170" s="541"/>
      <c r="D170" s="596"/>
      <c r="E170" s="601" t="s">
        <v>40</v>
      </c>
      <c r="F170" s="581"/>
      <c r="G170" s="581"/>
      <c r="H170" s="582"/>
      <c r="I170" s="1291"/>
      <c r="J170" s="1291"/>
      <c r="K170" s="541"/>
      <c r="L170" s="542"/>
      <c r="M170" s="538"/>
    </row>
    <row r="171" spans="1:14" ht="14.25" customHeight="1" thickTop="1" thickBot="1" x14ac:dyDescent="0.25">
      <c r="A171" s="538"/>
      <c r="B171" s="530"/>
      <c r="C171" s="541"/>
      <c r="D171" s="596"/>
      <c r="E171" s="197" t="s">
        <v>175</v>
      </c>
      <c r="F171" s="579"/>
      <c r="G171" s="579"/>
      <c r="H171" s="590"/>
      <c r="I171" s="1297">
        <f>(I172+I173+I174+I175)</f>
        <v>0</v>
      </c>
      <c r="J171" s="1297"/>
      <c r="K171" s="541"/>
      <c r="L171" s="542"/>
      <c r="M171" s="538"/>
    </row>
    <row r="172" spans="1:14" ht="14.25" customHeight="1" thickTop="1" thickBot="1" x14ac:dyDescent="0.25">
      <c r="A172" s="538"/>
      <c r="B172" s="530"/>
      <c r="C172" s="541"/>
      <c r="D172" s="596"/>
      <c r="E172" s="601" t="s">
        <v>42</v>
      </c>
      <c r="F172" s="581"/>
      <c r="G172" s="581"/>
      <c r="H172" s="582"/>
      <c r="I172" s="1291"/>
      <c r="J172" s="1291"/>
      <c r="K172" s="541"/>
      <c r="L172" s="542"/>
      <c r="M172" s="538"/>
    </row>
    <row r="173" spans="1:14" ht="14.25" customHeight="1" thickTop="1" thickBot="1" x14ac:dyDescent="0.25">
      <c r="A173" s="538"/>
      <c r="B173" s="530"/>
      <c r="C173" s="541"/>
      <c r="D173" s="596"/>
      <c r="E173" s="601" t="s">
        <v>149</v>
      </c>
      <c r="F173" s="581"/>
      <c r="G173" s="581"/>
      <c r="H173" s="582"/>
      <c r="I173" s="1298"/>
      <c r="J173" s="1298"/>
      <c r="K173" s="541"/>
      <c r="L173" s="542"/>
      <c r="M173" s="538"/>
    </row>
    <row r="174" spans="1:14" ht="14.25" customHeight="1" thickTop="1" thickBot="1" x14ac:dyDescent="0.25">
      <c r="A174" s="538"/>
      <c r="B174" s="530"/>
      <c r="C174" s="541"/>
      <c r="D174" s="596"/>
      <c r="E174" s="601" t="s">
        <v>41</v>
      </c>
      <c r="F174" s="581"/>
      <c r="G174" s="581"/>
      <c r="H174" s="582"/>
      <c r="I174" s="1291"/>
      <c r="J174" s="1291"/>
      <c r="K174" s="541"/>
      <c r="L174" s="542"/>
      <c r="M174" s="538"/>
    </row>
    <row r="175" spans="1:14" ht="14.25" customHeight="1" thickTop="1" thickBot="1" x14ac:dyDescent="0.25">
      <c r="A175" s="538"/>
      <c r="B175" s="530"/>
      <c r="C175" s="541"/>
      <c r="D175" s="596"/>
      <c r="E175" s="601" t="s">
        <v>40</v>
      </c>
      <c r="F175" s="581"/>
      <c r="G175" s="581"/>
      <c r="H175" s="582"/>
      <c r="I175" s="1291"/>
      <c r="J175" s="1291"/>
      <c r="K175" s="541"/>
      <c r="L175" s="542"/>
      <c r="M175" s="538"/>
    </row>
    <row r="176" spans="1:14" ht="14.25" customHeight="1" thickTop="1" thickBot="1" x14ac:dyDescent="0.25">
      <c r="A176" s="538"/>
      <c r="B176" s="530"/>
      <c r="C176" s="541"/>
      <c r="D176" s="596"/>
      <c r="E176" s="197" t="s">
        <v>172</v>
      </c>
      <c r="F176" s="579"/>
      <c r="G176" s="579"/>
      <c r="H176" s="590"/>
      <c r="I176" s="1297">
        <f>(I177+I178+I179+I180)</f>
        <v>0</v>
      </c>
      <c r="J176" s="1297"/>
      <c r="K176" s="541"/>
      <c r="L176" s="542"/>
      <c r="M176" s="538"/>
    </row>
    <row r="177" spans="1:17" ht="14.25" customHeight="1" thickTop="1" thickBot="1" x14ac:dyDescent="0.25">
      <c r="A177" s="538"/>
      <c r="B177" s="530"/>
      <c r="C177" s="541"/>
      <c r="D177" s="596"/>
      <c r="E177" s="601" t="s">
        <v>42</v>
      </c>
      <c r="F177" s="581"/>
      <c r="G177" s="581"/>
      <c r="H177" s="582"/>
      <c r="I177" s="1291"/>
      <c r="J177" s="1291"/>
      <c r="K177" s="541"/>
      <c r="L177" s="542"/>
      <c r="M177" s="538"/>
    </row>
    <row r="178" spans="1:17" ht="14.25" customHeight="1" thickTop="1" thickBot="1" x14ac:dyDescent="0.25">
      <c r="A178" s="538"/>
      <c r="B178" s="530"/>
      <c r="C178" s="541"/>
      <c r="D178" s="596"/>
      <c r="E178" s="601" t="s">
        <v>149</v>
      </c>
      <c r="F178" s="581"/>
      <c r="G178" s="581"/>
      <c r="H178" s="582"/>
      <c r="I178" s="1291"/>
      <c r="J178" s="1291"/>
      <c r="K178" s="541"/>
      <c r="L178" s="542"/>
      <c r="M178" s="538"/>
    </row>
    <row r="179" spans="1:17" ht="14.25" customHeight="1" thickTop="1" thickBot="1" x14ac:dyDescent="0.25">
      <c r="A179" s="538"/>
      <c r="B179" s="530"/>
      <c r="C179" s="541"/>
      <c r="D179" s="596"/>
      <c r="E179" s="601" t="s">
        <v>41</v>
      </c>
      <c r="F179" s="581"/>
      <c r="G179" s="581"/>
      <c r="H179" s="582"/>
      <c r="I179" s="1291"/>
      <c r="J179" s="1291"/>
      <c r="K179" s="541"/>
      <c r="L179" s="542"/>
      <c r="M179" s="538"/>
    </row>
    <row r="180" spans="1:17" ht="14.25" customHeight="1" thickTop="1" thickBot="1" x14ac:dyDescent="0.25">
      <c r="A180" s="538"/>
      <c r="B180" s="530"/>
      <c r="C180" s="541"/>
      <c r="D180" s="602"/>
      <c r="E180" s="601" t="s">
        <v>40</v>
      </c>
      <c r="F180" s="581"/>
      <c r="G180" s="581"/>
      <c r="H180" s="582"/>
      <c r="I180" s="1291"/>
      <c r="J180" s="1291"/>
      <c r="K180" s="541"/>
      <c r="L180" s="542"/>
    </row>
    <row r="181" spans="1:17" ht="16.5" thickTop="1" thickBot="1" x14ac:dyDescent="0.25">
      <c r="B181" s="529"/>
      <c r="C181" s="541"/>
      <c r="D181" s="869" t="s">
        <v>68</v>
      </c>
      <c r="E181" s="208"/>
      <c r="F181" s="594"/>
      <c r="G181" s="594"/>
      <c r="H181" s="603"/>
      <c r="I181" s="1247">
        <f>SUM(I182:J219)</f>
        <v>36</v>
      </c>
      <c r="J181" s="1247"/>
      <c r="K181" s="541"/>
      <c r="L181" s="542"/>
      <c r="P181" s="538"/>
      <c r="Q181" s="538"/>
    </row>
    <row r="182" spans="1:17" s="538" customFormat="1" ht="14.25" customHeight="1" thickTop="1" thickBot="1" x14ac:dyDescent="0.25">
      <c r="A182" s="531"/>
      <c r="B182" s="529"/>
      <c r="C182" s="529"/>
      <c r="D182" s="604"/>
      <c r="E182" s="116" t="s">
        <v>45</v>
      </c>
      <c r="F182" s="605"/>
      <c r="G182" s="605"/>
      <c r="H182" s="606"/>
      <c r="I182" s="1291"/>
      <c r="J182" s="1291"/>
      <c r="K182" s="541"/>
      <c r="L182" s="542"/>
      <c r="M182" s="531"/>
      <c r="N182" s="531"/>
      <c r="O182" s="531"/>
      <c r="P182" s="531"/>
      <c r="Q182" s="531"/>
    </row>
    <row r="183" spans="1:17" ht="14.25" customHeight="1" thickTop="1" thickBot="1" x14ac:dyDescent="0.25">
      <c r="B183" s="529"/>
      <c r="C183" s="529"/>
      <c r="D183" s="604"/>
      <c r="E183" s="116" t="s">
        <v>31</v>
      </c>
      <c r="F183" s="581"/>
      <c r="G183" s="581"/>
      <c r="H183" s="582"/>
      <c r="I183" s="1291"/>
      <c r="J183" s="1291"/>
      <c r="K183" s="541"/>
      <c r="L183" s="542"/>
    </row>
    <row r="184" spans="1:17" ht="14.25" customHeight="1" thickTop="1" thickBot="1" x14ac:dyDescent="0.25">
      <c r="B184" s="529"/>
      <c r="C184" s="529"/>
      <c r="D184" s="604"/>
      <c r="E184" s="116" t="s">
        <v>46</v>
      </c>
      <c r="F184" s="607"/>
      <c r="G184" s="581"/>
      <c r="H184" s="582"/>
      <c r="I184" s="1291"/>
      <c r="J184" s="1291"/>
      <c r="K184" s="541"/>
      <c r="L184" s="542"/>
    </row>
    <row r="185" spans="1:17" ht="14.25" customHeight="1" thickTop="1" thickBot="1" x14ac:dyDescent="0.25">
      <c r="B185" s="529"/>
      <c r="C185" s="541"/>
      <c r="D185" s="604"/>
      <c r="E185" s="116" t="s">
        <v>70</v>
      </c>
      <c r="F185" s="581"/>
      <c r="G185" s="581"/>
      <c r="H185" s="582"/>
      <c r="I185" s="1291"/>
      <c r="J185" s="1291"/>
      <c r="K185" s="541"/>
      <c r="L185" s="542"/>
    </row>
    <row r="186" spans="1:17" ht="14.25" customHeight="1" thickTop="1" thickBot="1" x14ac:dyDescent="0.4">
      <c r="B186" s="529"/>
      <c r="C186" s="541"/>
      <c r="D186" s="604"/>
      <c r="E186" s="116" t="s">
        <v>29</v>
      </c>
      <c r="F186" s="581"/>
      <c r="G186" s="581"/>
      <c r="H186" s="582"/>
      <c r="I186" s="1291"/>
      <c r="J186" s="1291"/>
      <c r="K186" s="541"/>
      <c r="L186" s="542"/>
      <c r="M186" s="44"/>
    </row>
    <row r="187" spans="1:17" ht="14.25" customHeight="1" thickTop="1" thickBot="1" x14ac:dyDescent="0.4">
      <c r="B187" s="529"/>
      <c r="C187" s="541"/>
      <c r="D187" s="604"/>
      <c r="E187" s="116" t="s">
        <v>124</v>
      </c>
      <c r="F187" s="581"/>
      <c r="G187" s="581"/>
      <c r="H187" s="582"/>
      <c r="I187" s="1291"/>
      <c r="J187" s="1291"/>
      <c r="K187" s="541"/>
      <c r="L187" s="542"/>
      <c r="M187" s="44"/>
    </row>
    <row r="188" spans="1:17" ht="14.25" customHeight="1" thickTop="1" thickBot="1" x14ac:dyDescent="0.25">
      <c r="B188" s="529"/>
      <c r="C188" s="541"/>
      <c r="D188" s="608"/>
      <c r="E188" s="116" t="s">
        <v>71</v>
      </c>
      <c r="F188" s="581"/>
      <c r="G188" s="581"/>
      <c r="H188" s="582"/>
      <c r="I188" s="1291"/>
      <c r="J188" s="1291"/>
      <c r="K188" s="541"/>
      <c r="L188" s="542"/>
    </row>
    <row r="189" spans="1:17" ht="14.25" customHeight="1" thickTop="1" thickBot="1" x14ac:dyDescent="0.25">
      <c r="B189" s="529"/>
      <c r="C189" s="541"/>
      <c r="D189" s="604"/>
      <c r="E189" s="116" t="s">
        <v>47</v>
      </c>
      <c r="F189" s="581"/>
      <c r="G189" s="581"/>
      <c r="H189" s="582"/>
      <c r="I189" s="1291"/>
      <c r="J189" s="1291"/>
      <c r="K189" s="541"/>
      <c r="L189" s="542"/>
    </row>
    <row r="190" spans="1:17" ht="14.25" customHeight="1" thickTop="1" thickBot="1" x14ac:dyDescent="0.25">
      <c r="B190" s="529"/>
      <c r="C190" s="541"/>
      <c r="D190" s="608"/>
      <c r="E190" s="117" t="s">
        <v>73</v>
      </c>
      <c r="F190" s="581"/>
      <c r="G190" s="581"/>
      <c r="H190" s="582"/>
      <c r="I190" s="1291">
        <v>4</v>
      </c>
      <c r="J190" s="1291"/>
      <c r="K190" s="541"/>
      <c r="L190" s="542"/>
    </row>
    <row r="191" spans="1:17" ht="14.25" customHeight="1" thickTop="1" thickBot="1" x14ac:dyDescent="0.25">
      <c r="B191" s="529"/>
      <c r="C191" s="541"/>
      <c r="D191" s="604"/>
      <c r="E191" s="116" t="s">
        <v>72</v>
      </c>
      <c r="F191" s="581"/>
      <c r="G191" s="581"/>
      <c r="H191" s="582"/>
      <c r="I191" s="1291"/>
      <c r="J191" s="1291"/>
      <c r="K191" s="541"/>
      <c r="L191" s="542"/>
    </row>
    <row r="192" spans="1:17" ht="14.25" customHeight="1" thickTop="1" thickBot="1" x14ac:dyDescent="0.25">
      <c r="B192" s="529"/>
      <c r="C192" s="541"/>
      <c r="D192" s="604"/>
      <c r="E192" s="116" t="s">
        <v>67</v>
      </c>
      <c r="F192" s="581"/>
      <c r="G192" s="581"/>
      <c r="H192" s="582"/>
      <c r="I192" s="1291">
        <v>2</v>
      </c>
      <c r="J192" s="1291"/>
      <c r="K192" s="541"/>
      <c r="L192" s="542"/>
    </row>
    <row r="193" spans="2:12" ht="14.25" customHeight="1" thickTop="1" thickBot="1" x14ac:dyDescent="0.25">
      <c r="B193" s="529"/>
      <c r="C193" s="541"/>
      <c r="D193" s="604"/>
      <c r="E193" s="118" t="s">
        <v>115</v>
      </c>
      <c r="F193" s="578"/>
      <c r="G193" s="578"/>
      <c r="H193" s="578"/>
      <c r="I193" s="1291"/>
      <c r="J193" s="1291"/>
      <c r="K193" s="541"/>
      <c r="L193" s="542"/>
    </row>
    <row r="194" spans="2:12" ht="14.25" customHeight="1" thickTop="1" thickBot="1" x14ac:dyDescent="0.25">
      <c r="B194" s="529"/>
      <c r="C194" s="541"/>
      <c r="D194" s="604"/>
      <c r="E194" s="119" t="s">
        <v>57</v>
      </c>
      <c r="F194" s="581"/>
      <c r="G194" s="581"/>
      <c r="H194" s="582"/>
      <c r="I194" s="1291"/>
      <c r="J194" s="1291"/>
      <c r="K194" s="541"/>
      <c r="L194" s="542"/>
    </row>
    <row r="195" spans="2:12" ht="14.25" customHeight="1" thickTop="1" thickBot="1" x14ac:dyDescent="0.25">
      <c r="B195" s="529"/>
      <c r="C195" s="541"/>
      <c r="D195" s="604"/>
      <c r="E195" s="116" t="s">
        <v>74</v>
      </c>
      <c r="F195" s="578"/>
      <c r="G195" s="578"/>
      <c r="H195" s="578"/>
      <c r="I195" s="1291"/>
      <c r="J195" s="1291"/>
      <c r="K195" s="541"/>
      <c r="L195" s="542"/>
    </row>
    <row r="196" spans="2:12" ht="14.25" customHeight="1" thickTop="1" thickBot="1" x14ac:dyDescent="0.25">
      <c r="B196" s="529"/>
      <c r="C196" s="541"/>
      <c r="D196" s="604"/>
      <c r="E196" s="116" t="s">
        <v>79</v>
      </c>
      <c r="F196" s="581"/>
      <c r="G196" s="581"/>
      <c r="H196" s="582"/>
      <c r="I196" s="1291"/>
      <c r="J196" s="1291"/>
      <c r="K196" s="541"/>
      <c r="L196" s="542"/>
    </row>
    <row r="197" spans="2:12" ht="14.25" customHeight="1" thickTop="1" thickBot="1" x14ac:dyDescent="0.25">
      <c r="B197" s="529"/>
      <c r="C197" s="541"/>
      <c r="D197" s="604"/>
      <c r="E197" s="116" t="s">
        <v>66</v>
      </c>
      <c r="F197" s="581"/>
      <c r="G197" s="581"/>
      <c r="H197" s="582"/>
      <c r="I197" s="1291"/>
      <c r="J197" s="1291"/>
      <c r="K197" s="541"/>
      <c r="L197" s="542"/>
    </row>
    <row r="198" spans="2:12" ht="14.25" customHeight="1" thickTop="1" thickBot="1" x14ac:dyDescent="0.25">
      <c r="B198" s="529"/>
      <c r="C198" s="541"/>
      <c r="D198" s="604"/>
      <c r="E198" s="116" t="s">
        <v>75</v>
      </c>
      <c r="F198" s="607"/>
      <c r="G198" s="581"/>
      <c r="H198" s="582"/>
      <c r="I198" s="1291"/>
      <c r="J198" s="1291"/>
      <c r="K198" s="541"/>
      <c r="L198" s="542"/>
    </row>
    <row r="199" spans="2:12" ht="14.25" customHeight="1" thickTop="1" thickBot="1" x14ac:dyDescent="0.25">
      <c r="B199" s="529"/>
      <c r="C199" s="529"/>
      <c r="D199" s="608"/>
      <c r="E199" s="116" t="s">
        <v>78</v>
      </c>
      <c r="F199" s="607"/>
      <c r="G199" s="581"/>
      <c r="H199" s="582"/>
      <c r="I199" s="1291"/>
      <c r="J199" s="1291"/>
      <c r="K199" s="541"/>
      <c r="L199" s="542"/>
    </row>
    <row r="200" spans="2:12" ht="14.25" customHeight="1" thickTop="1" thickBot="1" x14ac:dyDescent="0.25">
      <c r="B200" s="529"/>
      <c r="C200" s="529"/>
      <c r="D200" s="604"/>
      <c r="E200" s="111" t="s">
        <v>95</v>
      </c>
      <c r="F200" s="578"/>
      <c r="G200" s="578"/>
      <c r="H200" s="578"/>
      <c r="I200" s="1291"/>
      <c r="J200" s="1291"/>
      <c r="K200" s="541"/>
      <c r="L200" s="542"/>
    </row>
    <row r="201" spans="2:12" ht="14.25" customHeight="1" thickTop="1" thickBot="1" x14ac:dyDescent="0.25">
      <c r="B201" s="529"/>
      <c r="C201" s="529"/>
      <c r="D201" s="604"/>
      <c r="E201" s="119" t="s">
        <v>97</v>
      </c>
      <c r="F201" s="581"/>
      <c r="G201" s="581"/>
      <c r="H201" s="582"/>
      <c r="I201" s="1291">
        <v>6</v>
      </c>
      <c r="J201" s="1291"/>
      <c r="K201" s="541"/>
      <c r="L201" s="542"/>
    </row>
    <row r="202" spans="2:12" ht="14.25" customHeight="1" thickTop="1" thickBot="1" x14ac:dyDescent="0.25">
      <c r="B202" s="529"/>
      <c r="C202" s="529"/>
      <c r="D202" s="604"/>
      <c r="E202" s="119" t="s">
        <v>102</v>
      </c>
      <c r="F202" s="581"/>
      <c r="G202" s="581"/>
      <c r="H202" s="582"/>
      <c r="I202" s="1291"/>
      <c r="J202" s="1291"/>
      <c r="K202" s="541"/>
      <c r="L202" s="542"/>
    </row>
    <row r="203" spans="2:12" ht="14.25" customHeight="1" thickTop="1" thickBot="1" x14ac:dyDescent="0.25">
      <c r="B203" s="529"/>
      <c r="C203" s="529"/>
      <c r="D203" s="604"/>
      <c r="E203" s="119" t="s">
        <v>99</v>
      </c>
      <c r="F203" s="581"/>
      <c r="G203" s="581"/>
      <c r="H203" s="582"/>
      <c r="I203" s="1291"/>
      <c r="J203" s="1291"/>
      <c r="K203" s="541"/>
      <c r="L203" s="542"/>
    </row>
    <row r="204" spans="2:12" ht="14.25" customHeight="1" thickTop="1" thickBot="1" x14ac:dyDescent="0.25">
      <c r="B204" s="529"/>
      <c r="C204" s="529"/>
      <c r="D204" s="604"/>
      <c r="E204" s="120" t="s">
        <v>118</v>
      </c>
      <c r="F204" s="578"/>
      <c r="G204" s="578"/>
      <c r="H204" s="578"/>
      <c r="I204" s="1291"/>
      <c r="J204" s="1291"/>
      <c r="K204" s="541"/>
      <c r="L204" s="542"/>
    </row>
    <row r="205" spans="2:12" ht="14.25" customHeight="1" thickTop="1" thickBot="1" x14ac:dyDescent="0.25">
      <c r="B205" s="529"/>
      <c r="C205" s="529"/>
      <c r="D205" s="608"/>
      <c r="E205" s="119" t="s">
        <v>100</v>
      </c>
      <c r="F205" s="581"/>
      <c r="G205" s="581"/>
      <c r="H205" s="582"/>
      <c r="I205" s="1291">
        <v>2</v>
      </c>
      <c r="J205" s="1291"/>
      <c r="K205" s="541"/>
      <c r="L205" s="542"/>
    </row>
    <row r="206" spans="2:12" ht="14.25" customHeight="1" thickTop="1" thickBot="1" x14ac:dyDescent="0.25">
      <c r="B206" s="529"/>
      <c r="C206" s="529"/>
      <c r="D206" s="608"/>
      <c r="E206" s="119" t="s">
        <v>101</v>
      </c>
      <c r="F206" s="581"/>
      <c r="G206" s="581"/>
      <c r="H206" s="582"/>
      <c r="I206" s="1291"/>
      <c r="J206" s="1291"/>
      <c r="K206" s="541"/>
      <c r="L206" s="542"/>
    </row>
    <row r="207" spans="2:12" ht="14.25" customHeight="1" thickTop="1" thickBot="1" x14ac:dyDescent="0.25">
      <c r="B207" s="529"/>
      <c r="C207" s="529"/>
      <c r="D207" s="608"/>
      <c r="E207" s="121" t="s">
        <v>98</v>
      </c>
      <c r="F207" s="581"/>
      <c r="G207" s="581"/>
      <c r="H207" s="582"/>
      <c r="I207" s="1291">
        <v>3</v>
      </c>
      <c r="J207" s="1291"/>
      <c r="K207" s="541"/>
      <c r="L207" s="542"/>
    </row>
    <row r="208" spans="2:12" ht="14.25" customHeight="1" thickTop="1" thickBot="1" x14ac:dyDescent="0.25">
      <c r="B208" s="529"/>
      <c r="C208" s="529"/>
      <c r="D208" s="608"/>
      <c r="E208" s="119" t="s">
        <v>117</v>
      </c>
      <c r="F208" s="581"/>
      <c r="G208" s="581"/>
      <c r="H208" s="582"/>
      <c r="I208" s="1291"/>
      <c r="J208" s="1291"/>
      <c r="K208" s="541"/>
      <c r="L208" s="542"/>
    </row>
    <row r="209" spans="2:12" ht="14.25" customHeight="1" thickTop="1" thickBot="1" x14ac:dyDescent="0.25">
      <c r="B209" s="529"/>
      <c r="C209" s="529"/>
      <c r="D209" s="608"/>
      <c r="E209" s="119" t="s">
        <v>81</v>
      </c>
      <c r="F209" s="581"/>
      <c r="G209" s="581"/>
      <c r="H209" s="582"/>
      <c r="I209" s="1291">
        <v>1</v>
      </c>
      <c r="J209" s="1291"/>
      <c r="K209" s="541"/>
      <c r="L209" s="542"/>
    </row>
    <row r="210" spans="2:12" ht="14.25" customHeight="1" thickTop="1" thickBot="1" x14ac:dyDescent="0.25">
      <c r="B210" s="529"/>
      <c r="C210" s="529"/>
      <c r="D210" s="608"/>
      <c r="E210" s="119" t="s">
        <v>143</v>
      </c>
      <c r="F210" s="581"/>
      <c r="G210" s="581"/>
      <c r="H210" s="582"/>
      <c r="I210" s="1291"/>
      <c r="J210" s="1291"/>
      <c r="K210" s="541"/>
      <c r="L210" s="542"/>
    </row>
    <row r="211" spans="2:12" ht="14.25" customHeight="1" thickTop="1" thickBot="1" x14ac:dyDescent="0.25">
      <c r="B211" s="529"/>
      <c r="C211" s="529"/>
      <c r="D211" s="608"/>
      <c r="E211" s="119" t="s">
        <v>155</v>
      </c>
      <c r="F211" s="581"/>
      <c r="G211" s="581"/>
      <c r="H211" s="582"/>
      <c r="I211" s="1291"/>
      <c r="J211" s="1291"/>
      <c r="K211" s="541"/>
      <c r="L211" s="542"/>
    </row>
    <row r="212" spans="2:12" ht="14.25" customHeight="1" thickTop="1" thickBot="1" x14ac:dyDescent="0.25">
      <c r="B212" s="529"/>
      <c r="C212" s="529"/>
      <c r="D212" s="608"/>
      <c r="E212" s="119" t="s">
        <v>156</v>
      </c>
      <c r="F212" s="581"/>
      <c r="G212" s="581"/>
      <c r="H212" s="582"/>
      <c r="I212" s="1291"/>
      <c r="J212" s="1291"/>
      <c r="K212" s="541"/>
      <c r="L212" s="542"/>
    </row>
    <row r="213" spans="2:12" ht="14.25" customHeight="1" thickTop="1" thickBot="1" x14ac:dyDescent="0.25">
      <c r="B213" s="529"/>
      <c r="C213" s="529"/>
      <c r="D213" s="608"/>
      <c r="E213" s="119" t="s">
        <v>116</v>
      </c>
      <c r="F213" s="581"/>
      <c r="G213" s="581"/>
      <c r="H213" s="582"/>
      <c r="I213" s="1291"/>
      <c r="J213" s="1291"/>
      <c r="K213" s="541"/>
      <c r="L213" s="542"/>
    </row>
    <row r="214" spans="2:12" ht="14.25" customHeight="1" thickTop="1" thickBot="1" x14ac:dyDescent="0.25">
      <c r="B214" s="529"/>
      <c r="C214" s="529"/>
      <c r="D214" s="608"/>
      <c r="E214" s="120" t="s">
        <v>80</v>
      </c>
      <c r="F214" s="581"/>
      <c r="G214" s="581"/>
      <c r="H214" s="582"/>
      <c r="I214" s="1291"/>
      <c r="J214" s="1291"/>
      <c r="K214" s="541"/>
      <c r="L214" s="542"/>
    </row>
    <row r="215" spans="2:12" ht="14.25" customHeight="1" thickTop="1" thickBot="1" x14ac:dyDescent="0.25">
      <c r="B215" s="529"/>
      <c r="C215" s="529"/>
      <c r="D215" s="604"/>
      <c r="E215" s="116" t="s">
        <v>77</v>
      </c>
      <c r="F215" s="578"/>
      <c r="G215" s="578"/>
      <c r="H215" s="578"/>
      <c r="I215" s="1291">
        <v>1</v>
      </c>
      <c r="J215" s="1291"/>
      <c r="K215" s="541"/>
      <c r="L215" s="542"/>
    </row>
    <row r="216" spans="2:12" ht="14.25" customHeight="1" thickTop="1" thickBot="1" x14ac:dyDescent="0.25">
      <c r="B216" s="529"/>
      <c r="C216" s="529"/>
      <c r="D216" s="51"/>
      <c r="E216" s="119" t="s">
        <v>76</v>
      </c>
      <c r="F216" s="581"/>
      <c r="G216" s="581"/>
      <c r="H216" s="582"/>
      <c r="I216" s="1291"/>
      <c r="J216" s="1291"/>
      <c r="K216" s="541"/>
      <c r="L216" s="542"/>
    </row>
    <row r="217" spans="2:12" ht="14.25" customHeight="1" thickTop="1" thickBot="1" x14ac:dyDescent="0.25">
      <c r="B217" s="529"/>
      <c r="C217" s="529"/>
      <c r="D217" s="608"/>
      <c r="E217" s="116" t="s">
        <v>69</v>
      </c>
      <c r="F217" s="581"/>
      <c r="G217" s="581"/>
      <c r="H217" s="582"/>
      <c r="I217" s="1299"/>
      <c r="J217" s="1299"/>
      <c r="K217" s="541"/>
      <c r="L217" s="542"/>
    </row>
    <row r="218" spans="2:12" ht="14.25" customHeight="1" thickTop="1" thickBot="1" x14ac:dyDescent="0.25">
      <c r="B218" s="529"/>
      <c r="C218" s="529"/>
      <c r="D218" s="608"/>
      <c r="E218" s="119" t="s">
        <v>135</v>
      </c>
      <c r="F218" s="581"/>
      <c r="G218" s="581"/>
      <c r="H218" s="582"/>
      <c r="I218" s="1299">
        <v>5</v>
      </c>
      <c r="J218" s="1299"/>
      <c r="K218" s="541"/>
      <c r="L218" s="542"/>
    </row>
    <row r="219" spans="2:12" ht="14.25" customHeight="1" thickTop="1" thickBot="1" x14ac:dyDescent="0.25">
      <c r="B219" s="529"/>
      <c r="C219" s="529"/>
      <c r="D219" s="609"/>
      <c r="E219" s="122" t="s">
        <v>44</v>
      </c>
      <c r="F219" s="581"/>
      <c r="G219" s="581"/>
      <c r="H219" s="582"/>
      <c r="I219" s="1299">
        <v>12</v>
      </c>
      <c r="J219" s="1299"/>
      <c r="K219" s="541"/>
      <c r="L219" s="542"/>
    </row>
    <row r="220" spans="2:12" ht="16.5" thickTop="1" thickBot="1" x14ac:dyDescent="0.25">
      <c r="B220" s="529"/>
      <c r="C220" s="540"/>
      <c r="D220" s="157" t="s">
        <v>162</v>
      </c>
      <c r="E220" s="158"/>
      <c r="F220" s="158"/>
      <c r="G220" s="158"/>
      <c r="H220" s="159"/>
      <c r="I220" s="1238">
        <f>(I221+I222+I223)</f>
        <v>74</v>
      </c>
      <c r="J220" s="1304"/>
      <c r="K220" s="541"/>
      <c r="L220" s="542"/>
    </row>
    <row r="221" spans="2:12" ht="14.25" customHeight="1" thickTop="1" thickBot="1" x14ac:dyDescent="0.25">
      <c r="B221" s="529"/>
      <c r="C221" s="529"/>
      <c r="D221" s="610"/>
      <c r="E221" s="601" t="s">
        <v>82</v>
      </c>
      <c r="F221" s="611"/>
      <c r="G221" s="611"/>
      <c r="H221" s="612"/>
      <c r="I221" s="1302">
        <v>45</v>
      </c>
      <c r="J221" s="1303"/>
      <c r="K221" s="541"/>
      <c r="L221" s="542"/>
    </row>
    <row r="222" spans="2:12" ht="14.25" customHeight="1" thickTop="1" thickBot="1" x14ac:dyDescent="0.25">
      <c r="B222" s="529"/>
      <c r="C222" s="529"/>
      <c r="D222" s="540"/>
      <c r="E222" s="601" t="s">
        <v>145</v>
      </c>
      <c r="F222" s="611"/>
      <c r="G222" s="611"/>
      <c r="H222" s="612"/>
      <c r="I222" s="1302"/>
      <c r="J222" s="1303"/>
      <c r="K222" s="541"/>
      <c r="L222" s="542"/>
    </row>
    <row r="223" spans="2:12" ht="14.25" customHeight="1" thickTop="1" thickBot="1" x14ac:dyDescent="0.25">
      <c r="B223" s="529"/>
      <c r="C223" s="529"/>
      <c r="D223" s="540"/>
      <c r="E223" s="601" t="s">
        <v>176</v>
      </c>
      <c r="F223" s="611"/>
      <c r="G223" s="611"/>
      <c r="H223" s="612"/>
      <c r="I223" s="1302">
        <v>29</v>
      </c>
      <c r="J223" s="1303"/>
      <c r="K223" s="541"/>
      <c r="L223" s="542"/>
    </row>
    <row r="224" spans="2:12" ht="14.25" customHeight="1" thickTop="1" thickBot="1" x14ac:dyDescent="0.25">
      <c r="B224"/>
      <c r="C224" s="529"/>
      <c r="D224" s="24"/>
      <c r="E224" s="209" t="s">
        <v>83</v>
      </c>
      <c r="F224" s="178"/>
      <c r="G224" s="178"/>
      <c r="H224" s="179"/>
      <c r="I224" s="1295">
        <f>SUM(I225:I226)</f>
        <v>30</v>
      </c>
      <c r="J224" s="1296"/>
      <c r="K224" s="541"/>
      <c r="L224" s="542"/>
    </row>
    <row r="225" spans="2:13" ht="14.25" customHeight="1" thickTop="1" thickBot="1" x14ac:dyDescent="0.25">
      <c r="B225" s="529"/>
      <c r="C225" s="529"/>
      <c r="D225" s="540"/>
      <c r="E225" s="613" t="s">
        <v>84</v>
      </c>
      <c r="F225" s="597"/>
      <c r="G225" s="597"/>
      <c r="H225" s="614"/>
      <c r="I225" s="1302">
        <v>25</v>
      </c>
      <c r="J225" s="1303"/>
      <c r="K225" s="541"/>
      <c r="L225" s="542"/>
    </row>
    <row r="226" spans="2:13" ht="14.25" customHeight="1" thickTop="1" thickBot="1" x14ac:dyDescent="0.25">
      <c r="B226" s="529"/>
      <c r="C226" s="529"/>
      <c r="D226" s="540"/>
      <c r="E226" s="615" t="s">
        <v>85</v>
      </c>
      <c r="F226" s="597"/>
      <c r="G226" s="597"/>
      <c r="H226" s="614"/>
      <c r="I226" s="1300">
        <v>5</v>
      </c>
      <c r="J226" s="1301"/>
      <c r="K226" s="541"/>
      <c r="L226" s="542"/>
    </row>
    <row r="227" spans="2:13" ht="14.25" customHeight="1" thickTop="1" thickBot="1" x14ac:dyDescent="0.25">
      <c r="B227" s="529"/>
      <c r="C227" s="529"/>
      <c r="D227" s="540"/>
      <c r="E227" s="209" t="s">
        <v>174</v>
      </c>
      <c r="F227" s="178"/>
      <c r="G227" s="178"/>
      <c r="H227" s="179"/>
      <c r="I227" s="1295">
        <f>(I228+I229+I230+I231)</f>
        <v>0</v>
      </c>
      <c r="J227" s="1296"/>
      <c r="K227" s="541"/>
      <c r="L227" s="542"/>
    </row>
    <row r="228" spans="2:13" ht="14.25" customHeight="1" thickTop="1" thickBot="1" x14ac:dyDescent="0.25">
      <c r="B228" s="529"/>
      <c r="C228" s="529"/>
      <c r="D228" s="540"/>
      <c r="E228" s="615" t="s">
        <v>119</v>
      </c>
      <c r="F228" s="597"/>
      <c r="G228" s="597"/>
      <c r="H228" s="614"/>
      <c r="I228" s="1302"/>
      <c r="J228" s="1303"/>
      <c r="K228" s="541"/>
      <c r="L228" s="542"/>
    </row>
    <row r="229" spans="2:13" ht="14.25" customHeight="1" thickTop="1" thickBot="1" x14ac:dyDescent="0.25">
      <c r="B229" s="529"/>
      <c r="C229" s="529"/>
      <c r="D229" s="540"/>
      <c r="E229" s="615" t="s">
        <v>87</v>
      </c>
      <c r="F229" s="597"/>
      <c r="G229" s="597"/>
      <c r="H229" s="614"/>
      <c r="I229" s="1302"/>
      <c r="J229" s="1303"/>
      <c r="K229" s="541"/>
      <c r="L229" s="542"/>
    </row>
    <row r="230" spans="2:13" ht="14.25" customHeight="1" thickTop="1" thickBot="1" x14ac:dyDescent="0.25">
      <c r="B230" s="529"/>
      <c r="C230" s="529"/>
      <c r="D230" s="540"/>
      <c r="E230" s="615" t="s">
        <v>88</v>
      </c>
      <c r="F230" s="597"/>
      <c r="G230" s="597"/>
      <c r="H230" s="614"/>
      <c r="I230" s="1302"/>
      <c r="J230" s="1303"/>
      <c r="K230" s="541"/>
      <c r="L230" s="542"/>
    </row>
    <row r="231" spans="2:13" ht="14.25" customHeight="1" thickTop="1" thickBot="1" x14ac:dyDescent="0.25">
      <c r="B231" s="529"/>
      <c r="C231" s="529"/>
      <c r="D231" s="540"/>
      <c r="E231" s="616" t="s">
        <v>173</v>
      </c>
      <c r="F231" s="581"/>
      <c r="G231" s="581"/>
      <c r="H231" s="582"/>
      <c r="I231" s="1302"/>
      <c r="J231" s="1303"/>
      <c r="K231" s="541"/>
      <c r="L231" s="542"/>
    </row>
    <row r="232" spans="2:13" ht="14.25" customHeight="1" thickTop="1" thickBot="1" x14ac:dyDescent="0.25">
      <c r="B232" s="529"/>
      <c r="C232" s="529"/>
      <c r="D232" s="157" t="s">
        <v>163</v>
      </c>
      <c r="E232" s="158"/>
      <c r="F232" s="158"/>
      <c r="G232" s="158"/>
      <c r="H232" s="159"/>
      <c r="I232" s="1238">
        <f>(I233+I234+I235)</f>
        <v>22</v>
      </c>
      <c r="J232" s="1304"/>
      <c r="K232" s="541"/>
      <c r="L232" s="542"/>
    </row>
    <row r="233" spans="2:13" ht="14.25" customHeight="1" thickTop="1" thickBot="1" x14ac:dyDescent="0.25">
      <c r="B233" s="529"/>
      <c r="C233" s="529"/>
      <c r="D233" s="540"/>
      <c r="E233" s="617" t="s">
        <v>9</v>
      </c>
      <c r="F233" s="578"/>
      <c r="G233" s="578"/>
      <c r="H233" s="578"/>
      <c r="I233" s="1308">
        <v>12</v>
      </c>
      <c r="J233" s="1308"/>
      <c r="K233" s="541"/>
      <c r="L233" s="542"/>
    </row>
    <row r="234" spans="2:13" ht="14.25" customHeight="1" thickTop="1" thickBot="1" x14ac:dyDescent="0.25">
      <c r="B234" s="529"/>
      <c r="C234" s="529"/>
      <c r="D234" s="540"/>
      <c r="E234" s="601" t="s">
        <v>144</v>
      </c>
      <c r="F234" s="581"/>
      <c r="G234" s="581"/>
      <c r="H234" s="582"/>
      <c r="I234" s="1299"/>
      <c r="J234" s="1299"/>
      <c r="K234" s="541"/>
      <c r="L234" s="542"/>
    </row>
    <row r="235" spans="2:13" ht="14.25" customHeight="1" thickTop="1" thickBot="1" x14ac:dyDescent="0.25">
      <c r="B235" s="529"/>
      <c r="C235" s="529"/>
      <c r="D235" s="540"/>
      <c r="E235" s="618" t="s">
        <v>24</v>
      </c>
      <c r="F235" s="584"/>
      <c r="G235" s="584"/>
      <c r="H235" s="585"/>
      <c r="I235" s="1299">
        <v>10</v>
      </c>
      <c r="J235" s="1299"/>
      <c r="K235" s="541"/>
      <c r="L235" s="542"/>
    </row>
    <row r="236" spans="2:13" ht="14.25" customHeight="1" thickTop="1" thickBot="1" x14ac:dyDescent="0.25">
      <c r="B236" s="529"/>
      <c r="C236" s="529"/>
      <c r="D236" s="157" t="s">
        <v>164</v>
      </c>
      <c r="E236" s="158"/>
      <c r="F236" s="158"/>
      <c r="G236" s="158"/>
      <c r="H236" s="159"/>
      <c r="I236" s="1238">
        <f>SUM(I237:J240)</f>
        <v>60</v>
      </c>
      <c r="J236" s="1304"/>
      <c r="K236" s="541"/>
      <c r="L236" s="542"/>
    </row>
    <row r="237" spans="2:13" ht="14.25" customHeight="1" thickTop="1" thickBot="1" x14ac:dyDescent="0.25">
      <c r="B237" s="529"/>
      <c r="C237" s="529"/>
      <c r="D237" s="610"/>
      <c r="E237" s="601" t="s">
        <v>9</v>
      </c>
      <c r="F237" s="581"/>
      <c r="G237" s="581"/>
      <c r="H237" s="582"/>
      <c r="I237" s="1299">
        <v>22</v>
      </c>
      <c r="J237" s="1299"/>
      <c r="K237" s="541"/>
      <c r="L237" s="542"/>
    </row>
    <row r="238" spans="2:13" ht="14.25" customHeight="1" thickTop="1" thickBot="1" x14ac:dyDescent="0.25">
      <c r="B238" s="529"/>
      <c r="C238" s="529"/>
      <c r="D238" s="540"/>
      <c r="E238" s="601" t="s">
        <v>144</v>
      </c>
      <c r="F238" s="581"/>
      <c r="G238" s="581"/>
      <c r="H238" s="582"/>
      <c r="I238" s="1299"/>
      <c r="J238" s="1299"/>
      <c r="K238" s="541"/>
      <c r="L238" s="542"/>
    </row>
    <row r="239" spans="2:13" ht="14.25" customHeight="1" thickTop="1" thickBot="1" x14ac:dyDescent="0.25">
      <c r="B239" s="529"/>
      <c r="C239" s="529"/>
      <c r="D239" s="540"/>
      <c r="E239" s="618" t="s">
        <v>24</v>
      </c>
      <c r="F239" s="584"/>
      <c r="G239" s="584"/>
      <c r="H239" s="585"/>
      <c r="I239" s="1299">
        <v>38</v>
      </c>
      <c r="J239" s="1299"/>
      <c r="K239" s="541"/>
      <c r="L239" s="542"/>
    </row>
    <row r="240" spans="2:13" ht="14.25" customHeight="1" thickTop="1" thickBot="1" x14ac:dyDescent="0.25">
      <c r="B240" s="529"/>
      <c r="C240" s="529"/>
      <c r="D240" s="540"/>
      <c r="E240" s="618" t="s">
        <v>12</v>
      </c>
      <c r="F240" s="584"/>
      <c r="G240" s="584"/>
      <c r="H240" s="585"/>
      <c r="I240" s="1302"/>
      <c r="J240" s="1303"/>
      <c r="K240" s="541"/>
      <c r="L240" s="542"/>
      <c r="M240" s="619"/>
    </row>
    <row r="241" spans="2:12" ht="14.25" customHeight="1" thickTop="1" thickBot="1" x14ac:dyDescent="0.3">
      <c r="B241" s="529"/>
      <c r="C241" s="529"/>
      <c r="D241" s="540"/>
      <c r="E241" s="1305" t="s">
        <v>32</v>
      </c>
      <c r="F241" s="1306"/>
      <c r="G241" s="1306"/>
      <c r="H241" s="1307"/>
      <c r="I241" s="1271">
        <f>(I242+I243+I244+I245)</f>
        <v>24</v>
      </c>
      <c r="J241" s="1271"/>
      <c r="K241" s="541"/>
      <c r="L241" s="542"/>
    </row>
    <row r="242" spans="2:12" ht="14.25" customHeight="1" thickTop="1" thickBot="1" x14ac:dyDescent="0.25">
      <c r="B242" s="529"/>
      <c r="C242" s="529"/>
      <c r="D242" s="540"/>
      <c r="E242" s="617" t="s">
        <v>9</v>
      </c>
      <c r="F242" s="578"/>
      <c r="G242" s="578"/>
      <c r="H242" s="578"/>
      <c r="I242" s="1308">
        <v>3</v>
      </c>
      <c r="J242" s="1308"/>
      <c r="K242" s="541"/>
      <c r="L242" s="812"/>
    </row>
    <row r="243" spans="2:12" ht="14.25" customHeight="1" thickTop="1" thickBot="1" x14ac:dyDescent="0.25">
      <c r="B243" s="529"/>
      <c r="C243" s="529"/>
      <c r="D243" s="540"/>
      <c r="E243" s="601" t="s">
        <v>144</v>
      </c>
      <c r="F243" s="581"/>
      <c r="G243" s="581"/>
      <c r="H243" s="582"/>
      <c r="I243" s="1299"/>
      <c r="J243" s="1299"/>
      <c r="K243" s="541"/>
      <c r="L243" s="812"/>
    </row>
    <row r="244" spans="2:12" ht="14.25" customHeight="1" thickTop="1" thickBot="1" x14ac:dyDescent="0.25">
      <c r="B244" s="529"/>
      <c r="C244" s="529"/>
      <c r="D244" s="540"/>
      <c r="E244" s="618" t="s">
        <v>24</v>
      </c>
      <c r="F244" s="584"/>
      <c r="G244" s="584"/>
      <c r="H244" s="585"/>
      <c r="I244" s="1299">
        <v>3</v>
      </c>
      <c r="J244" s="1299"/>
      <c r="K244" s="541"/>
      <c r="L244" s="542"/>
    </row>
    <row r="245" spans="2:12" ht="14.25" customHeight="1" thickTop="1" thickBot="1" x14ac:dyDescent="0.25">
      <c r="B245" s="529"/>
      <c r="C245" s="529"/>
      <c r="D245" s="620"/>
      <c r="E245" s="601" t="s">
        <v>39</v>
      </c>
      <c r="F245" s="584"/>
      <c r="G245" s="584"/>
      <c r="H245" s="585"/>
      <c r="I245" s="1299">
        <v>18</v>
      </c>
      <c r="J245" s="1299"/>
      <c r="K245" s="541"/>
      <c r="L245" s="542"/>
    </row>
    <row r="246" spans="2:12" ht="16.5" thickTop="1" thickBot="1" x14ac:dyDescent="0.25">
      <c r="B246" s="529"/>
      <c r="C246" s="621"/>
      <c r="D246" s="868" t="s">
        <v>166</v>
      </c>
      <c r="E246" s="153"/>
      <c r="F246" s="622"/>
      <c r="G246" s="594"/>
      <c r="H246" s="603"/>
      <c r="I246" s="1227">
        <f>(I247+I248+I249+I250)</f>
        <v>85</v>
      </c>
      <c r="J246" s="1227"/>
      <c r="K246" s="529"/>
      <c r="L246" s="542"/>
    </row>
    <row r="247" spans="2:12" ht="14.25" customHeight="1" thickTop="1" thickBot="1" x14ac:dyDescent="0.25">
      <c r="B247" s="529"/>
      <c r="C247" s="532"/>
      <c r="D247" s="623"/>
      <c r="E247" s="624" t="s">
        <v>169</v>
      </c>
      <c r="F247" s="625"/>
      <c r="G247" s="625"/>
      <c r="H247" s="626"/>
      <c r="I247" s="1299">
        <v>13</v>
      </c>
      <c r="J247" s="1299"/>
      <c r="K247" s="529"/>
      <c r="L247" s="542"/>
    </row>
    <row r="248" spans="2:12" ht="14.25" customHeight="1" thickTop="1" thickBot="1" x14ac:dyDescent="0.25">
      <c r="B248" s="529"/>
      <c r="C248" s="60"/>
      <c r="D248" s="621"/>
      <c r="E248" s="625" t="s">
        <v>167</v>
      </c>
      <c r="F248" s="625"/>
      <c r="G248" s="625"/>
      <c r="H248" s="625"/>
      <c r="I248" s="1308">
        <v>34</v>
      </c>
      <c r="J248" s="1308"/>
      <c r="K248" s="529"/>
    </row>
    <row r="249" spans="2:12" ht="14.25" customHeight="1" thickTop="1" thickBot="1" x14ac:dyDescent="0.25">
      <c r="B249" s="529"/>
      <c r="C249" s="60"/>
      <c r="D249" s="621"/>
      <c r="E249" s="627" t="s">
        <v>168</v>
      </c>
      <c r="F249" s="625"/>
      <c r="G249" s="625"/>
      <c r="H249" s="626"/>
      <c r="I249" s="1299">
        <v>32</v>
      </c>
      <c r="J249" s="1299"/>
      <c r="K249" s="529"/>
    </row>
    <row r="250" spans="2:12" ht="14.25" customHeight="1" thickTop="1" thickBot="1" x14ac:dyDescent="0.25">
      <c r="B250" s="529"/>
      <c r="C250" s="60"/>
      <c r="D250" s="621"/>
      <c r="E250" s="627" t="s">
        <v>170</v>
      </c>
      <c r="F250" s="625"/>
      <c r="G250" s="625"/>
      <c r="H250" s="626"/>
      <c r="I250" s="1299">
        <v>6</v>
      </c>
      <c r="J250" s="1299"/>
      <c r="K250" s="529"/>
    </row>
    <row r="251" spans="2:12" ht="14.25" customHeight="1" thickTop="1" thickBot="1" x14ac:dyDescent="0.3">
      <c r="B251" s="529"/>
      <c r="C251" s="6"/>
      <c r="D251" s="540"/>
      <c r="E251" s="207" t="s">
        <v>37</v>
      </c>
      <c r="F251" s="628"/>
      <c r="G251" s="628"/>
      <c r="H251" s="629"/>
      <c r="I251" s="1271">
        <f>I252+I253+I254</f>
        <v>4</v>
      </c>
      <c r="J251" s="1271"/>
      <c r="K251" s="529"/>
    </row>
    <row r="252" spans="2:12" ht="14.25" customHeight="1" thickTop="1" thickBot="1" x14ac:dyDescent="0.25">
      <c r="B252" s="529"/>
      <c r="C252" s="529"/>
      <c r="D252" s="540"/>
      <c r="E252" s="106" t="s">
        <v>13</v>
      </c>
      <c r="F252" s="581"/>
      <c r="G252" s="581"/>
      <c r="H252" s="582"/>
      <c r="I252" s="1299"/>
      <c r="J252" s="1299"/>
      <c r="K252" s="529"/>
    </row>
    <row r="253" spans="2:12" ht="14.25" customHeight="1" thickTop="1" thickBot="1" x14ac:dyDescent="0.25">
      <c r="B253" s="529"/>
      <c r="C253" s="6"/>
      <c r="D253" s="540"/>
      <c r="E253" s="107" t="s">
        <v>14</v>
      </c>
      <c r="F253" s="625"/>
      <c r="G253" s="625"/>
      <c r="H253" s="626"/>
      <c r="I253" s="1308">
        <v>1</v>
      </c>
      <c r="J253" s="1308"/>
      <c r="K253" s="529"/>
    </row>
    <row r="254" spans="2:12" ht="14.25" customHeight="1" thickTop="1" thickBot="1" x14ac:dyDescent="0.25">
      <c r="B254" s="529"/>
      <c r="C254" s="6"/>
      <c r="D254" s="540"/>
      <c r="E254" s="630" t="s">
        <v>89</v>
      </c>
      <c r="F254" s="625"/>
      <c r="G254" s="625"/>
      <c r="H254" s="626"/>
      <c r="I254" s="1299">
        <v>3</v>
      </c>
      <c r="J254" s="1299"/>
      <c r="K254" s="530"/>
    </row>
    <row r="255" spans="2:12" ht="15" customHeight="1" thickTop="1" thickBot="1" x14ac:dyDescent="0.25">
      <c r="B255" s="529"/>
      <c r="C255" s="162" t="s">
        <v>171</v>
      </c>
      <c r="D255" s="163"/>
      <c r="E255" s="163"/>
      <c r="F255" s="163"/>
      <c r="G255" s="164"/>
      <c r="H255" s="1238" t="s">
        <v>0</v>
      </c>
      <c r="I255" s="1309"/>
      <c r="J255" s="1304"/>
      <c r="K255" s="529"/>
    </row>
    <row r="256" spans="2:12" ht="15" customHeight="1" thickTop="1" x14ac:dyDescent="0.2">
      <c r="B256" s="530"/>
      <c r="C256" s="165"/>
      <c r="D256" s="166"/>
      <c r="E256" s="166"/>
      <c r="F256" s="166"/>
      <c r="G256" s="167"/>
      <c r="H256" s="1310">
        <f>(F10+J15-F21+J77-H90)</f>
        <v>1098</v>
      </c>
      <c r="I256" s="1311"/>
      <c r="J256" s="1312"/>
      <c r="K256" s="530"/>
    </row>
    <row r="257" spans="2:11" ht="15" customHeight="1" thickBot="1" x14ac:dyDescent="0.25">
      <c r="B257" s="530"/>
      <c r="C257" s="168"/>
      <c r="D257" s="169"/>
      <c r="E257" s="169"/>
      <c r="F257" s="169"/>
      <c r="G257" s="170"/>
      <c r="H257" s="1313"/>
      <c r="I257" s="1314"/>
      <c r="J257" s="1315"/>
      <c r="K257" s="530"/>
    </row>
    <row r="258" spans="2:11" ht="13.5" thickTop="1" x14ac:dyDescent="0.2">
      <c r="B258" s="530"/>
      <c r="C258" s="530"/>
      <c r="D258" s="530"/>
      <c r="E258" s="530"/>
      <c r="F258" s="530"/>
      <c r="G258" s="530"/>
      <c r="H258" s="530"/>
      <c r="I258" s="530"/>
      <c r="J258" s="530"/>
      <c r="K258" s="530"/>
    </row>
    <row r="260" spans="2:11" x14ac:dyDescent="0.2">
      <c r="E260" s="631"/>
    </row>
    <row r="261" spans="2:11" x14ac:dyDescent="0.2">
      <c r="E261" s="631"/>
    </row>
    <row r="262" spans="2:11" x14ac:dyDescent="0.2">
      <c r="E262" s="631"/>
    </row>
    <row r="263" spans="2:11" x14ac:dyDescent="0.2">
      <c r="E263" s="631"/>
    </row>
    <row r="264" spans="2:11" x14ac:dyDescent="0.2">
      <c r="E264" s="631"/>
    </row>
    <row r="265" spans="2:11" x14ac:dyDescent="0.2">
      <c r="E265" s="538"/>
    </row>
    <row r="267" spans="2:11" x14ac:dyDescent="0.2">
      <c r="E267" s="538"/>
    </row>
  </sheetData>
  <sheetProtection password="DF07" sheet="1" objects="1" scenarios="1"/>
  <mergeCells count="204">
    <mergeCell ref="H255:J255"/>
    <mergeCell ref="H256:J257"/>
    <mergeCell ref="I249:J249"/>
    <mergeCell ref="I250:J250"/>
    <mergeCell ref="I251:J251"/>
    <mergeCell ref="I252:J252"/>
    <mergeCell ref="I253:J253"/>
    <mergeCell ref="I254:J254"/>
    <mergeCell ref="I243:J243"/>
    <mergeCell ref="I244:J244"/>
    <mergeCell ref="I245:J245"/>
    <mergeCell ref="I246:J246"/>
    <mergeCell ref="I247:J247"/>
    <mergeCell ref="I248:J248"/>
    <mergeCell ref="I238:J238"/>
    <mergeCell ref="I239:J239"/>
    <mergeCell ref="I240:J240"/>
    <mergeCell ref="E241:H241"/>
    <mergeCell ref="I241:J241"/>
    <mergeCell ref="I242:J242"/>
    <mergeCell ref="I232:J232"/>
    <mergeCell ref="I233:J233"/>
    <mergeCell ref="I234:J234"/>
    <mergeCell ref="I235:J235"/>
    <mergeCell ref="I236:J236"/>
    <mergeCell ref="I237:J237"/>
    <mergeCell ref="I226:J226"/>
    <mergeCell ref="I227:J227"/>
    <mergeCell ref="I228:J228"/>
    <mergeCell ref="I229:J229"/>
    <mergeCell ref="I230:J230"/>
    <mergeCell ref="I231:J231"/>
    <mergeCell ref="I220:J220"/>
    <mergeCell ref="I221:J221"/>
    <mergeCell ref="I222:J222"/>
    <mergeCell ref="I223:J223"/>
    <mergeCell ref="I224:J224"/>
    <mergeCell ref="I225:J225"/>
    <mergeCell ref="I214:J214"/>
    <mergeCell ref="I215:J215"/>
    <mergeCell ref="I216:J216"/>
    <mergeCell ref="I217:J217"/>
    <mergeCell ref="I218:J218"/>
    <mergeCell ref="I219:J219"/>
    <mergeCell ref="I208:J208"/>
    <mergeCell ref="I209:J209"/>
    <mergeCell ref="I210:J210"/>
    <mergeCell ref="I211:J211"/>
    <mergeCell ref="I212:J212"/>
    <mergeCell ref="I213:J213"/>
    <mergeCell ref="I202:J202"/>
    <mergeCell ref="I203:J203"/>
    <mergeCell ref="I204:J204"/>
    <mergeCell ref="I205:J205"/>
    <mergeCell ref="I206:J206"/>
    <mergeCell ref="I207:J207"/>
    <mergeCell ref="I196:J196"/>
    <mergeCell ref="I197:J197"/>
    <mergeCell ref="I198:J198"/>
    <mergeCell ref="I199:J199"/>
    <mergeCell ref="I200:J200"/>
    <mergeCell ref="I201:J201"/>
    <mergeCell ref="I190:J190"/>
    <mergeCell ref="I191:J191"/>
    <mergeCell ref="I192:J192"/>
    <mergeCell ref="I193:J193"/>
    <mergeCell ref="I194:J194"/>
    <mergeCell ref="I195:J195"/>
    <mergeCell ref="I184:J184"/>
    <mergeCell ref="I185:J185"/>
    <mergeCell ref="I186:J186"/>
    <mergeCell ref="I187:J187"/>
    <mergeCell ref="I188:J188"/>
    <mergeCell ref="I189:J189"/>
    <mergeCell ref="I178:J178"/>
    <mergeCell ref="I179:J179"/>
    <mergeCell ref="I180:J180"/>
    <mergeCell ref="I181:J181"/>
    <mergeCell ref="I182:J182"/>
    <mergeCell ref="I183:J183"/>
    <mergeCell ref="I172:J172"/>
    <mergeCell ref="I173:J173"/>
    <mergeCell ref="I174:J174"/>
    <mergeCell ref="I175:J175"/>
    <mergeCell ref="I176:J176"/>
    <mergeCell ref="I177:J177"/>
    <mergeCell ref="I166:J166"/>
    <mergeCell ref="I167:J167"/>
    <mergeCell ref="I168:J168"/>
    <mergeCell ref="I169:J169"/>
    <mergeCell ref="I170:J170"/>
    <mergeCell ref="I171:J171"/>
    <mergeCell ref="I160:J160"/>
    <mergeCell ref="I161:J161"/>
    <mergeCell ref="I162:J162"/>
    <mergeCell ref="I163:J163"/>
    <mergeCell ref="I164:J164"/>
    <mergeCell ref="I165:J165"/>
    <mergeCell ref="I154:J154"/>
    <mergeCell ref="I155:J155"/>
    <mergeCell ref="I156:J156"/>
    <mergeCell ref="I157:J157"/>
    <mergeCell ref="I158:J158"/>
    <mergeCell ref="I159:J159"/>
    <mergeCell ref="I148:J148"/>
    <mergeCell ref="I149:J149"/>
    <mergeCell ref="I150:J150"/>
    <mergeCell ref="I151:J151"/>
    <mergeCell ref="I152:J152"/>
    <mergeCell ref="I153:J153"/>
    <mergeCell ref="I142:J142"/>
    <mergeCell ref="I143:J143"/>
    <mergeCell ref="I144:J144"/>
    <mergeCell ref="I145:J145"/>
    <mergeCell ref="I146:J146"/>
    <mergeCell ref="I147:J147"/>
    <mergeCell ref="I136:J136"/>
    <mergeCell ref="I137:J137"/>
    <mergeCell ref="I138:J138"/>
    <mergeCell ref="I139:J139"/>
    <mergeCell ref="I140:J140"/>
    <mergeCell ref="I141:J141"/>
    <mergeCell ref="I130:J130"/>
    <mergeCell ref="I131:J131"/>
    <mergeCell ref="I132:J132"/>
    <mergeCell ref="I133:J133"/>
    <mergeCell ref="I134:J134"/>
    <mergeCell ref="I135:J135"/>
    <mergeCell ref="I124:J124"/>
    <mergeCell ref="I125:J125"/>
    <mergeCell ref="I126:J126"/>
    <mergeCell ref="I127:J127"/>
    <mergeCell ref="I128:J128"/>
    <mergeCell ref="I129:J129"/>
    <mergeCell ref="I118:J118"/>
    <mergeCell ref="I119:J119"/>
    <mergeCell ref="I120:J120"/>
    <mergeCell ref="I121:J121"/>
    <mergeCell ref="I122:J122"/>
    <mergeCell ref="I123:J123"/>
    <mergeCell ref="I112:J112"/>
    <mergeCell ref="I113:J113"/>
    <mergeCell ref="I114:J114"/>
    <mergeCell ref="I115:J115"/>
    <mergeCell ref="I116:J116"/>
    <mergeCell ref="I117:J117"/>
    <mergeCell ref="I106:J106"/>
    <mergeCell ref="I107:J107"/>
    <mergeCell ref="I108:J108"/>
    <mergeCell ref="I109:J109"/>
    <mergeCell ref="I110:J110"/>
    <mergeCell ref="I111:J111"/>
    <mergeCell ref="I100:J100"/>
    <mergeCell ref="I101:J101"/>
    <mergeCell ref="I102:J102"/>
    <mergeCell ref="I103:J103"/>
    <mergeCell ref="I104:J104"/>
    <mergeCell ref="I105:J105"/>
    <mergeCell ref="H95:I95"/>
    <mergeCell ref="E96:F96"/>
    <mergeCell ref="H96:I96"/>
    <mergeCell ref="C97:H99"/>
    <mergeCell ref="I97:J97"/>
    <mergeCell ref="I98:J99"/>
    <mergeCell ref="E92:F92"/>
    <mergeCell ref="H92:I92"/>
    <mergeCell ref="E93:F93"/>
    <mergeCell ref="H93:I93"/>
    <mergeCell ref="E94:F94"/>
    <mergeCell ref="H94:I94"/>
    <mergeCell ref="D71:E71"/>
    <mergeCell ref="D72:E72"/>
    <mergeCell ref="C76:I76"/>
    <mergeCell ref="D77:E77"/>
    <mergeCell ref="D78:E78"/>
    <mergeCell ref="C89:G91"/>
    <mergeCell ref="H89:I89"/>
    <mergeCell ref="H90:I91"/>
    <mergeCell ref="D34:E34"/>
    <mergeCell ref="D38:E38"/>
    <mergeCell ref="D49:E49"/>
    <mergeCell ref="C66:I68"/>
    <mergeCell ref="D70:E70"/>
    <mergeCell ref="C5:H5"/>
    <mergeCell ref="C6:H6"/>
    <mergeCell ref="C7:D7"/>
    <mergeCell ref="C9:E11"/>
    <mergeCell ref="F9:G9"/>
    <mergeCell ref="H9:I9"/>
    <mergeCell ref="F10:G11"/>
    <mergeCell ref="H10:I11"/>
    <mergeCell ref="J66:J68"/>
    <mergeCell ref="C17:G17"/>
    <mergeCell ref="J17:K17"/>
    <mergeCell ref="F19:I19"/>
    <mergeCell ref="F21:I21"/>
    <mergeCell ref="J21:J22"/>
    <mergeCell ref="D23:E23"/>
    <mergeCell ref="C13:G15"/>
    <mergeCell ref="H13:I13"/>
    <mergeCell ref="J13:K14"/>
    <mergeCell ref="J15:K15"/>
    <mergeCell ref="C16:G16"/>
    <mergeCell ref="J16:K16"/>
  </mergeCells>
  <printOptions verticalCentered="1"/>
  <pageMargins left="3.937007874015748E-2" right="0.23622047244094491" top="0.15748031496062992" bottom="3.937007874015748E-2" header="0" footer="0"/>
  <pageSetup scale="75" fitToHeight="2" pageOrder="overThenDown" orientation="portrait" r:id="rId1"/>
  <headerFooter alignWithMargins="0"/>
  <rowBreaks count="1" manualBreakCount="1">
    <brk id="74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267"/>
  <sheetViews>
    <sheetView showGridLines="0" showRowColHeaders="0" showZeros="0" topLeftCell="B1" zoomScale="115" zoomScaleNormal="115" zoomScaleSheetLayoutView="75" workbookViewId="0">
      <selection activeCell="C7" sqref="C7:D7"/>
    </sheetView>
  </sheetViews>
  <sheetFormatPr baseColWidth="10" defaultRowHeight="12.75" outlineLevelRow="1" x14ac:dyDescent="0.2"/>
  <cols>
    <col min="1" max="1" width="7.5703125" style="531" customWidth="1"/>
    <col min="2" max="2" width="17.7109375" style="531" customWidth="1"/>
    <col min="3" max="3" width="13.5703125" style="531" customWidth="1"/>
    <col min="4" max="4" width="13.85546875" style="531" customWidth="1"/>
    <col min="5" max="5" width="46.85546875" style="531" customWidth="1"/>
    <col min="6" max="6" width="9.28515625" style="531" customWidth="1"/>
    <col min="7" max="8" width="7.7109375" style="531" customWidth="1"/>
    <col min="9" max="9" width="7.85546875" style="531" customWidth="1"/>
    <col min="10" max="10" width="9.7109375" style="531" customWidth="1"/>
    <col min="11" max="17" width="7.7109375" style="531" customWidth="1"/>
    <col min="18" max="16384" width="11.42578125" style="531"/>
  </cols>
  <sheetData>
    <row r="1" spans="1:18" ht="60.75" customHeight="1" thickBot="1" x14ac:dyDescent="0.25">
      <c r="A1" s="528"/>
      <c r="B1" s="529"/>
      <c r="C1" s="529"/>
      <c r="D1" s="530"/>
      <c r="E1" s="530"/>
      <c r="F1" s="206"/>
      <c r="G1" s="529"/>
      <c r="H1" s="212" t="s">
        <v>177</v>
      </c>
      <c r="I1" s="529"/>
      <c r="J1" s="529"/>
      <c r="K1" s="529"/>
      <c r="M1" s="528"/>
      <c r="N1" s="528"/>
    </row>
    <row r="2" spans="1:18" ht="17.25" thickTop="1" thickBot="1" x14ac:dyDescent="0.3">
      <c r="A2" s="528"/>
      <c r="B2" s="532"/>
      <c r="C2" s="532"/>
      <c r="D2" s="533"/>
      <c r="E2" s="533"/>
      <c r="F2" s="533"/>
      <c r="G2" s="529"/>
      <c r="H2" s="202" t="s">
        <v>16</v>
      </c>
      <c r="I2" s="203"/>
      <c r="J2" s="54"/>
      <c r="K2" s="532"/>
      <c r="L2" s="528"/>
      <c r="M2" s="528"/>
      <c r="N2" s="528"/>
    </row>
    <row r="3" spans="1:18" ht="17.25" thickTop="1" thickBot="1" x14ac:dyDescent="0.3">
      <c r="A3" s="528"/>
      <c r="B3" s="206"/>
      <c r="C3" s="532"/>
      <c r="D3" s="186"/>
      <c r="E3" s="186"/>
      <c r="F3" s="186"/>
      <c r="G3" s="529"/>
      <c r="H3" s="204" t="s">
        <v>17</v>
      </c>
      <c r="I3" s="534"/>
      <c r="J3" s="54" t="s">
        <v>224</v>
      </c>
      <c r="K3" s="532"/>
      <c r="L3" s="528"/>
      <c r="M3" s="535"/>
      <c r="N3" s="535"/>
    </row>
    <row r="4" spans="1:18" ht="12" customHeight="1" thickTop="1" thickBot="1" x14ac:dyDescent="0.25">
      <c r="A4" s="536"/>
      <c r="B4" s="532"/>
      <c r="C4" s="532"/>
      <c r="D4" s="532"/>
      <c r="E4" s="533"/>
      <c r="F4" s="537"/>
      <c r="G4" s="533"/>
      <c r="H4" s="533"/>
      <c r="I4" s="533"/>
      <c r="J4" s="533"/>
      <c r="K4" s="533"/>
      <c r="L4" s="535"/>
      <c r="M4" s="535"/>
      <c r="N4" s="535"/>
      <c r="O4" s="538"/>
      <c r="P4" s="538"/>
      <c r="Q4" s="538"/>
      <c r="R4" s="538"/>
    </row>
    <row r="5" spans="1:18" ht="17.25" customHeight="1" thickTop="1" thickBot="1" x14ac:dyDescent="0.3">
      <c r="A5" s="528"/>
      <c r="B5" s="135" t="s">
        <v>218</v>
      </c>
      <c r="C5" s="1220"/>
      <c r="D5" s="1221"/>
      <c r="E5" s="1221"/>
      <c r="F5" s="1221"/>
      <c r="G5" s="1221"/>
      <c r="H5" s="1222"/>
      <c r="I5" s="529"/>
      <c r="J5" s="529"/>
      <c r="K5" s="529"/>
      <c r="L5" s="40"/>
      <c r="M5" s="535"/>
    </row>
    <row r="6" spans="1:18" ht="17.25" customHeight="1" thickTop="1" thickBot="1" x14ac:dyDescent="0.3">
      <c r="A6" s="528"/>
      <c r="B6" s="135" t="s">
        <v>18</v>
      </c>
      <c r="C6" s="1220" t="s">
        <v>227</v>
      </c>
      <c r="D6" s="1221"/>
      <c r="E6" s="1221"/>
      <c r="F6" s="1221"/>
      <c r="G6" s="1221"/>
      <c r="H6" s="1222"/>
      <c r="I6" s="529"/>
      <c r="J6" s="529"/>
      <c r="K6" s="529"/>
      <c r="L6" s="40"/>
      <c r="M6" s="41"/>
      <c r="N6" s="535"/>
      <c r="O6" s="538"/>
      <c r="P6" s="538"/>
      <c r="Q6" s="538"/>
    </row>
    <row r="7" spans="1:18" ht="17.25" customHeight="1" thickTop="1" thickBot="1" x14ac:dyDescent="0.3">
      <c r="A7" s="528"/>
      <c r="B7" s="136" t="s">
        <v>19</v>
      </c>
      <c r="C7" s="1223" t="s">
        <v>241</v>
      </c>
      <c r="D7" s="1224"/>
      <c r="E7" s="55"/>
      <c r="F7" s="56"/>
      <c r="G7" s="56"/>
      <c r="H7" s="55"/>
      <c r="I7" s="529"/>
      <c r="J7" s="529"/>
      <c r="K7" s="529"/>
      <c r="L7" s="41"/>
      <c r="M7" s="528"/>
      <c r="N7" s="528"/>
    </row>
    <row r="8" spans="1:18" ht="6.75" customHeight="1" thickTop="1" thickBot="1" x14ac:dyDescent="0.25">
      <c r="B8" s="532"/>
      <c r="C8" s="532"/>
      <c r="D8" s="532"/>
      <c r="E8" s="532"/>
      <c r="F8" s="532"/>
      <c r="G8" s="532"/>
      <c r="H8" s="539"/>
      <c r="I8" s="532"/>
      <c r="J8" s="532"/>
      <c r="K8" s="532"/>
      <c r="L8" s="528"/>
    </row>
    <row r="9" spans="1:18" ht="14.25" customHeight="1" thickTop="1" thickBot="1" x14ac:dyDescent="0.25">
      <c r="B9" s="529"/>
      <c r="C9" s="1225" t="s">
        <v>52</v>
      </c>
      <c r="D9" s="1225"/>
      <c r="E9" s="1225"/>
      <c r="F9" s="1227" t="s">
        <v>33</v>
      </c>
      <c r="G9" s="1228"/>
      <c r="H9" s="1227" t="s">
        <v>0</v>
      </c>
      <c r="I9" s="1228"/>
      <c r="J9" s="529"/>
      <c r="K9" s="529"/>
    </row>
    <row r="10" spans="1:18" ht="14.25" customHeight="1" thickTop="1" thickBot="1" x14ac:dyDescent="0.25">
      <c r="A10" s="538"/>
      <c r="B10" s="540"/>
      <c r="C10" s="1226"/>
      <c r="D10" s="1225"/>
      <c r="E10" s="1225"/>
      <c r="F10" s="1229">
        <v>6490</v>
      </c>
      <c r="G10" s="1229"/>
      <c r="H10" s="1230">
        <f>SUM(F10:G11)</f>
        <v>6490</v>
      </c>
      <c r="I10" s="1230"/>
      <c r="J10" s="529"/>
      <c r="K10" s="529"/>
    </row>
    <row r="11" spans="1:18" ht="14.25" customHeight="1" thickTop="1" thickBot="1" x14ac:dyDescent="0.25">
      <c r="A11" s="538"/>
      <c r="B11" s="540"/>
      <c r="C11" s="1226"/>
      <c r="D11" s="1225"/>
      <c r="E11" s="1225"/>
      <c r="F11" s="1229"/>
      <c r="G11" s="1229"/>
      <c r="H11" s="1230"/>
      <c r="I11" s="1230"/>
      <c r="J11" s="529"/>
      <c r="K11" s="529"/>
    </row>
    <row r="12" spans="1:18" ht="4.5" customHeight="1" thickTop="1" thickBot="1" x14ac:dyDescent="0.25">
      <c r="A12" s="538"/>
      <c r="B12" s="540"/>
      <c r="C12" s="541"/>
      <c r="D12" s="541"/>
      <c r="E12" s="541"/>
      <c r="F12" s="541"/>
      <c r="G12" s="541"/>
      <c r="H12" s="541"/>
      <c r="I12" s="541"/>
      <c r="J12" s="541"/>
      <c r="K12" s="541"/>
      <c r="L12" s="542"/>
    </row>
    <row r="13" spans="1:18" ht="14.25" customHeight="1" thickTop="1" thickBot="1" x14ac:dyDescent="0.25">
      <c r="A13" s="538"/>
      <c r="B13" s="540"/>
      <c r="C13" s="1226" t="s">
        <v>53</v>
      </c>
      <c r="D13" s="1225"/>
      <c r="E13" s="1225"/>
      <c r="F13" s="1225"/>
      <c r="G13" s="1225"/>
      <c r="H13" s="1227" t="s">
        <v>0</v>
      </c>
      <c r="I13" s="1228"/>
      <c r="J13" s="1244" t="s">
        <v>11</v>
      </c>
      <c r="K13" s="1244"/>
    </row>
    <row r="14" spans="1:18" ht="14.25" customHeight="1" thickTop="1" thickBot="1" x14ac:dyDescent="0.25">
      <c r="B14" s="540"/>
      <c r="C14" s="1225"/>
      <c r="D14" s="1225"/>
      <c r="E14" s="1225"/>
      <c r="F14" s="1225"/>
      <c r="G14" s="1225"/>
      <c r="H14" s="862" t="s">
        <v>1</v>
      </c>
      <c r="I14" s="862" t="s">
        <v>2</v>
      </c>
      <c r="J14" s="1244"/>
      <c r="K14" s="1244"/>
    </row>
    <row r="15" spans="1:18" ht="14.25" customHeight="1" thickTop="1" thickBot="1" x14ac:dyDescent="0.25">
      <c r="B15" s="529"/>
      <c r="C15" s="1225"/>
      <c r="D15" s="1225"/>
      <c r="E15" s="1225"/>
      <c r="F15" s="1225"/>
      <c r="G15" s="1225"/>
      <c r="H15" s="860">
        <f>SUM(H16:H17)</f>
        <v>349</v>
      </c>
      <c r="I15" s="860">
        <f>SUM(I16:I17)</f>
        <v>27</v>
      </c>
      <c r="J15" s="1245">
        <f>H15+I15</f>
        <v>376</v>
      </c>
      <c r="K15" s="1245"/>
    </row>
    <row r="16" spans="1:18" ht="19.5" customHeight="1" thickTop="1" thickBot="1" x14ac:dyDescent="0.25">
      <c r="B16" s="529"/>
      <c r="C16" s="1234" t="s">
        <v>15</v>
      </c>
      <c r="D16" s="1235"/>
      <c r="E16" s="1235"/>
      <c r="F16" s="1235"/>
      <c r="G16" s="1246"/>
      <c r="H16" s="57">
        <f>([11]Alejandra!H16+'[11]Bernardo '!H16+[11]Daisy!H16+[11]Dharianna!H16+[11]Fabiola!H16+'[11]Gregorina '!H16+[11]Ivan!H16+[11]Joel!H16+[11]Juan!H16+[11]Leonidas!H16+[11]Lisbeth!H16+[11]Espertin!H16+'[11]Maria Victoria'!H16+[11]Miguel!H16+[11]Milagros!H16+[11]Nancy!H16+[11]Oscarina!H16+[11]Rosely!H16+[11]Saulo!H16+[11]Yiberty!H16)</f>
        <v>349</v>
      </c>
      <c r="I16" s="57">
        <f>([11]Alejandra!I16+'[11]Bernardo '!I16+[11]Daisy!I16+[11]Dharianna!I16+[11]Fabiola!I16+'[11]Gregorina '!I16+[11]Ivan!I16+[11]Joel!I16+[11]Juan!I16+[11]Leonidas!I16+[11]Lisbeth!I16+[11]Espertin!I16+'[11]Maria Victoria'!I16+[11]Miguel!I16+[11]Milagros!I16+[11]Nancy!I16+[11]Oscarina!I16+[11]Rosely!I16+[11]Saulo!I16+[11]Yiberty!I16)</f>
        <v>27</v>
      </c>
      <c r="J16" s="1247">
        <f>H16+I16</f>
        <v>376</v>
      </c>
      <c r="K16" s="1247"/>
    </row>
    <row r="17" spans="2:15" ht="16.5" customHeight="1" thickTop="1" thickBot="1" x14ac:dyDescent="0.25">
      <c r="B17" s="529"/>
      <c r="C17" s="1234" t="s">
        <v>213</v>
      </c>
      <c r="D17" s="1235"/>
      <c r="E17" s="1235"/>
      <c r="F17" s="1235"/>
      <c r="G17" s="1235"/>
      <c r="H17" s="57"/>
      <c r="I17" s="57"/>
      <c r="J17" s="1236">
        <f>H17+I17</f>
        <v>0</v>
      </c>
      <c r="K17" s="1237"/>
    </row>
    <row r="18" spans="2:15" ht="14.25" customHeight="1" thickTop="1" thickBot="1" x14ac:dyDescent="0.25">
      <c r="B18" s="529"/>
      <c r="C18" s="124" t="s">
        <v>8</v>
      </c>
      <c r="D18" s="125"/>
      <c r="E18" s="126"/>
      <c r="F18" s="543"/>
      <c r="G18" s="543"/>
      <c r="H18" s="544"/>
      <c r="I18" s="545"/>
      <c r="J18" s="546"/>
      <c r="K18" s="529"/>
    </row>
    <row r="19" spans="2:15" ht="14.25" customHeight="1" thickTop="1" thickBot="1" x14ac:dyDescent="0.25">
      <c r="B19" s="529"/>
      <c r="C19" s="127"/>
      <c r="D19" s="128"/>
      <c r="E19" s="128"/>
      <c r="F19" s="1227" t="s">
        <v>51</v>
      </c>
      <c r="G19" s="1227"/>
      <c r="H19" s="1227"/>
      <c r="I19" s="1238"/>
      <c r="J19" s="862" t="s">
        <v>0</v>
      </c>
      <c r="K19" s="529"/>
    </row>
    <row r="20" spans="2:15" ht="14.25" customHeight="1" thickTop="1" thickBot="1" x14ac:dyDescent="0.25">
      <c r="B20" s="529"/>
      <c r="C20" s="127"/>
      <c r="D20" s="128" t="s">
        <v>54</v>
      </c>
      <c r="E20" s="128"/>
      <c r="F20" s="172" t="s">
        <v>5</v>
      </c>
      <c r="G20" s="172" t="s">
        <v>35</v>
      </c>
      <c r="H20" s="172" t="s">
        <v>3</v>
      </c>
      <c r="I20" s="192" t="s">
        <v>4</v>
      </c>
      <c r="J20" s="547"/>
      <c r="K20" s="529"/>
    </row>
    <row r="21" spans="2:15" ht="14.25" customHeight="1" thickTop="1" thickBot="1" x14ac:dyDescent="0.25">
      <c r="B21" s="529"/>
      <c r="C21" s="129"/>
      <c r="D21" s="130"/>
      <c r="E21" s="130"/>
      <c r="F21" s="1239">
        <f>(J23+J28+J35+J39+J40+J41+J54+J57+J58+J59+J61+J62+J63)</f>
        <v>50</v>
      </c>
      <c r="G21" s="1239"/>
      <c r="H21" s="1239"/>
      <c r="I21" s="1240"/>
      <c r="J21" s="1241">
        <f>(J23+J28+J34+J38+J49+J70+J72+J78)</f>
        <v>265</v>
      </c>
      <c r="K21" s="529"/>
    </row>
    <row r="22" spans="2:15" ht="15.75" thickTop="1" thickBot="1" x14ac:dyDescent="0.25">
      <c r="B22" s="529"/>
      <c r="C22" s="548"/>
      <c r="D22" s="62"/>
      <c r="E22" s="62"/>
      <c r="F22" s="133">
        <f>(F23+F28+F34+F38+F49+F70+F72+F77+F78)</f>
        <v>157</v>
      </c>
      <c r="G22" s="133">
        <f>(G23+G28+G34+G38+G49+G70+G72+G77+G78)</f>
        <v>97</v>
      </c>
      <c r="H22" s="133">
        <f>(H23+H28+H34+H38+H49+H70+H72+H77+H78)</f>
        <v>9</v>
      </c>
      <c r="I22" s="133">
        <f>(I23+I28+I34+I38+I49+I70+I72+I77+I78)</f>
        <v>6</v>
      </c>
      <c r="J22" s="1241"/>
      <c r="K22" s="529"/>
    </row>
    <row r="23" spans="2:15" ht="16.5" customHeight="1" thickTop="1" thickBot="1" x14ac:dyDescent="0.3">
      <c r="B23" s="529"/>
      <c r="C23" s="549"/>
      <c r="D23" s="1242" t="s">
        <v>55</v>
      </c>
      <c r="E23" s="1243"/>
      <c r="F23" s="140">
        <f>SUM(F24:F27)</f>
        <v>0</v>
      </c>
      <c r="G23" s="140">
        <f>SUM(G24:G27)</f>
        <v>0</v>
      </c>
      <c r="H23" s="140">
        <f>SUM(H24:H27)</f>
        <v>0</v>
      </c>
      <c r="I23" s="141">
        <f>SUM(I24:I27)</f>
        <v>0</v>
      </c>
      <c r="J23" s="142">
        <f t="shared" ref="J23:J33" si="0">SUM(F23:I23)</f>
        <v>0</v>
      </c>
      <c r="K23" s="529"/>
    </row>
    <row r="24" spans="2:15" ht="14.25" customHeight="1" outlineLevel="1" thickTop="1" thickBot="1" x14ac:dyDescent="0.25">
      <c r="B24" s="529"/>
      <c r="C24" s="549"/>
      <c r="D24" s="550"/>
      <c r="E24" s="551" t="s">
        <v>36</v>
      </c>
      <c r="F24" s="865">
        <f>([11]Alejandra!F24+'[11]Bernardo '!F24+[11]Daisy!F24+[11]Dharianna!F24+[11]Fabiola!F24+'[11]Gregorina '!F24+[11]Ivan!F24+[11]Joel!F24+[11]Juan!F24+[11]Leonidas!F24+[11]Lisbeth!F24+[11]Espertin!F24+'[11]Maria Victoria'!F24+[11]Miguel!F24+[11]Milagros!F24+[11]Nancy!F24+[11]Oscarina!F24+[11]Rosely!F24+[11]Saulo!F24+[11]Yiberty!F24)</f>
        <v>0</v>
      </c>
      <c r="G24" s="865">
        <f>([11]Alejandra!G24+'[11]Bernardo '!G24+[11]Daisy!G24+[11]Dharianna!G24+[11]Fabiola!G24+'[11]Gregorina '!G24+[11]Ivan!G24+[11]Joel!G24+[11]Juan!G24+[11]Leonidas!G24+[11]Lisbeth!G24+[11]Espertin!G24+'[11]Maria Victoria'!G24+[11]Miguel!G24+[11]Milagros!G24+[11]Nancy!G24+[11]Oscarina!G24+[11]Rosely!G24+[11]Saulo!G24+[11]Yiberty!G24)</f>
        <v>0</v>
      </c>
      <c r="H24" s="865">
        <f>([11]Alejandra!H24+'[11]Bernardo '!H24+[11]Daisy!H24+[11]Dharianna!H24+[11]Fabiola!H24+'[11]Gregorina '!H24+[11]Ivan!H24+[11]Joel!H24+[11]Juan!H24+[11]Leonidas!H24+[11]Lisbeth!H24+[11]Espertin!H24+'[11]Maria Victoria'!H24+[11]Miguel!H24+[11]Milagros!H24+[11]Nancy!H24+[11]Oscarina!H24+[11]Rosely!H24+[11]Saulo!H24+[11]Yiberty!H24)</f>
        <v>0</v>
      </c>
      <c r="I24" s="865">
        <f>([11]Alejandra!I24+'[11]Bernardo '!I24+[11]Daisy!I24+[11]Dharianna!I24+[11]Fabiola!I24+'[11]Gregorina '!I24+[11]Ivan!I24+[11]Joel!I24+[11]Juan!I24+[11]Leonidas!I24+[11]Lisbeth!I24+[11]Espertin!I24+'[11]Maria Victoria'!I24+[11]Miguel!I24+[11]Milagros!I24+[11]Nancy!I24+[11]Oscarina!I24+[11]Rosely!I24+[11]Saulo!I24+[11]Yiberty!I24)</f>
        <v>0</v>
      </c>
      <c r="J24" s="553">
        <f t="shared" si="0"/>
        <v>0</v>
      </c>
      <c r="K24" s="529"/>
    </row>
    <row r="25" spans="2:15" ht="14.25" customHeight="1" outlineLevel="1" thickTop="1" thickBot="1" x14ac:dyDescent="0.25">
      <c r="B25" s="529"/>
      <c r="C25" s="549"/>
      <c r="D25" s="550"/>
      <c r="E25" s="551" t="s">
        <v>25</v>
      </c>
      <c r="F25" s="865">
        <f>([11]Alejandra!F25+'[11]Bernardo '!F25+[11]Daisy!F25+[11]Dharianna!F25+[11]Fabiola!F25+'[11]Gregorina '!F25+[11]Ivan!F25+[11]Joel!F25+[11]Juan!F25+[11]Leonidas!F25+[11]Lisbeth!F25+[11]Espertin!F25+'[11]Maria Victoria'!F25+[11]Miguel!F25+[11]Milagros!F25+[11]Nancy!F25+[11]Oscarina!F25+[11]Rosely!F25+[11]Saulo!F25+[11]Yiberty!F25)</f>
        <v>0</v>
      </c>
      <c r="G25" s="865">
        <f>([11]Alejandra!G25+'[11]Bernardo '!G25+[11]Daisy!G25+[11]Dharianna!G25+[11]Fabiola!G25+'[11]Gregorina '!G25+[11]Ivan!G25+[11]Joel!G25+[11]Juan!G25+[11]Leonidas!G25+[11]Lisbeth!G25+[11]Espertin!G25+'[11]Maria Victoria'!G25+[11]Miguel!G25+[11]Milagros!G25+[11]Nancy!G25+[11]Oscarina!G25+[11]Rosely!G25+[11]Saulo!G25+[11]Yiberty!G25)</f>
        <v>0</v>
      </c>
      <c r="H25" s="865">
        <f>([11]Alejandra!H25+'[11]Bernardo '!H25+[11]Daisy!H25+[11]Dharianna!H25+[11]Fabiola!H25+'[11]Gregorina '!H25+[11]Ivan!H25+[11]Joel!H25+[11]Juan!H25+[11]Leonidas!H25+[11]Lisbeth!H25+[11]Espertin!H25+'[11]Maria Victoria'!H25+[11]Miguel!H25+[11]Milagros!H25+[11]Nancy!H25+[11]Oscarina!H25+[11]Rosely!H25+[11]Saulo!H25+[11]Yiberty!H25)</f>
        <v>0</v>
      </c>
      <c r="I25" s="865">
        <f>([11]Alejandra!I25+'[11]Bernardo '!I25+[11]Daisy!I25+[11]Dharianna!I25+[11]Fabiola!I25+'[11]Gregorina '!I25+[11]Ivan!I25+[11]Joel!I25+[11]Juan!I25+[11]Leonidas!I25+[11]Lisbeth!I25+[11]Espertin!I25+'[11]Maria Victoria'!I25+[11]Miguel!I25+[11]Milagros!I25+[11]Nancy!I25+[11]Oscarina!I25+[11]Rosely!I25+[11]Saulo!I25+[11]Yiberty!I25)</f>
        <v>0</v>
      </c>
      <c r="J25" s="553">
        <f t="shared" si="0"/>
        <v>0</v>
      </c>
      <c r="K25" s="529"/>
    </row>
    <row r="26" spans="2:15" ht="14.25" customHeight="1" outlineLevel="1" thickTop="1" thickBot="1" x14ac:dyDescent="0.25">
      <c r="B26" s="529"/>
      <c r="C26" s="549"/>
      <c r="D26" s="550"/>
      <c r="E26" s="551" t="s">
        <v>26</v>
      </c>
      <c r="F26" s="865">
        <f>([11]Alejandra!F26+'[11]Bernardo '!F26+[11]Daisy!F26+[11]Dharianna!F26+[11]Fabiola!F26+'[11]Gregorina '!F26+[11]Ivan!F26+[11]Joel!F26+[11]Juan!F26+[11]Leonidas!F26+[11]Lisbeth!F26+[11]Espertin!F26+'[11]Maria Victoria'!F26+[11]Miguel!F26+[11]Milagros!F26+[11]Nancy!F26+[11]Oscarina!F26+[11]Rosely!F26+[11]Saulo!F26+[11]Yiberty!F26)</f>
        <v>0</v>
      </c>
      <c r="G26" s="865">
        <f>([11]Alejandra!G26+'[11]Bernardo '!G26+[11]Daisy!G26+[11]Dharianna!G26+[11]Fabiola!G26+'[11]Gregorina '!G26+[11]Ivan!G26+[11]Joel!G26+[11]Juan!G26+[11]Leonidas!G26+[11]Lisbeth!G26+[11]Espertin!G26+'[11]Maria Victoria'!G26+[11]Miguel!G26+[11]Milagros!G26+[11]Nancy!G26+[11]Oscarina!G26+[11]Rosely!G26+[11]Saulo!G26+[11]Yiberty!G26)</f>
        <v>0</v>
      </c>
      <c r="H26" s="865">
        <f>([11]Alejandra!H26+'[11]Bernardo '!H26+[11]Daisy!H26+[11]Dharianna!H26+[11]Fabiola!H26+'[11]Gregorina '!H26+[11]Ivan!H26+[11]Joel!H26+[11]Juan!H26+[11]Leonidas!H26+[11]Lisbeth!H26+[11]Espertin!H26+'[11]Maria Victoria'!H26+[11]Miguel!H26+[11]Milagros!H26+[11]Nancy!H26+[11]Oscarina!H26+[11]Rosely!H26+[11]Saulo!H26+[11]Yiberty!H26)</f>
        <v>0</v>
      </c>
      <c r="I26" s="865">
        <f>([11]Alejandra!I26+'[11]Bernardo '!I26+[11]Daisy!I26+[11]Dharianna!I26+[11]Fabiola!I26+'[11]Gregorina '!I26+[11]Ivan!I26+[11]Joel!I26+[11]Juan!I26+[11]Leonidas!I26+[11]Lisbeth!I26+[11]Espertin!I26+'[11]Maria Victoria'!I26+[11]Miguel!I26+[11]Milagros!I26+[11]Nancy!I26+[11]Oscarina!I26+[11]Rosely!I26+[11]Saulo!I26+[11]Yiberty!I26)</f>
        <v>0</v>
      </c>
      <c r="J26" s="553">
        <f t="shared" si="0"/>
        <v>0</v>
      </c>
      <c r="K26" s="529"/>
    </row>
    <row r="27" spans="2:15" ht="14.25" customHeight="1" outlineLevel="1" thickTop="1" thickBot="1" x14ac:dyDescent="0.25">
      <c r="B27" s="529"/>
      <c r="C27" s="549"/>
      <c r="D27" s="550"/>
      <c r="E27" s="551" t="s">
        <v>6</v>
      </c>
      <c r="F27" s="865">
        <f>([11]Alejandra!F27+'[11]Bernardo '!F27+[11]Daisy!F27+[11]Dharianna!F27+[11]Fabiola!F27+'[11]Gregorina '!F27+[11]Ivan!F27+[11]Joel!F27+[11]Juan!F27+[11]Leonidas!F27+[11]Lisbeth!F27+[11]Espertin!F27+'[11]Maria Victoria'!F27+[11]Miguel!F27+[11]Milagros!F27+[11]Nancy!F27+[11]Oscarina!F27+[11]Rosely!F27+[11]Saulo!F27+[11]Yiberty!F27)</f>
        <v>0</v>
      </c>
      <c r="G27" s="865">
        <f>([11]Alejandra!G27+'[11]Bernardo '!G27+[11]Daisy!G27+[11]Dharianna!G27+[11]Fabiola!G27+'[11]Gregorina '!G27+[11]Ivan!G27+[11]Joel!G27+[11]Juan!G27+[11]Leonidas!G27+[11]Lisbeth!G27+[11]Espertin!G27+'[11]Maria Victoria'!G27+[11]Miguel!G27+[11]Milagros!G27+[11]Nancy!G27+[11]Oscarina!G27+[11]Rosely!G27+[11]Saulo!G27+[11]Yiberty!G27)</f>
        <v>0</v>
      </c>
      <c r="H27" s="865">
        <f>([11]Alejandra!H27+'[11]Bernardo '!H27+[11]Daisy!H27+[11]Dharianna!H27+[11]Fabiola!H27+'[11]Gregorina '!H27+[11]Ivan!H27+[11]Joel!H27+[11]Juan!H27+[11]Leonidas!H27+[11]Lisbeth!H27+[11]Espertin!H27+'[11]Maria Victoria'!H27+[11]Miguel!H27+[11]Milagros!H27+[11]Nancy!H27+[11]Oscarina!H27+[11]Rosely!H27+[11]Saulo!H27+[11]Yiberty!H27)</f>
        <v>0</v>
      </c>
      <c r="I27" s="865">
        <f>([11]Alejandra!I27+'[11]Bernardo '!I27+[11]Daisy!I27+[11]Dharianna!I27+[11]Fabiola!I27+'[11]Gregorina '!I27+[11]Ivan!I27+[11]Joel!I27+[11]Juan!I27+[11]Leonidas!I27+[11]Lisbeth!I27+[11]Espertin!I27+'[11]Maria Victoria'!I27+[11]Miguel!I27+[11]Milagros!I27+[11]Nancy!I27+[11]Oscarina!I27+[11]Rosely!I27+[11]Saulo!I27+[11]Yiberty!I27)</f>
        <v>0</v>
      </c>
      <c r="J27" s="553">
        <f t="shared" si="0"/>
        <v>0</v>
      </c>
      <c r="K27" s="529"/>
    </row>
    <row r="28" spans="2:15" ht="16.5" customHeight="1" thickTop="1" thickBot="1" x14ac:dyDescent="0.3">
      <c r="B28" s="529"/>
      <c r="C28" s="549"/>
      <c r="D28" s="869" t="s">
        <v>20</v>
      </c>
      <c r="E28" s="144"/>
      <c r="F28" s="863">
        <f>SUM(F29:F33)</f>
        <v>7</v>
      </c>
      <c r="G28" s="863">
        <f>SUM(G29:G33)</f>
        <v>8</v>
      </c>
      <c r="H28" s="863">
        <f>SUM(H29:H33)</f>
        <v>0</v>
      </c>
      <c r="I28" s="863">
        <f>SUM(I29:I33)</f>
        <v>2</v>
      </c>
      <c r="J28" s="146">
        <f t="shared" si="0"/>
        <v>17</v>
      </c>
      <c r="K28" s="529"/>
      <c r="O28" s="554"/>
    </row>
    <row r="29" spans="2:15" ht="14.25" customHeight="1" outlineLevel="1" thickTop="1" thickBot="1" x14ac:dyDescent="0.25">
      <c r="B29" s="529"/>
      <c r="C29" s="549"/>
      <c r="D29" s="550"/>
      <c r="E29" s="551" t="s">
        <v>45</v>
      </c>
      <c r="F29" s="865">
        <f>([11]Alejandra!F29+'[11]Bernardo '!F29+[11]Daisy!F29+[11]Dharianna!F29+[11]Fabiola!F29+'[11]Gregorina '!F29+[11]Ivan!F29+[11]Joel!F29+[11]Juan!F29+[11]Leonidas!F29+[11]Lisbeth!F29+[11]Espertin!F29+'[11]Maria Victoria'!F29+[11]Miguel!F29+[11]Milagros!F29+[11]Nancy!F29+[11]Oscarina!F29+[11]Rosely!F29+[11]Saulo!F29+[11]Yiberty!F29)</f>
        <v>0</v>
      </c>
      <c r="G29" s="865">
        <f>([11]Alejandra!G29+'[11]Bernardo '!G29+[11]Daisy!G29+[11]Dharianna!G29+[11]Fabiola!G29+'[11]Gregorina '!G29+[11]Ivan!G29+[11]Joel!G29+[11]Juan!G29+[11]Leonidas!G29+[11]Lisbeth!G29+[11]Espertin!G29+'[11]Maria Victoria'!G29+[11]Miguel!G29+[11]Milagros!G29+[11]Nancy!G29+[11]Oscarina!G29+[11]Rosely!G29+[11]Saulo!G29+[11]Yiberty!G29)</f>
        <v>0</v>
      </c>
      <c r="H29" s="865">
        <f>([11]Alejandra!H29+'[11]Bernardo '!H29+[11]Daisy!H29+[11]Dharianna!H29+[11]Fabiola!H29+'[11]Gregorina '!H29+[11]Ivan!H29+[11]Joel!H29+[11]Juan!H29+[11]Leonidas!H29+[11]Lisbeth!H29+[11]Espertin!H29+'[11]Maria Victoria'!H29+[11]Miguel!H29+[11]Milagros!H29+[11]Nancy!H29+[11]Oscarina!H29+[11]Rosely!H29+[11]Saulo!H29+[11]Yiberty!H29)</f>
        <v>0</v>
      </c>
      <c r="I29" s="865">
        <f>([11]Alejandra!I29+'[11]Bernardo '!I29+[11]Daisy!I29+[11]Dharianna!I29+[11]Fabiola!I29+'[11]Gregorina '!I29+[11]Ivan!I29+[11]Joel!I29+[11]Juan!I29+[11]Leonidas!I29+[11]Lisbeth!I29+[11]Espertin!I29+'[11]Maria Victoria'!I29+[11]Miguel!I29+[11]Milagros!I29+[11]Nancy!I29+[11]Oscarina!I29+[11]Rosely!I29+[11]Saulo!I29+[11]Yiberty!I29)</f>
        <v>0</v>
      </c>
      <c r="J29" s="553">
        <f t="shared" si="0"/>
        <v>0</v>
      </c>
      <c r="K29" s="529"/>
    </row>
    <row r="30" spans="2:15" ht="14.25" customHeight="1" outlineLevel="1" thickTop="1" thickBot="1" x14ac:dyDescent="0.25">
      <c r="B30" s="529"/>
      <c r="C30" s="549"/>
      <c r="D30" s="550"/>
      <c r="E30" s="551" t="s">
        <v>27</v>
      </c>
      <c r="F30" s="865">
        <f>([11]Alejandra!F30+'[11]Bernardo '!F30+[11]Daisy!F30+[11]Dharianna!F30+[11]Fabiola!F30+'[11]Gregorina '!F30+[11]Ivan!F30+[11]Joel!F30+[11]Juan!F30+[11]Leonidas!F30+[11]Lisbeth!F30+[11]Espertin!F30+'[11]Maria Victoria'!F30+[11]Miguel!F30+[11]Milagros!F30+[11]Nancy!F30+[11]Oscarina!F30+[11]Rosely!F30+[11]Saulo!F30+[11]Yiberty!F30)</f>
        <v>4</v>
      </c>
      <c r="G30" s="865">
        <f>([11]Alejandra!G30+'[11]Bernardo '!G30+[11]Daisy!G30+[11]Dharianna!G30+[11]Fabiola!G30+'[11]Gregorina '!G30+[11]Ivan!G30+[11]Joel!G30+[11]Juan!G30+[11]Leonidas!G30+[11]Lisbeth!G30+[11]Espertin!G30+'[11]Maria Victoria'!G30+[11]Miguel!G30+[11]Milagros!G30+[11]Nancy!G30+[11]Oscarina!G30+[11]Rosely!G30+[11]Saulo!G30+[11]Yiberty!G30)</f>
        <v>8</v>
      </c>
      <c r="H30" s="865">
        <f>([11]Alejandra!H30+'[11]Bernardo '!H30+[11]Daisy!H30+[11]Dharianna!H30+[11]Fabiola!H30+'[11]Gregorina '!H30+[11]Ivan!H30+[11]Joel!H30+[11]Juan!H30+[11]Leonidas!H30+[11]Lisbeth!H30+[11]Espertin!H30+'[11]Maria Victoria'!H30+[11]Miguel!H30+[11]Milagros!H30+[11]Nancy!H30+[11]Oscarina!H30+[11]Rosely!H30+[11]Saulo!H30+[11]Yiberty!H30)</f>
        <v>0</v>
      </c>
      <c r="I30" s="865">
        <f>([11]Alejandra!I30+'[11]Bernardo '!I30+[11]Daisy!I30+[11]Dharianna!I30+[11]Fabiola!I30+'[11]Gregorina '!I30+[11]Ivan!I30+[11]Joel!I30+[11]Juan!I30+[11]Leonidas!I30+[11]Lisbeth!I30+[11]Espertin!I30+'[11]Maria Victoria'!I30+[11]Miguel!I30+[11]Milagros!I30+[11]Nancy!I30+[11]Oscarina!I30+[11]Rosely!I30+[11]Saulo!I30+[11]Yiberty!I30)</f>
        <v>2</v>
      </c>
      <c r="J30" s="553">
        <f t="shared" si="0"/>
        <v>14</v>
      </c>
      <c r="K30" s="529"/>
    </row>
    <row r="31" spans="2:15" ht="14.25" customHeight="1" outlineLevel="1" thickTop="1" thickBot="1" x14ac:dyDescent="0.25">
      <c r="B31" s="529"/>
      <c r="C31" s="549"/>
      <c r="D31" s="550"/>
      <c r="E31" s="551" t="s">
        <v>46</v>
      </c>
      <c r="F31" s="865">
        <f>([11]Alejandra!F31+'[11]Bernardo '!F31+[11]Daisy!F31+[11]Dharianna!F31+[11]Fabiola!F31+'[11]Gregorina '!F31+[11]Ivan!F31+[11]Joel!F31+[11]Juan!F31+[11]Leonidas!F31+[11]Lisbeth!F31+[11]Espertin!F31+'[11]Maria Victoria'!F31+[11]Miguel!F31+[11]Milagros!F31+[11]Nancy!F31+[11]Oscarina!F31+[11]Rosely!F31+[11]Saulo!F31+[11]Yiberty!F31)</f>
        <v>3</v>
      </c>
      <c r="G31" s="865">
        <f>([11]Alejandra!G31+'[11]Bernardo '!G31+[11]Daisy!G31+[11]Dharianna!G31+[11]Fabiola!G31+'[11]Gregorina '!G31+[11]Ivan!G31+[11]Joel!G31+[11]Juan!G31+[11]Leonidas!G31+[11]Lisbeth!G31+[11]Espertin!G31+'[11]Maria Victoria'!G31+[11]Miguel!G31+[11]Milagros!G31+[11]Nancy!G31+[11]Oscarina!G31+[11]Rosely!G31+[11]Saulo!G31+[11]Yiberty!G31)</f>
        <v>0</v>
      </c>
      <c r="H31" s="865">
        <f>([11]Alejandra!H31+'[11]Bernardo '!H31+[11]Daisy!H31+[11]Dharianna!H31+[11]Fabiola!H31+'[11]Gregorina '!H31+[11]Ivan!H31+[11]Joel!H31+[11]Juan!H31+[11]Leonidas!H31+[11]Lisbeth!H31+[11]Espertin!H31+'[11]Maria Victoria'!H31+[11]Miguel!H31+[11]Milagros!H31+[11]Nancy!H31+[11]Oscarina!H31+[11]Rosely!H31+[11]Saulo!H31+[11]Yiberty!H31)</f>
        <v>0</v>
      </c>
      <c r="I31" s="865">
        <f>([11]Alejandra!I31+'[11]Bernardo '!I31+[11]Daisy!I31+[11]Dharianna!I31+[11]Fabiola!I31+'[11]Gregorina '!I31+[11]Ivan!I31+[11]Joel!I31+[11]Juan!I31+[11]Leonidas!I31+[11]Lisbeth!I31+[11]Espertin!I31+'[11]Maria Victoria'!I31+[11]Miguel!I31+[11]Milagros!I31+[11]Nancy!I31+[11]Oscarina!I31+[11]Rosely!I31+[11]Saulo!I31+[11]Yiberty!I31)</f>
        <v>0</v>
      </c>
      <c r="J31" s="553">
        <f t="shared" si="0"/>
        <v>3</v>
      </c>
      <c r="K31" s="529"/>
    </row>
    <row r="32" spans="2:15" ht="14.25" customHeight="1" outlineLevel="1" thickTop="1" thickBot="1" x14ac:dyDescent="0.25">
      <c r="B32" s="529"/>
      <c r="C32" s="549"/>
      <c r="D32" s="550"/>
      <c r="E32" s="551" t="s">
        <v>47</v>
      </c>
      <c r="F32" s="865">
        <f>([11]Alejandra!F32+'[11]Bernardo '!F32+[11]Daisy!F32+[11]Dharianna!F32+[11]Fabiola!F32+'[11]Gregorina '!F32+[11]Ivan!F32+[11]Joel!F32+[11]Juan!F32+[11]Leonidas!F32+[11]Lisbeth!F32+[11]Espertin!F32+'[11]Maria Victoria'!F32+[11]Miguel!F32+[11]Milagros!F32+[11]Nancy!F32+[11]Oscarina!F32+[11]Rosely!F32+[11]Saulo!F32+[11]Yiberty!F32)</f>
        <v>0</v>
      </c>
      <c r="G32" s="865">
        <f>([11]Alejandra!G32+'[11]Bernardo '!G32+[11]Daisy!G32+[11]Dharianna!G32+[11]Fabiola!G32+'[11]Gregorina '!G32+[11]Ivan!G32+[11]Joel!G32+[11]Juan!G32+[11]Leonidas!G32+[11]Lisbeth!G32+[11]Espertin!G32+'[11]Maria Victoria'!G32+[11]Miguel!G32+[11]Milagros!G32+[11]Nancy!G32+[11]Oscarina!G32+[11]Rosely!G32+[11]Saulo!G32+[11]Yiberty!G32)</f>
        <v>0</v>
      </c>
      <c r="H32" s="865">
        <f>([11]Alejandra!H32+'[11]Bernardo '!H32+[11]Daisy!H32+[11]Dharianna!H32+[11]Fabiola!H32+'[11]Gregorina '!H32+[11]Ivan!H32+[11]Joel!H32+[11]Juan!H32+[11]Leonidas!H32+[11]Lisbeth!H32+[11]Espertin!H32+'[11]Maria Victoria'!H32+[11]Miguel!H32+[11]Milagros!H32+[11]Nancy!H32+[11]Oscarina!H32+[11]Rosely!H32+[11]Saulo!H32+[11]Yiberty!H32)</f>
        <v>0</v>
      </c>
      <c r="I32" s="865">
        <f>([11]Alejandra!I32+'[11]Bernardo '!I32+[11]Daisy!I32+[11]Dharianna!I32+[11]Fabiola!I32+'[11]Gregorina '!I32+[11]Ivan!I32+[11]Joel!I32+[11]Juan!I32+[11]Leonidas!I32+[11]Lisbeth!I32+[11]Espertin!I32+'[11]Maria Victoria'!I32+[11]Miguel!I32+[11]Milagros!I32+[11]Nancy!I32+[11]Oscarina!I32+[11]Rosely!I32+[11]Saulo!I32+[11]Yiberty!I32)</f>
        <v>0</v>
      </c>
      <c r="J32" s="553">
        <f t="shared" si="0"/>
        <v>0</v>
      </c>
      <c r="K32" s="529"/>
    </row>
    <row r="33" spans="2:11" ht="14.25" customHeight="1" outlineLevel="1" thickTop="1" thickBot="1" x14ac:dyDescent="0.25">
      <c r="B33" s="529"/>
      <c r="C33" s="549"/>
      <c r="D33" s="550"/>
      <c r="E33" s="551" t="s">
        <v>142</v>
      </c>
      <c r="F33" s="865">
        <f>([11]Alejandra!F33+'[11]Bernardo '!F33+[11]Daisy!F33+[11]Dharianna!F33+[11]Fabiola!F33+'[11]Gregorina '!F33+[11]Ivan!F33+[11]Joel!F33+[11]Juan!F33+[11]Leonidas!F33+[11]Lisbeth!F33+[11]Espertin!F33+'[11]Maria Victoria'!F33+[11]Miguel!F33+[11]Milagros!F33+[11]Nancy!F33+[11]Oscarina!F33+[11]Rosely!F33+[11]Saulo!F33+[11]Yiberty!F33)</f>
        <v>0</v>
      </c>
      <c r="G33" s="865">
        <f>([11]Alejandra!G33+'[11]Bernardo '!G33+[11]Daisy!G33+[11]Dharianna!G33+[11]Fabiola!G33+'[11]Gregorina '!G33+[11]Ivan!G33+[11]Joel!G33+[11]Juan!G33+[11]Leonidas!G33+[11]Lisbeth!G33+[11]Espertin!G33+'[11]Maria Victoria'!G33+[11]Miguel!G33+[11]Milagros!G33+[11]Nancy!G33+[11]Oscarina!G33+[11]Rosely!G33+[11]Saulo!G33+[11]Yiberty!G33)</f>
        <v>0</v>
      </c>
      <c r="H33" s="865">
        <f>([11]Alejandra!H33+'[11]Bernardo '!H33+[11]Daisy!H33+[11]Dharianna!H33+[11]Fabiola!H33+'[11]Gregorina '!H33+[11]Ivan!H33+[11]Joel!H33+[11]Juan!H33+[11]Leonidas!H33+[11]Lisbeth!H33+[11]Espertin!H33+'[11]Maria Victoria'!H33+[11]Miguel!H33+[11]Milagros!H33+[11]Nancy!H33+[11]Oscarina!H33+[11]Rosely!H33+[11]Saulo!H33+[11]Yiberty!H33)</f>
        <v>0</v>
      </c>
      <c r="I33" s="865">
        <f>([11]Alejandra!I33+'[11]Bernardo '!I33+[11]Daisy!I33+[11]Dharianna!I33+[11]Fabiola!I33+'[11]Gregorina '!I33+[11]Ivan!I33+[11]Joel!I33+[11]Juan!I33+[11]Leonidas!I33+[11]Lisbeth!I33+[11]Espertin!I33+'[11]Maria Victoria'!I33+[11]Miguel!I33+[11]Milagros!I33+[11]Nancy!I33+[11]Oscarina!I33+[11]Rosely!I33+[11]Saulo!I33+[11]Yiberty!I33)</f>
        <v>0</v>
      </c>
      <c r="J33" s="553">
        <f t="shared" si="0"/>
        <v>0</v>
      </c>
      <c r="K33" s="529"/>
    </row>
    <row r="34" spans="2:11" ht="16.5" customHeight="1" thickTop="1" thickBot="1" x14ac:dyDescent="0.3">
      <c r="B34" s="529"/>
      <c r="C34" s="549"/>
      <c r="D34" s="1234" t="s">
        <v>56</v>
      </c>
      <c r="E34" s="1246"/>
      <c r="F34" s="147">
        <f>SUM(F35:F37)</f>
        <v>66</v>
      </c>
      <c r="G34" s="147">
        <f>SUM(G35:G37)</f>
        <v>0</v>
      </c>
      <c r="H34" s="147">
        <f>SUM(H35:H37)</f>
        <v>0</v>
      </c>
      <c r="I34" s="147">
        <f>SUM(I35:I37)</f>
        <v>0</v>
      </c>
      <c r="J34" s="142">
        <f>SUM(F34:I34)</f>
        <v>66</v>
      </c>
      <c r="K34" s="529"/>
    </row>
    <row r="35" spans="2:11" ht="14.25" customHeight="1" outlineLevel="1" thickTop="1" thickBot="1" x14ac:dyDescent="0.25">
      <c r="B35" s="529"/>
      <c r="C35" s="549"/>
      <c r="D35" s="550"/>
      <c r="E35" s="555" t="s">
        <v>49</v>
      </c>
      <c r="F35" s="865">
        <f>([11]Alejandra!F35+'[11]Bernardo '!F35+[11]Daisy!F35+[11]Dharianna!F35+[11]Fabiola!F35+'[11]Gregorina '!F35+[11]Ivan!F35+[11]Joel!F35+[11]Juan!F35+[11]Leonidas!F35+[11]Lisbeth!F35+[11]Espertin!F35+'[11]Maria Victoria'!F35+[11]Miguel!F35+[11]Milagros!F35+[11]Nancy!F35+[11]Oscarina!F35+[11]Rosely!F35+[11]Saulo!F35+[11]Yiberty!F35)</f>
        <v>5</v>
      </c>
      <c r="G35" s="865">
        <f>([11]Alejandra!G35+'[11]Bernardo '!G35+[11]Daisy!G35+[11]Dharianna!G35+[11]Fabiola!G35+'[11]Gregorina '!G35+[11]Ivan!G35+[11]Joel!G35+[11]Juan!G35+[11]Leonidas!G35+[11]Lisbeth!G35+[11]Espertin!G35+'[11]Maria Victoria'!G35+[11]Miguel!G35+[11]Milagros!G35+[11]Nancy!G35+[11]Oscarina!G35+[11]Rosely!G35+[11]Saulo!G35+[11]Yiberty!G35)</f>
        <v>0</v>
      </c>
      <c r="H35" s="865">
        <f>([11]Alejandra!H35+'[11]Bernardo '!H35+[11]Daisy!H35+[11]Dharianna!H35+[11]Fabiola!H35+'[11]Gregorina '!H35+[11]Ivan!H35+[11]Joel!H35+[11]Juan!H35+[11]Leonidas!H35+[11]Lisbeth!H35+[11]Espertin!H35+'[11]Maria Victoria'!H35+[11]Miguel!H35+[11]Milagros!H35+[11]Nancy!H35+[11]Oscarina!H35+[11]Rosely!H35+[11]Saulo!H35+[11]Yiberty!H35)</f>
        <v>0</v>
      </c>
      <c r="I35" s="865">
        <f>([11]Alejandra!I35+'[11]Bernardo '!I35+[11]Daisy!I35+[11]Dharianna!I35+[11]Fabiola!I35+'[11]Gregorina '!I35+[11]Ivan!I35+[11]Joel!I35+[11]Juan!I35+[11]Leonidas!I35+[11]Lisbeth!I35+[11]Espertin!I35+'[11]Maria Victoria'!I35+[11]Miguel!I35+[11]Milagros!I35+[11]Nancy!I35+[11]Oscarina!I35+[11]Rosely!I35+[11]Saulo!I35+[11]Yiberty!I35)</f>
        <v>0</v>
      </c>
      <c r="J35" s="556">
        <f t="shared" ref="J35:J48" si="1">SUM(F35:I35)</f>
        <v>5</v>
      </c>
      <c r="K35" s="529"/>
    </row>
    <row r="36" spans="2:11" ht="14.25" customHeight="1" outlineLevel="1" thickTop="1" thickBot="1" x14ac:dyDescent="0.25">
      <c r="B36" s="529"/>
      <c r="C36" s="549"/>
      <c r="D36" s="550"/>
      <c r="E36" s="555" t="s">
        <v>50</v>
      </c>
      <c r="F36" s="865">
        <f>([11]Alejandra!F36+'[11]Bernardo '!F36+[11]Daisy!F36+[11]Dharianna!F36+[11]Fabiola!F36+'[11]Gregorina '!F36+[11]Ivan!F36+[11]Joel!F36+[11]Juan!F36+[11]Leonidas!F36+[11]Lisbeth!F36+[11]Espertin!F36+'[11]Maria Victoria'!F36+[11]Miguel!F36+[11]Milagros!F36+[11]Nancy!F36+[11]Oscarina!F36+[11]Rosely!F36+[11]Saulo!F36+[11]Yiberty!F36)</f>
        <v>54</v>
      </c>
      <c r="G36" s="865">
        <f>([11]Alejandra!G36+'[11]Bernardo '!G36+[11]Daisy!G36+[11]Dharianna!G36+[11]Fabiola!G36+'[11]Gregorina '!G36+[11]Ivan!G36+[11]Joel!G36+[11]Juan!G36+[11]Leonidas!G36+[11]Lisbeth!G36+[11]Espertin!G36+'[11]Maria Victoria'!G36+[11]Miguel!G36+[11]Milagros!G36+[11]Nancy!G36+[11]Oscarina!G36+[11]Rosely!G36+[11]Saulo!G36+[11]Yiberty!G36)</f>
        <v>0</v>
      </c>
      <c r="H36" s="865">
        <f>([11]Alejandra!H36+'[11]Bernardo '!H36+[11]Daisy!H36+[11]Dharianna!H36+[11]Fabiola!H36+'[11]Gregorina '!H36+[11]Ivan!H36+[11]Joel!H36+[11]Juan!H36+[11]Leonidas!H36+[11]Lisbeth!H36+[11]Espertin!H36+'[11]Maria Victoria'!H36+[11]Miguel!H36+[11]Milagros!H36+[11]Nancy!H36+[11]Oscarina!H36+[11]Rosely!H36+[11]Saulo!H36+[11]Yiberty!H36)</f>
        <v>0</v>
      </c>
      <c r="I36" s="865">
        <f>([11]Alejandra!I36+'[11]Bernardo '!I36+[11]Daisy!I36+[11]Dharianna!I36+[11]Fabiola!I36+'[11]Gregorina '!I36+[11]Ivan!I36+[11]Joel!I36+[11]Juan!I36+[11]Leonidas!I36+[11]Lisbeth!I36+[11]Espertin!I36+'[11]Maria Victoria'!I36+[11]Miguel!I36+[11]Milagros!I36+[11]Nancy!I36+[11]Oscarina!I36+[11]Rosely!I36+[11]Saulo!I36+[11]Yiberty!I36)</f>
        <v>0</v>
      </c>
      <c r="J36" s="556">
        <f>SUM(F36:I36)</f>
        <v>54</v>
      </c>
      <c r="K36" s="529"/>
    </row>
    <row r="37" spans="2:11" ht="14.25" customHeight="1" outlineLevel="1" thickTop="1" thickBot="1" x14ac:dyDescent="0.25">
      <c r="B37" s="529"/>
      <c r="C37" s="549"/>
      <c r="D37" s="550"/>
      <c r="E37" s="72" t="s">
        <v>48</v>
      </c>
      <c r="F37" s="865">
        <f>([11]Alejandra!F37+'[11]Bernardo '!F37+[11]Daisy!F37+[11]Dharianna!F37+[11]Fabiola!F37+'[11]Gregorina '!F37+[11]Ivan!F37+[11]Joel!F37+[11]Juan!F37+[11]Leonidas!F37+[11]Lisbeth!F37+[11]Espertin!F37+'[11]Maria Victoria'!F37+[11]Miguel!F37+[11]Milagros!F37+[11]Nancy!F37+[11]Oscarina!F37+[11]Rosely!F37+[11]Saulo!F37+[11]Yiberty!F37)</f>
        <v>7</v>
      </c>
      <c r="G37" s="865">
        <f>([11]Alejandra!G37+'[11]Bernardo '!G37+[11]Daisy!G37+[11]Dharianna!G37+[11]Fabiola!G37+'[11]Gregorina '!G37+[11]Ivan!G37+[11]Joel!G37+[11]Juan!G37+[11]Leonidas!G37+[11]Lisbeth!G37+[11]Espertin!G37+'[11]Maria Victoria'!G37+[11]Miguel!G37+[11]Milagros!G37+[11]Nancy!G37+[11]Oscarina!G37+[11]Rosely!G37+[11]Saulo!G37+[11]Yiberty!G37)</f>
        <v>0</v>
      </c>
      <c r="H37" s="865">
        <f>([11]Alejandra!H37+'[11]Bernardo '!H37+[11]Daisy!H37+[11]Dharianna!H37+[11]Fabiola!H37+'[11]Gregorina '!H37+[11]Ivan!H37+[11]Joel!H37+[11]Juan!H37+[11]Leonidas!H37+[11]Lisbeth!H37+[11]Espertin!H37+'[11]Maria Victoria'!H37+[11]Miguel!H37+[11]Milagros!H37+[11]Nancy!H37+[11]Oscarina!H37+[11]Rosely!H37+[11]Saulo!H37+[11]Yiberty!H37)</f>
        <v>0</v>
      </c>
      <c r="I37" s="865">
        <f>([11]Alejandra!I37+'[11]Bernardo '!I37+[11]Daisy!I37+[11]Dharianna!I37+[11]Fabiola!I37+'[11]Gregorina '!I37+[11]Ivan!I37+[11]Joel!I37+[11]Juan!I37+[11]Leonidas!I37+[11]Lisbeth!I37+[11]Espertin!I37+'[11]Maria Victoria'!I37+[11]Miguel!I37+[11]Milagros!I37+[11]Nancy!I37+[11]Oscarina!I37+[11]Rosely!I37+[11]Saulo!I37+[11]Yiberty!I37)</f>
        <v>0</v>
      </c>
      <c r="J37" s="556">
        <f>SUM(F37:I37)</f>
        <v>7</v>
      </c>
      <c r="K37" s="529"/>
    </row>
    <row r="38" spans="2:11" ht="16.5" customHeight="1" thickTop="1" thickBot="1" x14ac:dyDescent="0.3">
      <c r="B38" s="529"/>
      <c r="C38" s="530"/>
      <c r="D38" s="1234" t="s">
        <v>120</v>
      </c>
      <c r="E38" s="1246"/>
      <c r="F38" s="863">
        <f>SUM(F39:F48)</f>
        <v>5</v>
      </c>
      <c r="G38" s="863">
        <f>SUM(G39:G48)</f>
        <v>66</v>
      </c>
      <c r="H38" s="863">
        <f>SUM(H39:H48)</f>
        <v>5</v>
      </c>
      <c r="I38" s="863">
        <f>SUM(I39:I48)</f>
        <v>2</v>
      </c>
      <c r="J38" s="142">
        <f t="shared" si="1"/>
        <v>78</v>
      </c>
      <c r="K38" s="529"/>
    </row>
    <row r="39" spans="2:11" ht="14.25" customHeight="1" outlineLevel="1" thickTop="1" thickBot="1" x14ac:dyDescent="0.25">
      <c r="B39" s="529"/>
      <c r="C39" s="530"/>
      <c r="D39" s="557"/>
      <c r="E39" s="109" t="s">
        <v>125</v>
      </c>
      <c r="F39" s="865">
        <f>([11]Alejandra!F39+'[11]Bernardo '!F39+[11]Daisy!F39+[11]Dharianna!F39+[11]Fabiola!F39+'[11]Gregorina '!F39+[11]Ivan!F39+[11]Joel!F39+[11]Juan!F39+[11]Leonidas!F39+[11]Lisbeth!F39+[11]Espertin!F39+'[11]Maria Victoria'!F39+[11]Miguel!F39+[11]Milagros!F39+[11]Nancy!F39+[11]Oscarina!F39+[11]Rosely!F39+[11]Saulo!F39+[11]Yiberty!F39)</f>
        <v>2</v>
      </c>
      <c r="G39" s="865">
        <f>([11]Alejandra!G39+'[11]Bernardo '!G39+[11]Daisy!G39+[11]Dharianna!G39+[11]Fabiola!G39+'[11]Gregorina '!G39+[11]Ivan!G39+[11]Joel!G39+[11]Juan!G39+[11]Leonidas!G39+[11]Lisbeth!G39+[11]Espertin!G39+'[11]Maria Victoria'!G39+[11]Miguel!G39+[11]Milagros!G39+[11]Nancy!G39+[11]Oscarina!G39+[11]Rosely!G39+[11]Saulo!G39+[11]Yiberty!G39)</f>
        <v>25</v>
      </c>
      <c r="H39" s="865">
        <f>([11]Alejandra!H39+'[11]Bernardo '!H39+[11]Daisy!H39+[11]Dharianna!H39+[11]Fabiola!H39+'[11]Gregorina '!H39+[11]Ivan!H39+[11]Joel!H39+[11]Juan!H39+[11]Leonidas!H39+[11]Lisbeth!H39+[11]Espertin!H39+'[11]Maria Victoria'!H39+[11]Miguel!H39+[11]Milagros!H39+[11]Nancy!H39+[11]Oscarina!H39+[11]Rosely!H39+[11]Saulo!H39+[11]Yiberty!H39)</f>
        <v>0</v>
      </c>
      <c r="I39" s="865">
        <f>([11]Alejandra!I39+'[11]Bernardo '!I39+[11]Daisy!I39+[11]Dharianna!I39+[11]Fabiola!I39+'[11]Gregorina '!I39+[11]Ivan!I39+[11]Joel!I39+[11]Juan!I39+[11]Leonidas!I39+[11]Lisbeth!I39+[11]Espertin!I39+'[11]Maria Victoria'!I39+[11]Miguel!I39+[11]Milagros!I39+[11]Nancy!I39+[11]Oscarina!I39+[11]Rosely!I39+[11]Saulo!I39+[11]Yiberty!I39)</f>
        <v>0</v>
      </c>
      <c r="J39" s="556">
        <f t="shared" si="1"/>
        <v>27</v>
      </c>
      <c r="K39" s="529"/>
    </row>
    <row r="40" spans="2:11" ht="14.25" customHeight="1" outlineLevel="1" thickTop="1" thickBot="1" x14ac:dyDescent="0.25">
      <c r="B40" s="529"/>
      <c r="C40" s="530"/>
      <c r="D40" s="557"/>
      <c r="E40" s="109" t="s">
        <v>126</v>
      </c>
      <c r="F40" s="865">
        <f>([11]Alejandra!F40+'[11]Bernardo '!F40+[11]Daisy!F40+[11]Dharianna!F40+[11]Fabiola!F40+'[11]Gregorina '!F40+[11]Ivan!F40+[11]Joel!F40+[11]Juan!F40+[11]Leonidas!F40+[11]Lisbeth!F40+[11]Espertin!F40+'[11]Maria Victoria'!F40+[11]Miguel!F40+[11]Milagros!F40+[11]Nancy!F40+[11]Oscarina!F40+[11]Rosely!F40+[11]Saulo!F40+[11]Yiberty!F40)</f>
        <v>0</v>
      </c>
      <c r="G40" s="865">
        <f>([11]Alejandra!G40+'[11]Bernardo '!G40+[11]Daisy!G40+[11]Dharianna!G40+[11]Fabiola!G40+'[11]Gregorina '!G40+[11]Ivan!G40+[11]Joel!G40+[11]Juan!G40+[11]Leonidas!G40+[11]Lisbeth!G40+[11]Espertin!G40+'[11]Maria Victoria'!G40+[11]Miguel!G40+[11]Milagros!G40+[11]Nancy!G40+[11]Oscarina!G40+[11]Rosely!G40+[11]Saulo!G40+[11]Yiberty!G40)</f>
        <v>0</v>
      </c>
      <c r="H40" s="865">
        <f>([11]Alejandra!H40+'[11]Bernardo '!H40+[11]Daisy!H40+[11]Dharianna!H40+[11]Fabiola!H40+'[11]Gregorina '!H40+[11]Ivan!H40+[11]Joel!H40+[11]Juan!H40+[11]Leonidas!H40+[11]Lisbeth!H40+[11]Espertin!H40+'[11]Maria Victoria'!H40+[11]Miguel!H40+[11]Milagros!H40+[11]Nancy!H40+[11]Oscarina!H40+[11]Rosely!H40+[11]Saulo!H40+[11]Yiberty!H40)</f>
        <v>0</v>
      </c>
      <c r="I40" s="865">
        <f>([11]Alejandra!I40+'[11]Bernardo '!I40+[11]Daisy!I40+[11]Dharianna!I40+[11]Fabiola!I40+'[11]Gregorina '!I40+[11]Ivan!I40+[11]Joel!I40+[11]Juan!I40+[11]Leonidas!I40+[11]Lisbeth!I40+[11]Espertin!I40+'[11]Maria Victoria'!I40+[11]Miguel!I40+[11]Milagros!I40+[11]Nancy!I40+[11]Oscarina!I40+[11]Rosely!I40+[11]Saulo!I40+[11]Yiberty!I40)</f>
        <v>0</v>
      </c>
      <c r="J40" s="556">
        <f>SUM(F40:I40)</f>
        <v>0</v>
      </c>
      <c r="K40" s="529"/>
    </row>
    <row r="41" spans="2:11" ht="14.25" customHeight="1" outlineLevel="1" thickTop="1" thickBot="1" x14ac:dyDescent="0.25">
      <c r="B41" s="529"/>
      <c r="C41" s="530"/>
      <c r="D41" s="557"/>
      <c r="E41" s="109" t="s">
        <v>127</v>
      </c>
      <c r="F41" s="865">
        <f>([11]Alejandra!F41+'[11]Bernardo '!F41+[11]Daisy!F41+[11]Dharianna!F41+[11]Fabiola!F41+'[11]Gregorina '!F41+[11]Ivan!F41+[11]Joel!F41+[11]Juan!F41+[11]Leonidas!F41+[11]Lisbeth!F41+[11]Espertin!F41+'[11]Maria Victoria'!F41+[11]Miguel!F41+[11]Milagros!F41+[11]Nancy!F41+[11]Oscarina!F41+[11]Rosely!F41+[11]Saulo!F41+[11]Yiberty!F41)</f>
        <v>0</v>
      </c>
      <c r="G41" s="865">
        <f>([11]Alejandra!G41+'[11]Bernardo '!G41+[11]Daisy!G41+[11]Dharianna!G41+[11]Fabiola!G41+'[11]Gregorina '!G41+[11]Ivan!G41+[11]Joel!G41+[11]Juan!G41+[11]Leonidas!G41+[11]Lisbeth!G41+[11]Espertin!G41+'[11]Maria Victoria'!G41+[11]Miguel!G41+[11]Milagros!G41+[11]Nancy!G41+[11]Oscarina!G41+[11]Rosely!G41+[11]Saulo!G41+[11]Yiberty!G41)</f>
        <v>0</v>
      </c>
      <c r="H41" s="865">
        <f>([11]Alejandra!H41+'[11]Bernardo '!H41+[11]Daisy!H41+[11]Dharianna!H41+[11]Fabiola!H41+'[11]Gregorina '!H41+[11]Ivan!H41+[11]Joel!H41+[11]Juan!H41+[11]Leonidas!H41+[11]Lisbeth!H41+[11]Espertin!H41+'[11]Maria Victoria'!H41+[11]Miguel!H41+[11]Milagros!H41+[11]Nancy!H41+[11]Oscarina!H41+[11]Rosely!H41+[11]Saulo!H41+[11]Yiberty!H41)</f>
        <v>0</v>
      </c>
      <c r="I41" s="865">
        <f>([11]Alejandra!I41+'[11]Bernardo '!I41+[11]Daisy!I41+[11]Dharianna!I41+[11]Fabiola!I41+'[11]Gregorina '!I41+[11]Ivan!I41+[11]Joel!I41+[11]Juan!I41+[11]Leonidas!I41+[11]Lisbeth!I41+[11]Espertin!I41+'[11]Maria Victoria'!I41+[11]Miguel!I41+[11]Milagros!I41+[11]Nancy!I41+[11]Oscarina!I41+[11]Rosely!I41+[11]Saulo!I41+[11]Yiberty!I41)</f>
        <v>0</v>
      </c>
      <c r="J41" s="556">
        <f>SUM(F41:I41)</f>
        <v>0</v>
      </c>
      <c r="K41" s="529"/>
    </row>
    <row r="42" spans="2:11" ht="14.25" customHeight="1" outlineLevel="1" thickTop="1" thickBot="1" x14ac:dyDescent="0.25">
      <c r="B42" s="529"/>
      <c r="C42" s="530"/>
      <c r="D42" s="557"/>
      <c r="E42" s="110" t="s">
        <v>128</v>
      </c>
      <c r="F42" s="865">
        <f>([11]Alejandra!F42+'[11]Bernardo '!F42+[11]Daisy!F42+[11]Dharianna!F42+[11]Fabiola!F42+'[11]Gregorina '!F42+[11]Ivan!F42+[11]Joel!F42+[11]Juan!F42+[11]Leonidas!F42+[11]Lisbeth!F42+[11]Espertin!F42+'[11]Maria Victoria'!F42+[11]Miguel!F42+[11]Milagros!F42+[11]Nancy!F42+[11]Oscarina!F42+[11]Rosely!F42+[11]Saulo!F42+[11]Yiberty!F42)</f>
        <v>0</v>
      </c>
      <c r="G42" s="865">
        <f>([11]Alejandra!G42+'[11]Bernardo '!G42+[11]Daisy!G42+[11]Dharianna!G42+[11]Fabiola!G42+'[11]Gregorina '!G42+[11]Ivan!G42+[11]Joel!G42+[11]Juan!G42+[11]Leonidas!G42+[11]Lisbeth!G42+[11]Espertin!G42+'[11]Maria Victoria'!G42+[11]Miguel!G42+[11]Milagros!G42+[11]Nancy!G42+[11]Oscarina!G42+[11]Rosely!G42+[11]Saulo!G42+[11]Yiberty!G42)</f>
        <v>2</v>
      </c>
      <c r="H42" s="865">
        <f>([11]Alejandra!H42+'[11]Bernardo '!H42+[11]Daisy!H42+[11]Dharianna!H42+[11]Fabiola!H42+'[11]Gregorina '!H42+[11]Ivan!H42+[11]Joel!H42+[11]Juan!H42+[11]Leonidas!H42+[11]Lisbeth!H42+[11]Espertin!H42+'[11]Maria Victoria'!H42+[11]Miguel!H42+[11]Milagros!H42+[11]Nancy!H42+[11]Oscarina!H42+[11]Rosely!H42+[11]Saulo!H42+[11]Yiberty!H42)</f>
        <v>0</v>
      </c>
      <c r="I42" s="865">
        <f>([11]Alejandra!I42+'[11]Bernardo '!I42+[11]Daisy!I42+[11]Dharianna!I42+[11]Fabiola!I42+'[11]Gregorina '!I42+[11]Ivan!I42+[11]Joel!I42+[11]Juan!I42+[11]Leonidas!I42+[11]Lisbeth!I42+[11]Espertin!I42+'[11]Maria Victoria'!I42+[11]Miguel!I42+[11]Milagros!I42+[11]Nancy!I42+[11]Oscarina!I42+[11]Rosely!I42+[11]Saulo!I42+[11]Yiberty!I42)</f>
        <v>0</v>
      </c>
      <c r="J42" s="556">
        <f>SUM(F42:I42)</f>
        <v>2</v>
      </c>
      <c r="K42" s="529"/>
    </row>
    <row r="43" spans="2:11" ht="14.25" customHeight="1" outlineLevel="1" thickTop="1" thickBot="1" x14ac:dyDescent="0.25">
      <c r="B43" s="529"/>
      <c r="C43" s="530"/>
      <c r="D43" s="557"/>
      <c r="E43" s="111" t="s">
        <v>129</v>
      </c>
      <c r="F43" s="865">
        <f>([11]Alejandra!F43+'[11]Bernardo '!F43+[11]Daisy!F43+[11]Dharianna!F43+[11]Fabiola!F43+'[11]Gregorina '!F43+[11]Ivan!F43+[11]Joel!F43+[11]Juan!F43+[11]Leonidas!F43+[11]Lisbeth!F43+[11]Espertin!F43+'[11]Maria Victoria'!F43+[11]Miguel!F43+[11]Milagros!F43+[11]Nancy!F43+[11]Oscarina!F43+[11]Rosely!F43+[11]Saulo!F43+[11]Yiberty!F43)</f>
        <v>0</v>
      </c>
      <c r="G43" s="865">
        <f>([11]Alejandra!G43+'[11]Bernardo '!G43+[11]Daisy!G43+[11]Dharianna!G43+[11]Fabiola!G43+'[11]Gregorina '!G43+[11]Ivan!G43+[11]Joel!G43+[11]Juan!G43+[11]Leonidas!G43+[11]Lisbeth!G43+[11]Espertin!G43+'[11]Maria Victoria'!G43+[11]Miguel!G43+[11]Milagros!G43+[11]Nancy!G43+[11]Oscarina!G43+[11]Rosely!G43+[11]Saulo!G43+[11]Yiberty!G43)</f>
        <v>0</v>
      </c>
      <c r="H43" s="865">
        <f>([11]Alejandra!H43+'[11]Bernardo '!H43+[11]Daisy!H43+[11]Dharianna!H43+[11]Fabiola!H43+'[11]Gregorina '!H43+[11]Ivan!H43+[11]Joel!H43+[11]Juan!H43+[11]Leonidas!H43+[11]Lisbeth!H43+[11]Espertin!H43+'[11]Maria Victoria'!H43+[11]Miguel!H43+[11]Milagros!H43+[11]Nancy!H43+[11]Oscarina!H43+[11]Rosely!H43+[11]Saulo!H43+[11]Yiberty!H43)</f>
        <v>0</v>
      </c>
      <c r="I43" s="865">
        <f>([11]Alejandra!I43+'[11]Bernardo '!I43+[11]Daisy!I43+[11]Dharianna!I43+[11]Fabiola!I43+'[11]Gregorina '!I43+[11]Ivan!I43+[11]Joel!I43+[11]Juan!I43+[11]Leonidas!I43+[11]Lisbeth!I43+[11]Espertin!I43+'[11]Maria Victoria'!I43+[11]Miguel!I43+[11]Milagros!I43+[11]Nancy!I43+[11]Oscarina!I43+[11]Rosely!I43+[11]Saulo!I43+[11]Yiberty!I43)</f>
        <v>0</v>
      </c>
      <c r="J43" s="556">
        <f t="shared" si="1"/>
        <v>0</v>
      </c>
      <c r="K43" s="529"/>
    </row>
    <row r="44" spans="2:11" ht="14.25" customHeight="1" outlineLevel="1" thickTop="1" thickBot="1" x14ac:dyDescent="0.25">
      <c r="B44" s="529"/>
      <c r="C44" s="530"/>
      <c r="D44" s="557"/>
      <c r="E44" s="110" t="s">
        <v>130</v>
      </c>
      <c r="F44" s="865">
        <f>([11]Alejandra!F44+'[11]Bernardo '!F44+[11]Daisy!F44+[11]Dharianna!F44+[11]Fabiola!F44+'[11]Gregorina '!F44+[11]Ivan!F44+[11]Joel!F44+[11]Juan!F44+[11]Leonidas!F44+[11]Lisbeth!F44+[11]Espertin!F44+'[11]Maria Victoria'!F44+[11]Miguel!F44+[11]Milagros!F44+[11]Nancy!F44+[11]Oscarina!F44+[11]Rosely!F44+[11]Saulo!F44+[11]Yiberty!F44)</f>
        <v>1</v>
      </c>
      <c r="G44" s="865">
        <f>([11]Alejandra!G44+'[11]Bernardo '!G44+[11]Daisy!G44+[11]Dharianna!G44+[11]Fabiola!G44+'[11]Gregorina '!G44+[11]Ivan!G44+[11]Joel!G44+[11]Juan!G44+[11]Leonidas!G44+[11]Lisbeth!G44+[11]Espertin!G44+'[11]Maria Victoria'!G44+[11]Miguel!G44+[11]Milagros!G44+[11]Nancy!G44+[11]Oscarina!G44+[11]Rosely!G44+[11]Saulo!G44+[11]Yiberty!G44)</f>
        <v>19</v>
      </c>
      <c r="H44" s="865">
        <f>([11]Alejandra!H44+'[11]Bernardo '!H44+[11]Daisy!H44+[11]Dharianna!H44+[11]Fabiola!H44+'[11]Gregorina '!H44+[11]Ivan!H44+[11]Joel!H44+[11]Juan!H44+[11]Leonidas!H44+[11]Lisbeth!H44+[11]Espertin!H44+'[11]Maria Victoria'!H44+[11]Miguel!H44+[11]Milagros!H44+[11]Nancy!H44+[11]Oscarina!H44+[11]Rosely!H44+[11]Saulo!H44+[11]Yiberty!H44)</f>
        <v>3</v>
      </c>
      <c r="I44" s="865">
        <f>([11]Alejandra!I44+'[11]Bernardo '!I44+[11]Daisy!I44+[11]Dharianna!I44+[11]Fabiola!I44+'[11]Gregorina '!I44+[11]Ivan!I44+[11]Joel!I44+[11]Juan!I44+[11]Leonidas!I44+[11]Lisbeth!I44+[11]Espertin!I44+'[11]Maria Victoria'!I44+[11]Miguel!I44+[11]Milagros!I44+[11]Nancy!I44+[11]Oscarina!I44+[11]Rosely!I44+[11]Saulo!I44+[11]Yiberty!I44)</f>
        <v>0</v>
      </c>
      <c r="J44" s="556">
        <f>SUM(F44:I44)</f>
        <v>23</v>
      </c>
      <c r="K44" s="529"/>
    </row>
    <row r="45" spans="2:11" ht="14.25" customHeight="1" outlineLevel="1" thickTop="1" thickBot="1" x14ac:dyDescent="0.25">
      <c r="B45" s="529"/>
      <c r="C45" s="530"/>
      <c r="D45" s="557"/>
      <c r="E45" s="110" t="s">
        <v>131</v>
      </c>
      <c r="F45" s="865">
        <f>([11]Alejandra!F45+'[11]Bernardo '!F45+[11]Daisy!F45+[11]Dharianna!F45+[11]Fabiola!F45+'[11]Gregorina '!F45+[11]Ivan!F45+[11]Joel!F45+[11]Juan!F45+[11]Leonidas!F45+[11]Lisbeth!F45+[11]Espertin!F45+'[11]Maria Victoria'!F45+[11]Miguel!F45+[11]Milagros!F45+[11]Nancy!F45+[11]Oscarina!F45+[11]Rosely!F45+[11]Saulo!F45+[11]Yiberty!F45)</f>
        <v>0</v>
      </c>
      <c r="G45" s="865">
        <f>([11]Alejandra!G45+'[11]Bernardo '!G45+[11]Daisy!G45+[11]Dharianna!G45+[11]Fabiola!G45+'[11]Gregorina '!G45+[11]Ivan!G45+[11]Joel!G45+[11]Juan!G45+[11]Leonidas!G45+[11]Lisbeth!G45+[11]Espertin!G45+'[11]Maria Victoria'!G45+[11]Miguel!G45+[11]Milagros!G45+[11]Nancy!G45+[11]Oscarina!G45+[11]Rosely!G45+[11]Saulo!G45+[11]Yiberty!G45)</f>
        <v>0</v>
      </c>
      <c r="H45" s="865">
        <f>([11]Alejandra!H45+'[11]Bernardo '!H45+[11]Daisy!H45+[11]Dharianna!H45+[11]Fabiola!H45+'[11]Gregorina '!H45+[11]Ivan!H45+[11]Joel!H45+[11]Juan!H45+[11]Leonidas!H45+[11]Lisbeth!H45+[11]Espertin!H45+'[11]Maria Victoria'!H45+[11]Miguel!H45+[11]Milagros!H45+[11]Nancy!H45+[11]Oscarina!H45+[11]Rosely!H45+[11]Saulo!H45+[11]Yiberty!H45)</f>
        <v>0</v>
      </c>
      <c r="I45" s="865">
        <f>([11]Alejandra!I45+'[11]Bernardo '!I45+[11]Daisy!I45+[11]Dharianna!I45+[11]Fabiola!I45+'[11]Gregorina '!I45+[11]Ivan!I45+[11]Joel!I45+[11]Juan!I45+[11]Leonidas!I45+[11]Lisbeth!I45+[11]Espertin!I45+'[11]Maria Victoria'!I45+[11]Miguel!I45+[11]Milagros!I45+[11]Nancy!I45+[11]Oscarina!I45+[11]Rosely!I45+[11]Saulo!I45+[11]Yiberty!I45)</f>
        <v>0</v>
      </c>
      <c r="J45" s="556">
        <f>SUM(F45:I45)</f>
        <v>0</v>
      </c>
      <c r="K45" s="529"/>
    </row>
    <row r="46" spans="2:11" ht="14.25" customHeight="1" outlineLevel="1" thickTop="1" thickBot="1" x14ac:dyDescent="0.25">
      <c r="B46" s="529"/>
      <c r="C46" s="530"/>
      <c r="D46" s="557"/>
      <c r="E46" s="111" t="s">
        <v>132</v>
      </c>
      <c r="F46" s="865">
        <f>([11]Alejandra!F46+'[11]Bernardo '!F46+[11]Daisy!F46+[11]Dharianna!F46+[11]Fabiola!F46+'[11]Gregorina '!F46+[11]Ivan!F46+[11]Joel!F46+[11]Juan!F46+[11]Leonidas!F46+[11]Lisbeth!F46+[11]Espertin!F46+'[11]Maria Victoria'!F46+[11]Miguel!F46+[11]Milagros!F46+[11]Nancy!F46+[11]Oscarina!F46+[11]Rosely!F46+[11]Saulo!F46+[11]Yiberty!F46)</f>
        <v>2</v>
      </c>
      <c r="G46" s="865">
        <f>([11]Alejandra!G46+'[11]Bernardo '!G46+[11]Daisy!G46+[11]Dharianna!G46+[11]Fabiola!G46+'[11]Gregorina '!G46+[11]Ivan!G46+[11]Joel!G46+[11]Juan!G46+[11]Leonidas!G46+[11]Lisbeth!G46+[11]Espertin!G46+'[11]Maria Victoria'!G46+[11]Miguel!G46+[11]Milagros!G46+[11]Nancy!G46+[11]Oscarina!G46+[11]Rosely!G46+[11]Saulo!G46+[11]Yiberty!G46)</f>
        <v>19</v>
      </c>
      <c r="H46" s="865">
        <f>([11]Alejandra!H46+'[11]Bernardo '!H46+[11]Daisy!H46+[11]Dharianna!H46+[11]Fabiola!H46+'[11]Gregorina '!H46+[11]Ivan!H46+[11]Joel!H46+[11]Juan!H46+[11]Leonidas!H46+[11]Lisbeth!H46+[11]Espertin!H46+'[11]Maria Victoria'!H46+[11]Miguel!H46+[11]Milagros!H46+[11]Nancy!H46+[11]Oscarina!H46+[11]Rosely!H46+[11]Saulo!H46+[11]Yiberty!H46)</f>
        <v>0</v>
      </c>
      <c r="I46" s="865">
        <f>([11]Alejandra!I46+'[11]Bernardo '!I46+[11]Daisy!I46+[11]Dharianna!I46+[11]Fabiola!I46+'[11]Gregorina '!I46+[11]Ivan!I46+[11]Joel!I46+[11]Juan!I46+[11]Leonidas!I46+[11]Lisbeth!I46+[11]Espertin!I46+'[11]Maria Victoria'!I46+[11]Miguel!I46+[11]Milagros!I46+[11]Nancy!I46+[11]Oscarina!I46+[11]Rosely!I46+[11]Saulo!I46+[11]Yiberty!I46)</f>
        <v>0</v>
      </c>
      <c r="J46" s="556">
        <f t="shared" si="1"/>
        <v>21</v>
      </c>
      <c r="K46" s="529"/>
    </row>
    <row r="47" spans="2:11" ht="14.25" customHeight="1" outlineLevel="1" thickTop="1" thickBot="1" x14ac:dyDescent="0.25">
      <c r="B47" s="529"/>
      <c r="C47" s="530"/>
      <c r="D47" s="557"/>
      <c r="E47" s="111" t="s">
        <v>133</v>
      </c>
      <c r="F47" s="865">
        <f>([11]Alejandra!F47+'[11]Bernardo '!F47+[11]Daisy!F47+[11]Dharianna!F47+[11]Fabiola!F47+'[11]Gregorina '!F47+[11]Ivan!F47+[11]Joel!F47+[11]Juan!F47+[11]Leonidas!F47+[11]Lisbeth!F47+[11]Espertin!F47+'[11]Maria Victoria'!F47+[11]Miguel!F47+[11]Milagros!F47+[11]Nancy!F47+[11]Oscarina!F47+[11]Rosely!F47+[11]Saulo!F47+[11]Yiberty!F47)</f>
        <v>0</v>
      </c>
      <c r="G47" s="865">
        <f>([11]Alejandra!G47+'[11]Bernardo '!G47+[11]Daisy!G47+[11]Dharianna!G47+[11]Fabiola!G47+'[11]Gregorina '!G47+[11]Ivan!G47+[11]Joel!G47+[11]Juan!G47+[11]Leonidas!G47+[11]Lisbeth!G47+[11]Espertin!G47+'[11]Maria Victoria'!G47+[11]Miguel!G47+[11]Milagros!G47+[11]Nancy!G47+[11]Oscarina!G47+[11]Rosely!G47+[11]Saulo!G47+[11]Yiberty!G47)</f>
        <v>1</v>
      </c>
      <c r="H47" s="865">
        <f>([11]Alejandra!H47+'[11]Bernardo '!H47+[11]Daisy!H47+[11]Dharianna!H47+[11]Fabiola!H47+'[11]Gregorina '!H47+[11]Ivan!H47+[11]Joel!H47+[11]Juan!H47+[11]Leonidas!H47+[11]Lisbeth!H47+[11]Espertin!H47+'[11]Maria Victoria'!H47+[11]Miguel!H47+[11]Milagros!H47+[11]Nancy!H47+[11]Oscarina!H47+[11]Rosely!H47+[11]Saulo!H47+[11]Yiberty!H47)</f>
        <v>0</v>
      </c>
      <c r="I47" s="865">
        <f>([11]Alejandra!I47+'[11]Bernardo '!I47+[11]Daisy!I47+[11]Dharianna!I47+[11]Fabiola!I47+'[11]Gregorina '!I47+[11]Ivan!I47+[11]Joel!I47+[11]Juan!I47+[11]Leonidas!I47+[11]Lisbeth!I47+[11]Espertin!I47+'[11]Maria Victoria'!I47+[11]Miguel!I47+[11]Milagros!I47+[11]Nancy!I47+[11]Oscarina!I47+[11]Rosely!I47+[11]Saulo!I47+[11]Yiberty!I47)</f>
        <v>0</v>
      </c>
      <c r="J47" s="556">
        <f t="shared" si="1"/>
        <v>1</v>
      </c>
      <c r="K47" s="529"/>
    </row>
    <row r="48" spans="2:11" ht="14.25" customHeight="1" outlineLevel="1" thickTop="1" thickBot="1" x14ac:dyDescent="0.25">
      <c r="B48" s="529"/>
      <c r="C48" s="530"/>
      <c r="D48" s="557"/>
      <c r="E48" s="111" t="s">
        <v>134</v>
      </c>
      <c r="F48" s="865">
        <f>([11]Alejandra!F48+'[11]Bernardo '!F48+[11]Daisy!F48+[11]Dharianna!F48+[11]Fabiola!F48+'[11]Gregorina '!F48+[11]Ivan!F48+[11]Joel!F48+[11]Juan!F48+[11]Leonidas!F48+[11]Lisbeth!F48+[11]Espertin!F48+'[11]Maria Victoria'!F48+[11]Miguel!F48+[11]Milagros!F48+[11]Nancy!F48+[11]Oscarina!F48+[11]Rosely!F48+[11]Saulo!F48+[11]Yiberty!F48)</f>
        <v>0</v>
      </c>
      <c r="G48" s="865">
        <f>([11]Alejandra!G48+'[11]Bernardo '!G48+[11]Daisy!G48+[11]Dharianna!G48+[11]Fabiola!G48+'[11]Gregorina '!G48+[11]Ivan!G48+[11]Joel!G48+[11]Juan!G48+[11]Leonidas!G48+[11]Lisbeth!G48+[11]Espertin!G48+'[11]Maria Victoria'!G48+[11]Miguel!G48+[11]Milagros!G48+[11]Nancy!G48+[11]Oscarina!G48+[11]Rosely!G48+[11]Saulo!G48+[11]Yiberty!G48)</f>
        <v>0</v>
      </c>
      <c r="H48" s="865">
        <f>([11]Alejandra!H48+'[11]Bernardo '!H48+[11]Daisy!H48+[11]Dharianna!H48+[11]Fabiola!H48+'[11]Gregorina '!H48+[11]Ivan!H48+[11]Joel!H48+[11]Juan!H48+[11]Leonidas!H48+[11]Lisbeth!H48+[11]Espertin!H48+'[11]Maria Victoria'!H48+[11]Miguel!H48+[11]Milagros!H48+[11]Nancy!H48+[11]Oscarina!H48+[11]Rosely!H48+[11]Saulo!H48+[11]Yiberty!H48)</f>
        <v>2</v>
      </c>
      <c r="I48" s="865">
        <f>([11]Alejandra!I48+'[11]Bernardo '!I48+[11]Daisy!I48+[11]Dharianna!I48+[11]Fabiola!I48+'[11]Gregorina '!I48+[11]Ivan!I48+[11]Joel!I48+[11]Juan!I48+[11]Leonidas!I48+[11]Lisbeth!I48+[11]Espertin!I48+'[11]Maria Victoria'!I48+[11]Miguel!I48+[11]Milagros!I48+[11]Nancy!I48+[11]Oscarina!I48+[11]Rosely!I48+[11]Saulo!I48+[11]Yiberty!I48)</f>
        <v>2</v>
      </c>
      <c r="J48" s="556">
        <f t="shared" si="1"/>
        <v>4</v>
      </c>
      <c r="K48" s="529"/>
    </row>
    <row r="49" spans="2:12" ht="16.5" customHeight="1" thickTop="1" thickBot="1" x14ac:dyDescent="0.25">
      <c r="B49" s="529"/>
      <c r="C49" s="530"/>
      <c r="D49" s="1269" t="s">
        <v>96</v>
      </c>
      <c r="E49" s="1270"/>
      <c r="F49" s="148">
        <f>SUM(F50:F64)</f>
        <v>0</v>
      </c>
      <c r="G49" s="148">
        <f>SUM(G50:G64)</f>
        <v>5</v>
      </c>
      <c r="H49" s="148">
        <f>SUM(H50:H64)</f>
        <v>1</v>
      </c>
      <c r="I49" s="148">
        <f>SUM(I50:I64)</f>
        <v>2</v>
      </c>
      <c r="J49" s="149">
        <f>SUM(F49:F49:I49)</f>
        <v>8</v>
      </c>
      <c r="K49" s="529"/>
      <c r="L49" s="538"/>
    </row>
    <row r="50" spans="2:12" ht="14.25" customHeight="1" outlineLevel="1" thickTop="1" thickBot="1" x14ac:dyDescent="0.25">
      <c r="B50" s="529"/>
      <c r="C50" s="530"/>
      <c r="D50" s="73"/>
      <c r="E50" s="182" t="s">
        <v>117</v>
      </c>
      <c r="F50" s="210">
        <f>([11]Alejandra!F50+'[11]Bernardo '!F50+[11]Daisy!F50+[11]Dharianna!F50+[11]Fabiola!F50+'[11]Gregorina '!F50+[11]Ivan!F50+[11]Joel!F50+[11]Juan!F50+[11]Leonidas!F50+[11]Lisbeth!F50+[11]Espertin!F50+'[11]Maria Victoria'!F50+[11]Miguel!F50+[11]Milagros!F50+[11]Nancy!F50+[11]Oscarina!F50+[11]Rosely!F50+[11]Saulo!F50+[11]Yiberty!F50)</f>
        <v>0</v>
      </c>
      <c r="G50" s="210">
        <f>([11]Alejandra!G50+'[11]Bernardo '!G50+[11]Daisy!G50+[11]Dharianna!G50+[11]Fabiola!G50+'[11]Gregorina '!G50+[11]Ivan!G50+[11]Joel!G50+[11]Juan!G50+[11]Leonidas!G50+[11]Lisbeth!G50+[11]Espertin!G50+'[11]Maria Victoria'!G50+[11]Miguel!G50+[11]Milagros!G50+[11]Nancy!G50+[11]Oscarina!G50+[11]Rosely!G50+[11]Saulo!G50+[11]Yiberty!G50)</f>
        <v>0</v>
      </c>
      <c r="H50" s="210">
        <f>([11]Alejandra!H50+'[11]Bernardo '!H50+[11]Daisy!H50+[11]Dharianna!H50+[11]Fabiola!H50+'[11]Gregorina '!H50+[11]Ivan!H50+[11]Joel!H50+[11]Juan!H50+[11]Leonidas!H50+[11]Lisbeth!H50+[11]Espertin!H50+'[11]Maria Victoria'!H50+[11]Miguel!H50+[11]Milagros!H50+[11]Nancy!H50+[11]Oscarina!H50+[11]Rosely!H50+[11]Saulo!H50+[11]Yiberty!H50)</f>
        <v>0</v>
      </c>
      <c r="I50" s="210">
        <f>([11]Alejandra!I50+'[11]Bernardo '!I50+[11]Daisy!I50+[11]Dharianna!I50+[11]Fabiola!I50+'[11]Gregorina '!I50+[11]Ivan!I50+[11]Joel!I50+[11]Juan!I50+[11]Leonidas!I50+[11]Lisbeth!I50+[11]Espertin!I50+'[11]Maria Victoria'!I50+[11]Miguel!I50+[11]Milagros!I50+[11]Nancy!I50+[11]Oscarina!I50+[11]Rosely!I50+[11]Saulo!I50+[11]Yiberty!I50)</f>
        <v>0</v>
      </c>
      <c r="J50" s="172">
        <f>SUM(F50:F50:I50)</f>
        <v>0</v>
      </c>
      <c r="K50" s="529"/>
    </row>
    <row r="51" spans="2:12" ht="14.25" customHeight="1" outlineLevel="1" thickTop="1" thickBot="1" x14ac:dyDescent="0.25">
      <c r="B51" s="529"/>
      <c r="C51" s="530"/>
      <c r="D51" s="53"/>
      <c r="E51" s="182" t="s">
        <v>98</v>
      </c>
      <c r="F51" s="210">
        <f>([11]Alejandra!F51+'[11]Bernardo '!F51+[11]Daisy!F51+[11]Dharianna!F51+[11]Fabiola!F51+'[11]Gregorina '!F51+[11]Ivan!F51+[11]Joel!F51+[11]Juan!F51+[11]Leonidas!F51+[11]Lisbeth!F51+[11]Espertin!F51+'[11]Maria Victoria'!F51+[11]Miguel!F51+[11]Milagros!F51+[11]Nancy!F51+[11]Oscarina!F51+[11]Rosely!F51+[11]Saulo!F51+[11]Yiberty!F51)</f>
        <v>0</v>
      </c>
      <c r="G51" s="210">
        <f>([11]Alejandra!G51+'[11]Bernardo '!G51+[11]Daisy!G51+[11]Dharianna!G51+[11]Fabiola!G51+'[11]Gregorina '!G51+[11]Ivan!G51+[11]Joel!G51+[11]Juan!G51+[11]Leonidas!G51+[11]Lisbeth!G51+[11]Espertin!G51+'[11]Maria Victoria'!G51+[11]Miguel!G51+[11]Milagros!G51+[11]Nancy!G51+[11]Oscarina!G51+[11]Rosely!G51+[11]Saulo!G51+[11]Yiberty!G51)</f>
        <v>4</v>
      </c>
      <c r="H51" s="210">
        <f>([11]Alejandra!H51+'[11]Bernardo '!H51+[11]Daisy!H51+[11]Dharianna!H51+[11]Fabiola!H51+'[11]Gregorina '!H51+[11]Ivan!H51+[11]Joel!H51+[11]Juan!H51+[11]Leonidas!H51+[11]Lisbeth!H51+[11]Espertin!H51+'[11]Maria Victoria'!H51+[11]Miguel!H51+[11]Milagros!H51+[11]Nancy!H51+[11]Oscarina!H51+[11]Rosely!H51+[11]Saulo!H51+[11]Yiberty!H51)</f>
        <v>1</v>
      </c>
      <c r="I51" s="210">
        <f>([11]Alejandra!I51+'[11]Bernardo '!I51+[11]Daisy!I51+[11]Dharianna!I51+[11]Fabiola!I51+'[11]Gregorina '!I51+[11]Ivan!I51+[11]Joel!I51+[11]Juan!I51+[11]Leonidas!I51+[11]Lisbeth!I51+[11]Espertin!I51+'[11]Maria Victoria'!I51+[11]Miguel!I51+[11]Milagros!I51+[11]Nancy!I51+[11]Oscarina!I51+[11]Rosely!I51+[11]Saulo!I51+[11]Yiberty!I51)</f>
        <v>2</v>
      </c>
      <c r="J51" s="172">
        <f>SUM(F51:F51:I51)</f>
        <v>7</v>
      </c>
      <c r="K51" s="529"/>
    </row>
    <row r="52" spans="2:12" ht="14.25" customHeight="1" outlineLevel="1" thickTop="1" thickBot="1" x14ac:dyDescent="0.25">
      <c r="B52" s="529"/>
      <c r="C52" s="530"/>
      <c r="D52" s="53"/>
      <c r="E52" s="182" t="s">
        <v>97</v>
      </c>
      <c r="F52" s="210">
        <f>([11]Alejandra!F52+'[11]Bernardo '!F52+[11]Daisy!F52+[11]Dharianna!F52+[11]Fabiola!F52+'[11]Gregorina '!F52+[11]Ivan!F52+[11]Joel!F52+[11]Juan!F52+[11]Leonidas!F52+[11]Lisbeth!F52+[11]Espertin!F52+'[11]Maria Victoria'!F52+[11]Miguel!F52+[11]Milagros!F52+[11]Nancy!F52+[11]Oscarina!F52+[11]Rosely!F52+[11]Saulo!F52+[11]Yiberty!F52)</f>
        <v>0</v>
      </c>
      <c r="G52" s="210">
        <f>([11]Alejandra!G52+'[11]Bernardo '!G52+[11]Daisy!G52+[11]Dharianna!G52+[11]Fabiola!G52+'[11]Gregorina '!G52+[11]Ivan!G52+[11]Joel!G52+[11]Juan!G52+[11]Leonidas!G52+[11]Lisbeth!G52+[11]Espertin!G52+'[11]Maria Victoria'!G52+[11]Miguel!G52+[11]Milagros!G52+[11]Nancy!G52+[11]Oscarina!G52+[11]Rosely!G52+[11]Saulo!G52+[11]Yiberty!G52)</f>
        <v>0</v>
      </c>
      <c r="H52" s="210">
        <f>([11]Alejandra!H52+'[11]Bernardo '!H52+[11]Daisy!H52+[11]Dharianna!H52+[11]Fabiola!H52+'[11]Gregorina '!H52+[11]Ivan!H52+[11]Joel!H52+[11]Juan!H52+[11]Leonidas!H52+[11]Lisbeth!H52+[11]Espertin!H52+'[11]Maria Victoria'!H52+[11]Miguel!H52+[11]Milagros!H52+[11]Nancy!H52+[11]Oscarina!H52+[11]Rosely!H52+[11]Saulo!H52+[11]Yiberty!H52)</f>
        <v>0</v>
      </c>
      <c r="I52" s="210">
        <f>([11]Alejandra!I52+'[11]Bernardo '!I52+[11]Daisy!I52+[11]Dharianna!I52+[11]Fabiola!I52+'[11]Gregorina '!I52+[11]Ivan!I52+[11]Joel!I52+[11]Juan!I52+[11]Leonidas!I52+[11]Lisbeth!I52+[11]Espertin!I52+'[11]Maria Victoria'!I52+[11]Miguel!I52+[11]Milagros!I52+[11]Nancy!I52+[11]Oscarina!I52+[11]Rosely!I52+[11]Saulo!I52+[11]Yiberty!I52)</f>
        <v>0</v>
      </c>
      <c r="J52" s="172">
        <f>SUM(F52:F52:I52)</f>
        <v>0</v>
      </c>
      <c r="K52" s="529"/>
    </row>
    <row r="53" spans="2:12" ht="14.25" customHeight="1" outlineLevel="1" thickTop="1" thickBot="1" x14ac:dyDescent="0.25">
      <c r="B53" s="529"/>
      <c r="C53" s="530"/>
      <c r="D53" s="74"/>
      <c r="E53" s="182" t="s">
        <v>102</v>
      </c>
      <c r="F53" s="210">
        <f>([11]Alejandra!F53+'[11]Bernardo '!F53+[11]Daisy!F53+[11]Dharianna!F53+[11]Fabiola!F53+'[11]Gregorina '!F53+[11]Ivan!F53+[11]Joel!F53+[11]Juan!F53+[11]Leonidas!F53+[11]Lisbeth!F53+[11]Espertin!F53+'[11]Maria Victoria'!F53+[11]Miguel!F53+[11]Milagros!F53+[11]Nancy!F53+[11]Oscarina!F53+[11]Rosely!F53+[11]Saulo!F53+[11]Yiberty!F53)</f>
        <v>0</v>
      </c>
      <c r="G53" s="210">
        <f>([11]Alejandra!G53+'[11]Bernardo '!G53+[11]Daisy!G53+[11]Dharianna!G53+[11]Fabiola!G53+'[11]Gregorina '!G53+[11]Ivan!G53+[11]Joel!G53+[11]Juan!G53+[11]Leonidas!G53+[11]Lisbeth!G53+[11]Espertin!G53+'[11]Maria Victoria'!G53+[11]Miguel!G53+[11]Milagros!G53+[11]Nancy!G53+[11]Oscarina!G53+[11]Rosely!G53+[11]Saulo!G53+[11]Yiberty!G53)</f>
        <v>0</v>
      </c>
      <c r="H53" s="210">
        <f>([11]Alejandra!H53+'[11]Bernardo '!H53+[11]Daisy!H53+[11]Dharianna!H53+[11]Fabiola!H53+'[11]Gregorina '!H53+[11]Ivan!H53+[11]Joel!H53+[11]Juan!H53+[11]Leonidas!H53+[11]Lisbeth!H53+[11]Espertin!H53+'[11]Maria Victoria'!H53+[11]Miguel!H53+[11]Milagros!H53+[11]Nancy!H53+[11]Oscarina!H53+[11]Rosely!H53+[11]Saulo!H53+[11]Yiberty!H53)</f>
        <v>0</v>
      </c>
      <c r="I53" s="210">
        <f>([11]Alejandra!I53+'[11]Bernardo '!I53+[11]Daisy!I53+[11]Dharianna!I53+[11]Fabiola!I53+'[11]Gregorina '!I53+[11]Ivan!I53+[11]Joel!I53+[11]Juan!I53+[11]Leonidas!I53+[11]Lisbeth!I53+[11]Espertin!I53+'[11]Maria Victoria'!I53+[11]Miguel!I53+[11]Milagros!I53+[11]Nancy!I53+[11]Oscarina!I53+[11]Rosely!I53+[11]Saulo!I53+[11]Yiberty!I53)</f>
        <v>0</v>
      </c>
      <c r="J53" s="172">
        <f>SUM(F53:F53:I53)</f>
        <v>0</v>
      </c>
      <c r="K53" s="529"/>
    </row>
    <row r="54" spans="2:12" ht="14.25" customHeight="1" outlineLevel="1" thickTop="1" thickBot="1" x14ac:dyDescent="0.25">
      <c r="B54" s="529"/>
      <c r="C54" s="530"/>
      <c r="D54" s="74"/>
      <c r="E54" s="182" t="s">
        <v>137</v>
      </c>
      <c r="F54" s="210">
        <f>([11]Alejandra!F54+'[11]Bernardo '!F54+[11]Daisy!F54+[11]Dharianna!F54+[11]Fabiola!F54+'[11]Gregorina '!F54+[11]Ivan!F54+[11]Joel!F54+[11]Juan!F54+[11]Leonidas!F54+[11]Lisbeth!F54+[11]Espertin!F54+'[11]Maria Victoria'!F54+[11]Miguel!F54+[11]Milagros!F54+[11]Nancy!F54+[11]Oscarina!F54+[11]Rosely!F54+[11]Saulo!F54+[11]Yiberty!F54)</f>
        <v>0</v>
      </c>
      <c r="G54" s="210">
        <f>([11]Alejandra!G54+'[11]Bernardo '!G54+[11]Daisy!G54+[11]Dharianna!G54+[11]Fabiola!G54+'[11]Gregorina '!G54+[11]Ivan!G54+[11]Joel!G54+[11]Juan!G54+[11]Leonidas!G54+[11]Lisbeth!G54+[11]Espertin!G54+'[11]Maria Victoria'!G54+[11]Miguel!G54+[11]Milagros!G54+[11]Nancy!G54+[11]Oscarina!G54+[11]Rosely!G54+[11]Saulo!G54+[11]Yiberty!G54)</f>
        <v>1</v>
      </c>
      <c r="H54" s="210">
        <f>([11]Alejandra!H54+'[11]Bernardo '!H54+[11]Daisy!H54+[11]Dharianna!H54+[11]Fabiola!H54+'[11]Gregorina '!H54+[11]Ivan!H54+[11]Joel!H54+[11]Juan!H54+[11]Leonidas!H54+[11]Lisbeth!H54+[11]Espertin!H54+'[11]Maria Victoria'!H54+[11]Miguel!H54+[11]Milagros!H54+[11]Nancy!H54+[11]Oscarina!H54+[11]Rosely!H54+[11]Saulo!H54+[11]Yiberty!H54)</f>
        <v>0</v>
      </c>
      <c r="I54" s="210">
        <f>([11]Alejandra!I54+'[11]Bernardo '!I54+[11]Daisy!I54+[11]Dharianna!I54+[11]Fabiola!I54+'[11]Gregorina '!I54+[11]Ivan!I54+[11]Joel!I54+[11]Juan!I54+[11]Leonidas!I54+[11]Lisbeth!I54+[11]Espertin!I54+'[11]Maria Victoria'!I54+[11]Miguel!I54+[11]Milagros!I54+[11]Nancy!I54+[11]Oscarina!I54+[11]Rosely!I54+[11]Saulo!I54+[11]Yiberty!I54)</f>
        <v>0</v>
      </c>
      <c r="J54" s="172">
        <f>SUM(F54:F54:I54)</f>
        <v>1</v>
      </c>
      <c r="K54" s="529"/>
    </row>
    <row r="55" spans="2:12" ht="14.25" customHeight="1" outlineLevel="1" thickTop="1" thickBot="1" x14ac:dyDescent="0.25">
      <c r="B55" s="529"/>
      <c r="C55" s="530"/>
      <c r="D55" s="74"/>
      <c r="E55" s="183" t="s">
        <v>105</v>
      </c>
      <c r="F55" s="210">
        <f>([11]Alejandra!F55+'[11]Bernardo '!F55+[11]Daisy!F55+[11]Dharianna!F55+[11]Fabiola!F55+'[11]Gregorina '!F55+[11]Ivan!F55+[11]Joel!F55+[11]Juan!F55+[11]Leonidas!F55+[11]Lisbeth!F55+[11]Espertin!F55+'[11]Maria Victoria'!F55+[11]Miguel!F55+[11]Milagros!F55+[11]Nancy!F55+[11]Oscarina!F55+[11]Rosely!F55+[11]Saulo!F55+[11]Yiberty!F55)</f>
        <v>0</v>
      </c>
      <c r="G55" s="210">
        <f>([11]Alejandra!G55+'[11]Bernardo '!G55+[11]Daisy!G55+[11]Dharianna!G55+[11]Fabiola!G55+'[11]Gregorina '!G55+[11]Ivan!G55+[11]Joel!G55+[11]Juan!G55+[11]Leonidas!G55+[11]Lisbeth!G55+[11]Espertin!G55+'[11]Maria Victoria'!G55+[11]Miguel!G55+[11]Milagros!G55+[11]Nancy!G55+[11]Oscarina!G55+[11]Rosely!G55+[11]Saulo!G55+[11]Yiberty!G55)</f>
        <v>0</v>
      </c>
      <c r="H55" s="210">
        <f>([11]Alejandra!H55+'[11]Bernardo '!H55+[11]Daisy!H55+[11]Dharianna!H55+[11]Fabiola!H55+'[11]Gregorina '!H55+[11]Ivan!H55+[11]Joel!H55+[11]Juan!H55+[11]Leonidas!H55+[11]Lisbeth!H55+[11]Espertin!H55+'[11]Maria Victoria'!H55+[11]Miguel!H55+[11]Milagros!H55+[11]Nancy!H55+[11]Oscarina!H55+[11]Rosely!H55+[11]Saulo!H55+[11]Yiberty!H55)</f>
        <v>0</v>
      </c>
      <c r="I55" s="210">
        <f>([11]Alejandra!I55+'[11]Bernardo '!I55+[11]Daisy!I55+[11]Dharianna!I55+[11]Fabiola!I55+'[11]Gregorina '!I55+[11]Ivan!I55+[11]Joel!I55+[11]Juan!I55+[11]Leonidas!I55+[11]Lisbeth!I55+[11]Espertin!I55+'[11]Maria Victoria'!I55+[11]Miguel!I55+[11]Milagros!I55+[11]Nancy!I55+[11]Oscarina!I55+[11]Rosely!I55+[11]Saulo!I55+[11]Yiberty!I55)</f>
        <v>0</v>
      </c>
      <c r="J55" s="172">
        <f>SUM(F55:F55:I55)</f>
        <v>0</v>
      </c>
      <c r="K55" s="529"/>
    </row>
    <row r="56" spans="2:12" ht="14.25" customHeight="1" outlineLevel="1" thickTop="1" thickBot="1" x14ac:dyDescent="0.25">
      <c r="B56" s="529"/>
      <c r="C56" s="530"/>
      <c r="D56" s="74"/>
      <c r="E56" s="183" t="s">
        <v>104</v>
      </c>
      <c r="F56" s="210">
        <f>([11]Alejandra!F56+'[11]Bernardo '!F56+[11]Daisy!F56+[11]Dharianna!F56+[11]Fabiola!F56+'[11]Gregorina '!F56+[11]Ivan!F56+[11]Joel!F56+[11]Juan!F56+[11]Leonidas!F56+[11]Lisbeth!F56+[11]Espertin!F56+'[11]Maria Victoria'!F56+[11]Miguel!F56+[11]Milagros!F56+[11]Nancy!F56+[11]Oscarina!F56+[11]Rosely!F56+[11]Saulo!F56+[11]Yiberty!F56)</f>
        <v>0</v>
      </c>
      <c r="G56" s="210">
        <f>([11]Alejandra!G56+'[11]Bernardo '!G56+[11]Daisy!G56+[11]Dharianna!G56+[11]Fabiola!G56+'[11]Gregorina '!G56+[11]Ivan!G56+[11]Joel!G56+[11]Juan!G56+[11]Leonidas!G56+[11]Lisbeth!G56+[11]Espertin!G56+'[11]Maria Victoria'!G56+[11]Miguel!G56+[11]Milagros!G56+[11]Nancy!G56+[11]Oscarina!G56+[11]Rosely!G56+[11]Saulo!G56+[11]Yiberty!G56)</f>
        <v>0</v>
      </c>
      <c r="H56" s="210">
        <f>([11]Alejandra!H56+'[11]Bernardo '!H56+[11]Daisy!H56+[11]Dharianna!H56+[11]Fabiola!H56+'[11]Gregorina '!H56+[11]Ivan!H56+[11]Joel!H56+[11]Juan!H56+[11]Leonidas!H56+[11]Lisbeth!H56+[11]Espertin!H56+'[11]Maria Victoria'!H56+[11]Miguel!H56+[11]Milagros!H56+[11]Nancy!H56+[11]Oscarina!H56+[11]Rosely!H56+[11]Saulo!H56+[11]Yiberty!H56)</f>
        <v>0</v>
      </c>
      <c r="I56" s="210">
        <f>([11]Alejandra!I56+'[11]Bernardo '!I56+[11]Daisy!I56+[11]Dharianna!I56+[11]Fabiola!I56+'[11]Gregorina '!I56+[11]Ivan!I56+[11]Joel!I56+[11]Juan!I56+[11]Leonidas!I56+[11]Lisbeth!I56+[11]Espertin!I56+'[11]Maria Victoria'!I56+[11]Miguel!I56+[11]Milagros!I56+[11]Nancy!I56+[11]Oscarina!I56+[11]Rosely!I56+[11]Saulo!I56+[11]Yiberty!I56)</f>
        <v>0</v>
      </c>
      <c r="J56" s="172">
        <f>SUM(F56:F56:I56)</f>
        <v>0</v>
      </c>
      <c r="K56" s="529"/>
    </row>
    <row r="57" spans="2:12" ht="14.25" customHeight="1" outlineLevel="1" thickTop="1" thickBot="1" x14ac:dyDescent="0.25">
      <c r="B57" s="529"/>
      <c r="C57" s="530"/>
      <c r="D57" s="74"/>
      <c r="E57" s="183" t="s">
        <v>103</v>
      </c>
      <c r="F57" s="210">
        <f>([11]Alejandra!F57+'[11]Bernardo '!F57+[11]Daisy!F57+[11]Dharianna!F57+[11]Fabiola!F57+'[11]Gregorina '!F57+[11]Ivan!F57+[11]Joel!F57+[11]Juan!F57+[11]Leonidas!F57+[11]Lisbeth!F57+[11]Espertin!F57+'[11]Maria Victoria'!F57+[11]Miguel!F57+[11]Milagros!F57+[11]Nancy!F57+[11]Oscarina!F57+[11]Rosely!F57+[11]Saulo!F57+[11]Yiberty!F57)</f>
        <v>0</v>
      </c>
      <c r="G57" s="210">
        <f>([11]Alejandra!G57+'[11]Bernardo '!G57+[11]Daisy!G57+[11]Dharianna!G57+[11]Fabiola!G57+'[11]Gregorina '!G57+[11]Ivan!G57+[11]Joel!G57+[11]Juan!G57+[11]Leonidas!G57+[11]Lisbeth!G57+[11]Espertin!G57+'[11]Maria Victoria'!G57+[11]Miguel!G57+[11]Milagros!G57+[11]Nancy!G57+[11]Oscarina!G57+[11]Rosely!G57+[11]Saulo!G57+[11]Yiberty!G57)</f>
        <v>0</v>
      </c>
      <c r="H57" s="210">
        <f>([11]Alejandra!H57+'[11]Bernardo '!H57+[11]Daisy!H57+[11]Dharianna!H57+[11]Fabiola!H57+'[11]Gregorina '!H57+[11]Ivan!H57+[11]Joel!H57+[11]Juan!H57+[11]Leonidas!H57+[11]Lisbeth!H57+[11]Espertin!H57+'[11]Maria Victoria'!H57+[11]Miguel!H57+[11]Milagros!H57+[11]Nancy!H57+[11]Oscarina!H57+[11]Rosely!H57+[11]Saulo!H57+[11]Yiberty!H57)</f>
        <v>0</v>
      </c>
      <c r="I57" s="210">
        <f>([11]Alejandra!I57+'[11]Bernardo '!I57+[11]Daisy!I57+[11]Dharianna!I57+[11]Fabiola!I57+'[11]Gregorina '!I57+[11]Ivan!I57+[11]Joel!I57+[11]Juan!I57+[11]Leonidas!I57+[11]Lisbeth!I57+[11]Espertin!I57+'[11]Maria Victoria'!I57+[11]Miguel!I57+[11]Milagros!I57+[11]Nancy!I57+[11]Oscarina!I57+[11]Rosely!I57+[11]Saulo!I57+[11]Yiberty!I57)</f>
        <v>0</v>
      </c>
      <c r="J57" s="172">
        <f>SUM(F57:F57:I57)</f>
        <v>0</v>
      </c>
      <c r="K57" s="529"/>
    </row>
    <row r="58" spans="2:12" ht="14.25" customHeight="1" outlineLevel="1" thickTop="1" thickBot="1" x14ac:dyDescent="0.25">
      <c r="B58" s="529"/>
      <c r="C58" s="530"/>
      <c r="D58" s="74"/>
      <c r="E58" s="183" t="s">
        <v>138</v>
      </c>
      <c r="F58" s="210">
        <f>([11]Alejandra!F58+'[11]Bernardo '!F58+[11]Daisy!F58+[11]Dharianna!F58+[11]Fabiola!F58+'[11]Gregorina '!F58+[11]Ivan!F58+[11]Joel!F58+[11]Juan!F58+[11]Leonidas!F58+[11]Lisbeth!F58+[11]Espertin!F58+'[11]Maria Victoria'!F58+[11]Miguel!F58+[11]Milagros!F58+[11]Nancy!F58+[11]Oscarina!F58+[11]Rosely!F58+[11]Saulo!F58+[11]Yiberty!F58)</f>
        <v>0</v>
      </c>
      <c r="G58" s="210">
        <f>([11]Alejandra!G58+'[11]Bernardo '!G58+[11]Daisy!G58+[11]Dharianna!G58+[11]Fabiola!G58+'[11]Gregorina '!G58+[11]Ivan!G58+[11]Joel!G58+[11]Juan!G58+[11]Leonidas!G58+[11]Lisbeth!G58+[11]Espertin!G58+'[11]Maria Victoria'!G58+[11]Miguel!G58+[11]Milagros!G58+[11]Nancy!G58+[11]Oscarina!G58+[11]Rosely!G58+[11]Saulo!G58+[11]Yiberty!G58)</f>
        <v>0</v>
      </c>
      <c r="H58" s="210">
        <f>([11]Alejandra!H58+'[11]Bernardo '!H58+[11]Daisy!H58+[11]Dharianna!H58+[11]Fabiola!H58+'[11]Gregorina '!H58+[11]Ivan!H58+[11]Joel!H58+[11]Juan!H58+[11]Leonidas!H58+[11]Lisbeth!H58+[11]Espertin!H58+'[11]Maria Victoria'!H58+[11]Miguel!H58+[11]Milagros!H58+[11]Nancy!H58+[11]Oscarina!H58+[11]Rosely!H58+[11]Saulo!H58+[11]Yiberty!H58)</f>
        <v>0</v>
      </c>
      <c r="I58" s="210">
        <f>([11]Alejandra!I58+'[11]Bernardo '!I58+[11]Daisy!I58+[11]Dharianna!I58+[11]Fabiola!I58+'[11]Gregorina '!I58+[11]Ivan!I58+[11]Joel!I58+[11]Juan!I58+[11]Leonidas!I58+[11]Lisbeth!I58+[11]Espertin!I58+'[11]Maria Victoria'!I58+[11]Miguel!I58+[11]Milagros!I58+[11]Nancy!I58+[11]Oscarina!I58+[11]Rosely!I58+[11]Saulo!I58+[11]Yiberty!I58)</f>
        <v>0</v>
      </c>
      <c r="J58" s="172">
        <f>SUM(F58:F58:I58)</f>
        <v>0</v>
      </c>
      <c r="K58" s="529"/>
    </row>
    <row r="59" spans="2:12" ht="14.25" customHeight="1" outlineLevel="1" thickTop="1" thickBot="1" x14ac:dyDescent="0.25">
      <c r="B59" s="529"/>
      <c r="C59" s="530"/>
      <c r="D59" s="74"/>
      <c r="E59" s="182" t="s">
        <v>100</v>
      </c>
      <c r="F59" s="210">
        <f>([11]Alejandra!F59+'[11]Bernardo '!F59+[11]Daisy!F59+[11]Dharianna!F59+[11]Fabiola!F59+'[11]Gregorina '!F59+[11]Ivan!F59+[11]Joel!F59+[11]Juan!F59+[11]Leonidas!F59+[11]Lisbeth!F59+[11]Espertin!F59+'[11]Maria Victoria'!F59+[11]Miguel!F59+[11]Milagros!F59+[11]Nancy!F59+[11]Oscarina!F59+[11]Rosely!F59+[11]Saulo!F59+[11]Yiberty!F59)</f>
        <v>0</v>
      </c>
      <c r="G59" s="210">
        <f>([11]Alejandra!G59+'[11]Bernardo '!G59+[11]Daisy!G59+[11]Dharianna!G59+[11]Fabiola!G59+'[11]Gregorina '!G59+[11]Ivan!G59+[11]Joel!G59+[11]Juan!G59+[11]Leonidas!G59+[11]Lisbeth!G59+[11]Espertin!G59+'[11]Maria Victoria'!G59+[11]Miguel!G59+[11]Milagros!G59+[11]Nancy!G59+[11]Oscarina!G59+[11]Rosely!G59+[11]Saulo!G59+[11]Yiberty!G59)</f>
        <v>0</v>
      </c>
      <c r="H59" s="210">
        <f>([11]Alejandra!H59+'[11]Bernardo '!H59+[11]Daisy!H59+[11]Dharianna!H59+[11]Fabiola!H59+'[11]Gregorina '!H59+[11]Ivan!H59+[11]Joel!H59+[11]Juan!H59+[11]Leonidas!H59+[11]Lisbeth!H59+[11]Espertin!H59+'[11]Maria Victoria'!H59+[11]Miguel!H59+[11]Milagros!H59+[11]Nancy!H59+[11]Oscarina!H59+[11]Rosely!H59+[11]Saulo!H59+[11]Yiberty!H59)</f>
        <v>0</v>
      </c>
      <c r="I59" s="210">
        <f>([11]Alejandra!I59+'[11]Bernardo '!I59+[11]Daisy!I59+[11]Dharianna!I59+[11]Fabiola!I59+'[11]Gregorina '!I59+[11]Ivan!I59+[11]Joel!I59+[11]Juan!I59+[11]Leonidas!I59+[11]Lisbeth!I59+[11]Espertin!I59+'[11]Maria Victoria'!I59+[11]Miguel!I59+[11]Milagros!I59+[11]Nancy!I59+[11]Oscarina!I59+[11]Rosely!I59+[11]Saulo!I59+[11]Yiberty!I59)</f>
        <v>0</v>
      </c>
      <c r="J59" s="172">
        <f>SUM(F59:F59:I59)</f>
        <v>0</v>
      </c>
      <c r="K59" s="529"/>
    </row>
    <row r="60" spans="2:12" ht="14.25" customHeight="1" outlineLevel="1" thickTop="1" thickBot="1" x14ac:dyDescent="0.25">
      <c r="B60" s="529"/>
      <c r="C60" s="530"/>
      <c r="D60" s="74"/>
      <c r="E60" s="558" t="s">
        <v>99</v>
      </c>
      <c r="F60" s="210">
        <f>([11]Alejandra!F60+'[11]Bernardo '!F60+[11]Daisy!F60+[11]Dharianna!F60+[11]Fabiola!F60+'[11]Gregorina '!F60+[11]Ivan!F60+[11]Joel!F60+[11]Juan!F60+[11]Leonidas!F60+[11]Lisbeth!F60+[11]Espertin!F60+'[11]Maria Victoria'!F60+[11]Miguel!F60+[11]Milagros!F60+[11]Nancy!F60+[11]Oscarina!F60+[11]Rosely!F60+[11]Saulo!F60+[11]Yiberty!F60)</f>
        <v>0</v>
      </c>
      <c r="G60" s="210">
        <f>([11]Alejandra!G60+'[11]Bernardo '!G60+[11]Daisy!G60+[11]Dharianna!G60+[11]Fabiola!G60+'[11]Gregorina '!G60+[11]Ivan!G60+[11]Joel!G60+[11]Juan!G60+[11]Leonidas!G60+[11]Lisbeth!G60+[11]Espertin!G60+'[11]Maria Victoria'!G60+[11]Miguel!G60+[11]Milagros!G60+[11]Nancy!G60+[11]Oscarina!G60+[11]Rosely!G60+[11]Saulo!G60+[11]Yiberty!G60)</f>
        <v>0</v>
      </c>
      <c r="H60" s="210">
        <f>([11]Alejandra!H60+'[11]Bernardo '!H60+[11]Daisy!H60+[11]Dharianna!H60+[11]Fabiola!H60+'[11]Gregorina '!H60+[11]Ivan!H60+[11]Joel!H60+[11]Juan!H60+[11]Leonidas!H60+[11]Lisbeth!H60+[11]Espertin!H60+'[11]Maria Victoria'!H60+[11]Miguel!H60+[11]Milagros!H60+[11]Nancy!H60+[11]Oscarina!H60+[11]Rosely!H60+[11]Saulo!H60+[11]Yiberty!H60)</f>
        <v>0</v>
      </c>
      <c r="I60" s="210">
        <f>([11]Alejandra!I60+'[11]Bernardo '!I60+[11]Daisy!I60+[11]Dharianna!I60+[11]Fabiola!I60+'[11]Gregorina '!I60+[11]Ivan!I60+[11]Joel!I60+[11]Juan!I60+[11]Leonidas!I60+[11]Lisbeth!I60+[11]Espertin!I60+'[11]Maria Victoria'!I60+[11]Miguel!I60+[11]Milagros!I60+[11]Nancy!I60+[11]Oscarina!I60+[11]Rosely!I60+[11]Saulo!I60+[11]Yiberty!I60)</f>
        <v>0</v>
      </c>
      <c r="J60" s="172">
        <f>SUM(F60:F60:I60)</f>
        <v>0</v>
      </c>
      <c r="K60" s="529"/>
    </row>
    <row r="61" spans="2:12" ht="14.25" customHeight="1" outlineLevel="1" thickTop="1" thickBot="1" x14ac:dyDescent="0.25">
      <c r="B61" s="529"/>
      <c r="C61" s="530"/>
      <c r="D61" s="74"/>
      <c r="E61" s="558" t="s">
        <v>139</v>
      </c>
      <c r="F61" s="210">
        <f>([11]Alejandra!F61+'[11]Bernardo '!F61+[11]Daisy!F61+[11]Dharianna!F61+[11]Fabiola!F61+'[11]Gregorina '!F61+[11]Ivan!F61+[11]Joel!F61+[11]Juan!F61+[11]Leonidas!F61+[11]Lisbeth!F61+[11]Espertin!F61+'[11]Maria Victoria'!F61+[11]Miguel!F61+[11]Milagros!F61+[11]Nancy!F61+[11]Oscarina!F61+[11]Rosely!F61+[11]Saulo!F61+[11]Yiberty!F61)</f>
        <v>0</v>
      </c>
      <c r="G61" s="210">
        <f>([11]Alejandra!G61+'[11]Bernardo '!G61+[11]Daisy!G61+[11]Dharianna!G61+[11]Fabiola!G61+'[11]Gregorina '!G61+[11]Ivan!G61+[11]Joel!G61+[11]Juan!G61+[11]Leonidas!G61+[11]Lisbeth!G61+[11]Espertin!G61+'[11]Maria Victoria'!G61+[11]Miguel!G61+[11]Milagros!G61+[11]Nancy!G61+[11]Oscarina!G61+[11]Rosely!G61+[11]Saulo!G61+[11]Yiberty!G61)</f>
        <v>0</v>
      </c>
      <c r="H61" s="210">
        <f>([11]Alejandra!H61+'[11]Bernardo '!H61+[11]Daisy!H61+[11]Dharianna!H61+[11]Fabiola!H61+'[11]Gregorina '!H61+[11]Ivan!H61+[11]Joel!H61+[11]Juan!H61+[11]Leonidas!H61+[11]Lisbeth!H61+[11]Espertin!H61+'[11]Maria Victoria'!H61+[11]Miguel!H61+[11]Milagros!H61+[11]Nancy!H61+[11]Oscarina!H61+[11]Rosely!H61+[11]Saulo!H61+[11]Yiberty!H61)</f>
        <v>0</v>
      </c>
      <c r="I61" s="210">
        <f>([11]Alejandra!I61+'[11]Bernardo '!I61+[11]Daisy!I61+[11]Dharianna!I61+[11]Fabiola!I61+'[11]Gregorina '!I61+[11]Ivan!I61+[11]Joel!I61+[11]Juan!I61+[11]Leonidas!I61+[11]Lisbeth!I61+[11]Espertin!I61+'[11]Maria Victoria'!I61+[11]Miguel!I61+[11]Milagros!I61+[11]Nancy!I61+[11]Oscarina!I61+[11]Rosely!I61+[11]Saulo!I61+[11]Yiberty!I61)</f>
        <v>0</v>
      </c>
      <c r="J61" s="172">
        <f>SUM(F61:F61:I61)</f>
        <v>0</v>
      </c>
      <c r="K61" s="529"/>
    </row>
    <row r="62" spans="2:12" ht="14.25" customHeight="1" outlineLevel="1" thickTop="1" thickBot="1" x14ac:dyDescent="0.25">
      <c r="B62" s="529"/>
      <c r="C62" s="530"/>
      <c r="D62" s="74"/>
      <c r="E62" s="558" t="s">
        <v>106</v>
      </c>
      <c r="F62" s="210">
        <f>([11]Alejandra!F62+'[11]Bernardo '!F62+[11]Daisy!F62+[11]Dharianna!F62+[11]Fabiola!F62+'[11]Gregorina '!F62+[11]Ivan!F62+[11]Joel!F62+[11]Juan!F62+[11]Leonidas!F62+[11]Lisbeth!F62+[11]Espertin!F62+'[11]Maria Victoria'!F62+[11]Miguel!F62+[11]Milagros!F62+[11]Nancy!F62+[11]Oscarina!F62+[11]Rosely!F62+[11]Saulo!F62+[11]Yiberty!F62)</f>
        <v>0</v>
      </c>
      <c r="G62" s="210">
        <f>([11]Alejandra!G62+'[11]Bernardo '!G62+[11]Daisy!G62+[11]Dharianna!G62+[11]Fabiola!G62+'[11]Gregorina '!G62+[11]Ivan!G62+[11]Joel!G62+[11]Juan!G62+[11]Leonidas!G62+[11]Lisbeth!G62+[11]Espertin!G62+'[11]Maria Victoria'!G62+[11]Miguel!G62+[11]Milagros!G62+[11]Nancy!G62+[11]Oscarina!G62+[11]Rosely!G62+[11]Saulo!G62+[11]Yiberty!G62)</f>
        <v>0</v>
      </c>
      <c r="H62" s="210">
        <f>([11]Alejandra!H62+'[11]Bernardo '!H62+[11]Daisy!H62+[11]Dharianna!H62+[11]Fabiola!H62+'[11]Gregorina '!H62+[11]Ivan!H62+[11]Joel!H62+[11]Juan!H62+[11]Leonidas!H62+[11]Lisbeth!H62+[11]Espertin!H62+'[11]Maria Victoria'!H62+[11]Miguel!H62+[11]Milagros!H62+[11]Nancy!H62+[11]Oscarina!H62+[11]Rosely!H62+[11]Saulo!H62+[11]Yiberty!H62)</f>
        <v>0</v>
      </c>
      <c r="I62" s="210">
        <f>([11]Alejandra!I62+'[11]Bernardo '!I62+[11]Daisy!I62+[11]Dharianna!I62+[11]Fabiola!I62+'[11]Gregorina '!I62+[11]Ivan!I62+[11]Joel!I62+[11]Juan!I62+[11]Leonidas!I62+[11]Lisbeth!I62+[11]Espertin!I62+'[11]Maria Victoria'!I62+[11]Miguel!I62+[11]Milagros!I62+[11]Nancy!I62+[11]Oscarina!I62+[11]Rosely!I62+[11]Saulo!I62+[11]Yiberty!I62)</f>
        <v>0</v>
      </c>
      <c r="J62" s="172">
        <f>SUM(F62:F62:I62)</f>
        <v>0</v>
      </c>
      <c r="K62" s="529"/>
    </row>
    <row r="63" spans="2:12" ht="14.25" customHeight="1" outlineLevel="1" thickTop="1" thickBot="1" x14ac:dyDescent="0.25">
      <c r="B63" s="529"/>
      <c r="C63" s="530"/>
      <c r="D63" s="74"/>
      <c r="E63" s="559" t="s">
        <v>92</v>
      </c>
      <c r="F63" s="210">
        <f>([11]Alejandra!F63+'[11]Bernardo '!F63+[11]Daisy!F63+[11]Dharianna!F63+[11]Fabiola!F63+'[11]Gregorina '!F63+[11]Ivan!F63+[11]Joel!F63+[11]Juan!F63+[11]Leonidas!F63+[11]Lisbeth!F63+[11]Espertin!F63+'[11]Maria Victoria'!F63+[11]Miguel!F63+[11]Milagros!F63+[11]Nancy!F63+[11]Oscarina!F63+[11]Rosely!F63+[11]Saulo!F63+[11]Yiberty!F63)</f>
        <v>0</v>
      </c>
      <c r="G63" s="210">
        <f>([11]Alejandra!G63+'[11]Bernardo '!G63+[11]Daisy!G63+[11]Dharianna!G63+[11]Fabiola!G63+'[11]Gregorina '!G63+[11]Ivan!G63+[11]Joel!G63+[11]Juan!G63+[11]Leonidas!G63+[11]Lisbeth!G63+[11]Espertin!G63+'[11]Maria Victoria'!G63+[11]Miguel!G63+[11]Milagros!G63+[11]Nancy!G63+[11]Oscarina!G63+[11]Rosely!G63+[11]Saulo!G63+[11]Yiberty!G63)</f>
        <v>0</v>
      </c>
      <c r="H63" s="210">
        <f>([11]Alejandra!H63+'[11]Bernardo '!H63+[11]Daisy!H63+[11]Dharianna!H63+[11]Fabiola!H63+'[11]Gregorina '!H63+[11]Ivan!H63+[11]Joel!H63+[11]Juan!H63+[11]Leonidas!H63+[11]Lisbeth!H63+[11]Espertin!H63+'[11]Maria Victoria'!H63+[11]Miguel!H63+[11]Milagros!H63+[11]Nancy!H63+[11]Oscarina!H63+[11]Rosely!H63+[11]Saulo!H63+[11]Yiberty!H63)</f>
        <v>0</v>
      </c>
      <c r="I63" s="210">
        <f>([11]Alejandra!I63+'[11]Bernardo '!I63+[11]Daisy!I63+[11]Dharianna!I63+[11]Fabiola!I63+'[11]Gregorina '!I63+[11]Ivan!I63+[11]Joel!I63+[11]Juan!I63+[11]Leonidas!I63+[11]Lisbeth!I63+[11]Espertin!I63+'[11]Maria Victoria'!I63+[11]Miguel!I63+[11]Milagros!I63+[11]Nancy!I63+[11]Oscarina!I63+[11]Rosely!I63+[11]Saulo!I63+[11]Yiberty!I63)</f>
        <v>0</v>
      </c>
      <c r="J63" s="172">
        <f>SUM(F63:F63:I63)</f>
        <v>0</v>
      </c>
      <c r="K63" s="529"/>
    </row>
    <row r="64" spans="2:12" ht="14.25" customHeight="1" outlineLevel="1" thickTop="1" thickBot="1" x14ac:dyDescent="0.25">
      <c r="B64" s="529"/>
      <c r="C64" s="530"/>
      <c r="D64" s="53"/>
      <c r="E64" s="559" t="s">
        <v>121</v>
      </c>
      <c r="F64" s="210">
        <f>([11]Alejandra!F64+'[11]Bernardo '!F64+[11]Daisy!F64+[11]Dharianna!F64+[11]Fabiola!F64+'[11]Gregorina '!F64+[11]Ivan!F64+[11]Joel!F64+[11]Juan!F64+[11]Leonidas!F64+[11]Lisbeth!F64+[11]Espertin!F64+'[11]Maria Victoria'!F64+[11]Miguel!F64+[11]Milagros!F64+[11]Nancy!F64+[11]Oscarina!F64+[11]Rosely!F64+[11]Saulo!F64+[11]Yiberty!F64)</f>
        <v>0</v>
      </c>
      <c r="G64" s="210">
        <f>([11]Alejandra!G64+'[11]Bernardo '!G64+[11]Daisy!G64+[11]Dharianna!G64+[11]Fabiola!G64+'[11]Gregorina '!G64+[11]Ivan!G64+[11]Joel!G64+[11]Juan!G64+[11]Leonidas!G64+[11]Lisbeth!G64+[11]Espertin!G64+'[11]Maria Victoria'!G64+[11]Miguel!G64+[11]Milagros!G64+[11]Nancy!G64+[11]Oscarina!G64+[11]Rosely!G64+[11]Saulo!G64+[11]Yiberty!G64)</f>
        <v>0</v>
      </c>
      <c r="H64" s="210">
        <f>([11]Alejandra!H64+'[11]Bernardo '!H64+[11]Daisy!H64+[11]Dharianna!H64+[11]Fabiola!H64+'[11]Gregorina '!H64+[11]Ivan!H64+[11]Joel!H64+[11]Juan!H64+[11]Leonidas!H64+[11]Lisbeth!H64+[11]Espertin!H64+'[11]Maria Victoria'!H64+[11]Miguel!H64+[11]Milagros!H64+[11]Nancy!H64+[11]Oscarina!H64+[11]Rosely!H64+[11]Saulo!H64+[11]Yiberty!H64)</f>
        <v>0</v>
      </c>
      <c r="I64" s="210">
        <f>([11]Alejandra!I64+'[11]Bernardo '!I64+[11]Daisy!I64+[11]Dharianna!I64+[11]Fabiola!I64+'[11]Gregorina '!I64+[11]Ivan!I64+[11]Joel!I64+[11]Juan!I64+[11]Leonidas!I64+[11]Lisbeth!I64+[11]Espertin!I64+'[11]Maria Victoria'!I64+[11]Miguel!I64+[11]Milagros!I64+[11]Nancy!I64+[11]Oscarina!I64+[11]Rosely!I64+[11]Saulo!I64+[11]Yiberty!I64)</f>
        <v>0</v>
      </c>
      <c r="J64" s="172">
        <f>SUM(F64:F64:I64)</f>
        <v>0</v>
      </c>
      <c r="K64" s="530"/>
    </row>
    <row r="65" spans="2:11" ht="3.75" customHeight="1" thickTop="1" thickBot="1" x14ac:dyDescent="0.25">
      <c r="B65" s="560"/>
      <c r="C65" s="561"/>
      <c r="D65" s="32"/>
      <c r="E65" s="562"/>
      <c r="F65" s="210">
        <f>([11]Alejandra!F65+'[11]Bernardo '!F65+[11]Daisy!F65+[11]Dharianna!F65+[11]Fabiola!F65+'[11]Gregorina '!F65+[11]Ivan!F65+[11]Joel!F65+[11]Juan!F65+[11]Leonidas!F65+[11]Lisbeth!F65+[11]Espertin!F65+'[11]Maria Victoria'!F65+[11]Miguel!F65+[11]Milagros!F65+[11]Nancy!F65+[11]Oscarina!F65+[11]Rosely!F65+[11]Saulo!F65+[11]Yiberty!F65)</f>
        <v>0</v>
      </c>
      <c r="G65" s="210">
        <f>([11]Alejandra!G65+'[11]Bernardo '!G65+[11]Daisy!G65+[11]Dharianna!G65+[11]Fabiola!G65+'[11]Gregorina '!G65+[11]Ivan!G65+[11]Joel!G65+[11]Juan!G65+[11]Leonidas!G65+[11]Lisbeth!G65+[11]Espertin!G65+'[11]Maria Victoria'!G65+[11]Miguel!G65+[11]Milagros!G65+[11]Nancy!G65+[11]Oscarina!G65+[11]Rosely!G65+[11]Saulo!G65+[11]Yiberty!G65)</f>
        <v>0</v>
      </c>
      <c r="H65" s="210">
        <f>([11]Alejandra!H65+'[11]Bernardo '!H65+[11]Daisy!H65+[11]Dharianna!H65+[11]Fabiola!H65+'[11]Gregorina '!H65+[11]Ivan!H65+[11]Joel!H65+[11]Juan!H65+[11]Leonidas!H65+[11]Lisbeth!H65+[11]Espertin!H65+'[11]Maria Victoria'!H65+[11]Miguel!H65+[11]Milagros!H65+[11]Nancy!H65+[11]Oscarina!H65+[11]Rosely!H65+[11]Saulo!H65+[11]Yiberty!H65)</f>
        <v>0</v>
      </c>
      <c r="I65" s="210">
        <f>([11]Alejandra!I65+'[11]Bernardo '!I65+[11]Daisy!I65+[11]Dharianna!I65+[11]Fabiola!I65+'[11]Gregorina '!I65+[11]Ivan!I65+[11]Joel!I65+[11]Juan!I65+[11]Leonidas!I65+[11]Lisbeth!I65+[11]Espertin!I65+'[11]Maria Victoria'!I65+[11]Miguel!I65+[11]Milagros!I65+[11]Nancy!I65+[11]Oscarina!I65+[11]Rosely!I65+[11]Saulo!I65+[11]Yiberty!I65)</f>
        <v>0</v>
      </c>
      <c r="J65" s="563"/>
      <c r="K65" s="561"/>
    </row>
    <row r="66" spans="2:11" ht="12" customHeight="1" thickTop="1" x14ac:dyDescent="0.2">
      <c r="B66" s="529"/>
      <c r="C66" s="1259" t="s">
        <v>28</v>
      </c>
      <c r="D66" s="1260"/>
      <c r="E66" s="1260"/>
      <c r="F66" s="1260"/>
      <c r="G66" s="1260"/>
      <c r="H66" s="1260"/>
      <c r="I66" s="1261"/>
      <c r="J66" s="1231">
        <f>(J71+J73+J74+J75+J79+J80+J81+J82+J83+J84+J37+J42+J43+J44+J48+J50+J51+J52+J53+J55+J56+J60)</f>
        <v>98</v>
      </c>
      <c r="K66" s="529"/>
    </row>
    <row r="67" spans="2:11" ht="12" customHeight="1" x14ac:dyDescent="0.2">
      <c r="B67" s="529"/>
      <c r="C67" s="1262"/>
      <c r="D67" s="1263"/>
      <c r="E67" s="1263"/>
      <c r="F67" s="1263"/>
      <c r="G67" s="1263"/>
      <c r="H67" s="1263"/>
      <c r="I67" s="1264"/>
      <c r="J67" s="1232"/>
      <c r="K67" s="529"/>
    </row>
    <row r="68" spans="2:11" ht="12" customHeight="1" thickBot="1" x14ac:dyDescent="0.25">
      <c r="B68" s="529"/>
      <c r="C68" s="1265"/>
      <c r="D68" s="1266"/>
      <c r="E68" s="1266"/>
      <c r="F68" s="1266"/>
      <c r="G68" s="1266"/>
      <c r="H68" s="1266"/>
      <c r="I68" s="1267"/>
      <c r="J68" s="1233"/>
      <c r="K68" s="530"/>
    </row>
    <row r="69" spans="2:11" ht="14.25" customHeight="1" thickTop="1" thickBot="1" x14ac:dyDescent="0.25">
      <c r="B69" s="564"/>
      <c r="C69" s="11"/>
      <c r="D69" s="11"/>
      <c r="E69" s="11"/>
      <c r="F69" s="565"/>
      <c r="G69" s="565"/>
      <c r="H69" s="565"/>
      <c r="I69" s="566"/>
      <c r="J69" s="567"/>
      <c r="K69" s="529"/>
    </row>
    <row r="70" spans="2:11" ht="16.5" customHeight="1" thickTop="1" thickBot="1" x14ac:dyDescent="0.25">
      <c r="B70" s="564"/>
      <c r="C70" s="11"/>
      <c r="D70" s="1250" t="s">
        <v>141</v>
      </c>
      <c r="E70" s="1251"/>
      <c r="F70" s="198">
        <f>(F71)</f>
        <v>12</v>
      </c>
      <c r="G70" s="198">
        <f>(G71)</f>
        <v>16</v>
      </c>
      <c r="H70" s="198">
        <f>(H71)</f>
        <v>0</v>
      </c>
      <c r="I70" s="198">
        <f>(I71)</f>
        <v>0</v>
      </c>
      <c r="J70" s="863">
        <f>SUM(F70:I70)</f>
        <v>28</v>
      </c>
      <c r="K70" s="529"/>
    </row>
    <row r="71" spans="2:11" ht="14.25" customHeight="1" thickTop="1" thickBot="1" x14ac:dyDescent="0.25">
      <c r="B71" s="564"/>
      <c r="C71" s="11"/>
      <c r="D71" s="1248" t="s">
        <v>86</v>
      </c>
      <c r="E71" s="1249"/>
      <c r="F71" s="865">
        <f>([11]Alejandra!F71+'[11]Bernardo '!F71+[11]Daisy!F71+[11]Dharianna!F71+[11]Fabiola!F71+'[11]Gregorina '!F71+[11]Ivan!F71+[11]Joel!F71+[11]Juan!F71+[11]Leonidas!F71+[11]Lisbeth!F71+[11]Espertin!F71+'[11]Maria Victoria'!F71+[11]Miguel!F71+[11]Milagros!F71+[11]Nancy!F71+[11]Oscarina!F71+[11]Rosely!F71+[11]Saulo!F71+[11]Yiberty!F71)</f>
        <v>12</v>
      </c>
      <c r="G71" s="865">
        <f>([11]Alejandra!G71+'[11]Bernardo '!G71+[11]Daisy!G71+[11]Dharianna!G71+[11]Fabiola!G71+'[11]Gregorina '!G71+[11]Ivan!G71+[11]Joel!G71+[11]Juan!G71+[11]Leonidas!G71+[11]Lisbeth!G71+[11]Espertin!G71+'[11]Maria Victoria'!G71+[11]Miguel!G71+[11]Milagros!G71+[11]Nancy!G71+[11]Oscarina!G71+[11]Rosely!G71+[11]Saulo!G71+[11]Yiberty!G71)</f>
        <v>16</v>
      </c>
      <c r="H71" s="865">
        <f>([11]Alejandra!H71+'[11]Bernardo '!H71+[11]Daisy!H71+[11]Dharianna!H71+[11]Fabiola!H71+'[11]Gregorina '!H71+[11]Ivan!H71+[11]Joel!H71+[11]Juan!H71+[11]Leonidas!H71+[11]Lisbeth!H71+[11]Espertin!H71+'[11]Maria Victoria'!H71+[11]Miguel!H71+[11]Milagros!H71+[11]Nancy!H71+[11]Oscarina!H71+[11]Rosely!H71+[11]Saulo!H71+[11]Yiberty!H71)</f>
        <v>0</v>
      </c>
      <c r="I71" s="865">
        <f>([11]Alejandra!I71+'[11]Bernardo '!I71+[11]Daisy!I71+[11]Dharianna!I71+[11]Fabiola!I71+'[11]Gregorina '!I71+[11]Ivan!I71+[11]Joel!I71+[11]Juan!I71+[11]Leonidas!I71+[11]Lisbeth!I71+[11]Espertin!I71+'[11]Maria Victoria'!I71+[11]Miguel!I71+[11]Milagros!I71+[11]Nancy!I71+[11]Oscarina!I71+[11]Rosely!I71+[11]Saulo!I71+[11]Yiberty!I71)</f>
        <v>0</v>
      </c>
      <c r="J71" s="568">
        <f>SUM(F71:I71)</f>
        <v>28</v>
      </c>
      <c r="K71" s="529"/>
    </row>
    <row r="72" spans="2:11" ht="16.5" customHeight="1" thickTop="1" thickBot="1" x14ac:dyDescent="0.25">
      <c r="B72" s="529"/>
      <c r="C72" s="569"/>
      <c r="D72" s="1250" t="s">
        <v>140</v>
      </c>
      <c r="E72" s="1251"/>
      <c r="F72" s="198">
        <f>SUM(F73:F75)</f>
        <v>1</v>
      </c>
      <c r="G72" s="198">
        <f>SUM(G73:G75)</f>
        <v>0</v>
      </c>
      <c r="H72" s="198">
        <f>SUM(H73:H75)</f>
        <v>0</v>
      </c>
      <c r="I72" s="198">
        <f>SUM(I73:I75)</f>
        <v>0</v>
      </c>
      <c r="J72" s="863">
        <f t="shared" ref="J72:J87" si="2">SUM(F72:I72)</f>
        <v>1</v>
      </c>
      <c r="K72" s="529"/>
    </row>
    <row r="73" spans="2:11" ht="14.25" customHeight="1" outlineLevel="1" thickTop="1" thickBot="1" x14ac:dyDescent="0.25">
      <c r="B73" s="529"/>
      <c r="C73" s="569"/>
      <c r="D73" s="557"/>
      <c r="E73" s="570" t="s">
        <v>29</v>
      </c>
      <c r="F73" s="865">
        <f>([11]Alejandra!F73+'[11]Bernardo '!F73+[11]Daisy!F73+[11]Dharianna!F73+[11]Fabiola!F73+'[11]Gregorina '!F73+[11]Ivan!F73+[11]Joel!F73+[11]Juan!F73+[11]Leonidas!F73+[11]Lisbeth!F73+[11]Espertin!F73+'[11]Maria Victoria'!F73+[11]Miguel!F73+[11]Milagros!F73+[11]Nancy!F73+[11]Oscarina!F73+[11]Rosely!F73+[11]Saulo!F73+[11]Yiberty!F73)</f>
        <v>0</v>
      </c>
      <c r="G73" s="865">
        <f>([11]Alejandra!G73+'[11]Bernardo '!G73+[11]Daisy!G73+[11]Dharianna!G73+[11]Fabiola!G73+'[11]Gregorina '!G73+[11]Ivan!G73+[11]Joel!G73+[11]Juan!G73+[11]Leonidas!G73+[11]Lisbeth!G73+[11]Espertin!G73+'[11]Maria Victoria'!G73+[11]Miguel!G73+[11]Milagros!G73+[11]Nancy!G73+[11]Oscarina!G73+[11]Rosely!G73+[11]Saulo!G73+[11]Yiberty!G73)</f>
        <v>0</v>
      </c>
      <c r="H73" s="865">
        <f>([11]Alejandra!H73+'[11]Bernardo '!H73+[11]Daisy!H73+[11]Dharianna!H73+[11]Fabiola!H73+'[11]Gregorina '!H73+[11]Ivan!H73+[11]Joel!H73+[11]Juan!H73+[11]Leonidas!H73+[11]Lisbeth!H73+[11]Espertin!H73+'[11]Maria Victoria'!H73+[11]Miguel!H73+[11]Milagros!H73+[11]Nancy!H73+[11]Oscarina!H73+[11]Rosely!H73+[11]Saulo!H73+[11]Yiberty!H73)</f>
        <v>0</v>
      </c>
      <c r="I73" s="865">
        <f>([11]Alejandra!I73+'[11]Bernardo '!I73+[11]Daisy!I73+[11]Dharianna!I73+[11]Fabiola!I73+'[11]Gregorina '!I73+[11]Ivan!I73+[11]Joel!I73+[11]Juan!I73+[11]Leonidas!I73+[11]Lisbeth!I73+[11]Espertin!I73+'[11]Maria Victoria'!I73+[11]Miguel!I73+[11]Milagros!I73+[11]Nancy!I73+[11]Oscarina!I73+[11]Rosely!I73+[11]Saulo!I73+[11]Yiberty!I73)</f>
        <v>0</v>
      </c>
      <c r="J73" s="568">
        <f t="shared" si="2"/>
        <v>0</v>
      </c>
      <c r="K73" s="529"/>
    </row>
    <row r="74" spans="2:11" ht="14.25" outlineLevel="1" thickTop="1" thickBot="1" x14ac:dyDescent="0.25">
      <c r="B74" s="529"/>
      <c r="C74" s="569"/>
      <c r="D74" s="557"/>
      <c r="E74" s="571" t="s">
        <v>57</v>
      </c>
      <c r="F74" s="865">
        <f>([11]Alejandra!F74+'[11]Bernardo '!F74+[11]Daisy!F74+[11]Dharianna!F74+[11]Fabiola!F74+'[11]Gregorina '!F74+[11]Ivan!F74+[11]Joel!F74+[11]Juan!F74+[11]Leonidas!F74+[11]Lisbeth!F74+[11]Espertin!F74+'[11]Maria Victoria'!F74+[11]Miguel!F74+[11]Milagros!F74+[11]Nancy!F74+[11]Oscarina!F74+[11]Rosely!F74+[11]Saulo!F74+[11]Yiberty!F74)</f>
        <v>1</v>
      </c>
      <c r="G74" s="865">
        <f>([11]Alejandra!G74+'[11]Bernardo '!G74+[11]Daisy!G74+[11]Dharianna!G74+[11]Fabiola!G74+'[11]Gregorina '!G74+[11]Ivan!G74+[11]Joel!G74+[11]Juan!G74+[11]Leonidas!G74+[11]Lisbeth!G74+[11]Espertin!G74+'[11]Maria Victoria'!G74+[11]Miguel!G74+[11]Milagros!G74+[11]Nancy!G74+[11]Oscarina!G74+[11]Rosely!G74+[11]Saulo!G74+[11]Yiberty!G74)</f>
        <v>0</v>
      </c>
      <c r="H74" s="865">
        <f>([11]Alejandra!H74+'[11]Bernardo '!H74+[11]Daisy!H74+[11]Dharianna!H74+[11]Fabiola!H74+'[11]Gregorina '!H74+[11]Ivan!H74+[11]Joel!H74+[11]Juan!H74+[11]Leonidas!H74+[11]Lisbeth!H74+[11]Espertin!H74+'[11]Maria Victoria'!H74+[11]Miguel!H74+[11]Milagros!H74+[11]Nancy!H74+[11]Oscarina!H74+[11]Rosely!H74+[11]Saulo!H74+[11]Yiberty!H74)</f>
        <v>0</v>
      </c>
      <c r="I74" s="865">
        <f>([11]Alejandra!I74+'[11]Bernardo '!I74+[11]Daisy!I74+[11]Dharianna!I74+[11]Fabiola!I74+'[11]Gregorina '!I74+[11]Ivan!I74+[11]Joel!I74+[11]Juan!I74+[11]Leonidas!I74+[11]Lisbeth!I74+[11]Espertin!I74+'[11]Maria Victoria'!I74+[11]Miguel!I74+[11]Milagros!I74+[11]Nancy!I74+[11]Oscarina!I74+[11]Rosely!I74+[11]Saulo!I74+[11]Yiberty!I74)</f>
        <v>0</v>
      </c>
      <c r="J74" s="568">
        <f t="shared" si="2"/>
        <v>1</v>
      </c>
      <c r="K74" s="529"/>
    </row>
    <row r="75" spans="2:11" ht="14.25" outlineLevel="1" thickTop="1" thickBot="1" x14ac:dyDescent="0.25">
      <c r="B75" s="529"/>
      <c r="C75" s="569"/>
      <c r="D75" s="572"/>
      <c r="E75" s="573" t="s">
        <v>58</v>
      </c>
      <c r="F75" s="865">
        <f>([11]Alejandra!F75+'[11]Bernardo '!F75+[11]Daisy!F75+[11]Dharianna!F75+[11]Fabiola!F75+'[11]Gregorina '!F75+[11]Ivan!F75+[11]Joel!F75+[11]Juan!F75+[11]Leonidas!F75+[11]Lisbeth!F75+[11]Espertin!F75+'[11]Maria Victoria'!F75+[11]Miguel!F75+[11]Milagros!F75+[11]Nancy!F75+[11]Oscarina!F75+[11]Rosely!F75+[11]Saulo!F75+[11]Yiberty!F75)</f>
        <v>0</v>
      </c>
      <c r="G75" s="865">
        <f>([11]Alejandra!G75+'[11]Bernardo '!G75+[11]Daisy!G75+[11]Dharianna!G75+[11]Fabiola!G75+'[11]Gregorina '!G75+[11]Ivan!G75+[11]Joel!G75+[11]Juan!G75+[11]Leonidas!G75+[11]Lisbeth!G75+[11]Espertin!G75+'[11]Maria Victoria'!G75+[11]Miguel!G75+[11]Milagros!G75+[11]Nancy!G75+[11]Oscarina!G75+[11]Rosely!G75+[11]Saulo!G75+[11]Yiberty!G75)</f>
        <v>0</v>
      </c>
      <c r="H75" s="865">
        <f>([11]Alejandra!H75+'[11]Bernardo '!H75+[11]Daisy!H75+[11]Dharianna!H75+[11]Fabiola!H75+'[11]Gregorina '!H75+[11]Ivan!H75+[11]Joel!H75+[11]Juan!H75+[11]Leonidas!H75+[11]Lisbeth!H75+[11]Espertin!H75+'[11]Maria Victoria'!H75+[11]Miguel!H75+[11]Milagros!H75+[11]Nancy!H75+[11]Oscarina!H75+[11]Rosely!H75+[11]Saulo!H75+[11]Yiberty!H75)</f>
        <v>0</v>
      </c>
      <c r="I75" s="865">
        <f>([11]Alejandra!I75+'[11]Bernardo '!I75+[11]Daisy!I75+[11]Dharianna!I75+[11]Fabiola!I75+'[11]Gregorina '!I75+[11]Ivan!I75+[11]Joel!I75+[11]Juan!I75+[11]Leonidas!I75+[11]Lisbeth!I75+[11]Espertin!I75+'[11]Maria Victoria'!I75+[11]Miguel!I75+[11]Milagros!I75+[11]Nancy!I75+[11]Oscarina!I75+[11]Rosely!I75+[11]Saulo!I75+[11]Yiberty!I75)</f>
        <v>0</v>
      </c>
      <c r="J75" s="567">
        <f t="shared" si="2"/>
        <v>0</v>
      </c>
      <c r="K75" s="529"/>
    </row>
    <row r="76" spans="2:11" ht="35.25" customHeight="1" thickTop="1" thickBot="1" x14ac:dyDescent="0.3">
      <c r="B76" s="529"/>
      <c r="C76" s="1252" t="s">
        <v>43</v>
      </c>
      <c r="D76" s="1253"/>
      <c r="E76" s="1253"/>
      <c r="F76" s="1253"/>
      <c r="G76" s="1253"/>
      <c r="H76" s="1253"/>
      <c r="I76" s="1254"/>
      <c r="J76" s="200">
        <f>(H256-J66)</f>
        <v>6026</v>
      </c>
      <c r="K76" s="529"/>
    </row>
    <row r="77" spans="2:11" ht="16.5" customHeight="1" thickTop="1" thickBot="1" x14ac:dyDescent="0.25">
      <c r="B77" s="529"/>
      <c r="C77" s="541"/>
      <c r="D77" s="1255" t="s">
        <v>146</v>
      </c>
      <c r="E77" s="1256"/>
      <c r="F77" s="861">
        <f>([11]Alejandra!F77+'[11]Bernardo '!F77+[11]Daisy!F77+[11]Dharianna!F77+[11]Fabiola!F77+'[11]Gregorina '!F77+[11]Ivan!F77+[11]Joel!F77+[11]Juan!F77+[11]Leonidas!F77+[11]Lisbeth!F77+[11]Espertin!F77+'[11]Maria Victoria'!F77+[11]Miguel!F77+[11]Milagros!F77+[11]Nancy!F77+[11]Oscarina!F77+[11]Rosely!F77+[11]Saulo!F77+[11]Yiberty!F77)</f>
        <v>2</v>
      </c>
      <c r="G77" s="861">
        <f>([11]Alejandra!G77+'[11]Bernardo '!G77+[11]Daisy!G77+[11]Dharianna!G77+[11]Fabiola!G77+'[11]Gregorina '!G77+[11]Ivan!G77+[11]Joel!G77+[11]Juan!G77+[11]Leonidas!G77+[11]Lisbeth!G77+[11]Espertin!G77+'[11]Maria Victoria'!G77+[11]Miguel!G77+[11]Milagros!G77+[11]Nancy!G77+[11]Oscarina!G77+[11]Rosely!G77+[11]Saulo!G77+[11]Yiberty!G77)</f>
        <v>1</v>
      </c>
      <c r="H77" s="861">
        <f>([11]Alejandra!H77+'[11]Bernardo '!H77+[11]Daisy!H77+[11]Dharianna!H77+[11]Fabiola!H77+'[11]Gregorina '!H77+[11]Ivan!H77+[11]Joel!H77+[11]Juan!H77+[11]Leonidas!H77+[11]Lisbeth!H77+[11]Espertin!H77+'[11]Maria Victoria'!H77+[11]Miguel!H77+[11]Milagros!H77+[11]Nancy!H77+[11]Oscarina!H77+[11]Rosely!H77+[11]Saulo!H77+[11]Yiberty!H77)</f>
        <v>1</v>
      </c>
      <c r="I77" s="861">
        <f>([11]Alejandra!I77+'[11]Bernardo '!I77+[11]Daisy!I77+[11]Dharianna!I77+[11]Fabiola!I77+'[11]Gregorina '!I77+[11]Ivan!I77+[11]Joel!I77+[11]Juan!I77+[11]Leonidas!I77+[11]Lisbeth!I77+[11]Espertin!I77+'[11]Maria Victoria'!I77+[11]Miguel!I77+[11]Milagros!I77+[11]Nancy!I77+[11]Oscarina!I77+[11]Rosely!I77+[11]Saulo!I77+[11]Yiberty!I77)</f>
        <v>0</v>
      </c>
      <c r="J77" s="201">
        <f t="shared" si="2"/>
        <v>4</v>
      </c>
      <c r="K77" s="529"/>
    </row>
    <row r="78" spans="2:11" ht="16.5" customHeight="1" thickTop="1" thickBot="1" x14ac:dyDescent="0.25">
      <c r="B78" s="529"/>
      <c r="C78" s="541"/>
      <c r="D78" s="1257" t="s">
        <v>147</v>
      </c>
      <c r="E78" s="1258"/>
      <c r="F78" s="864">
        <f>(F79+F80+F81+F82+F83+F84+F85+F86+F87)</f>
        <v>64</v>
      </c>
      <c r="G78" s="864">
        <f>(G79+G80+G81+G82+G83+G84+G85+G86+G87)</f>
        <v>1</v>
      </c>
      <c r="H78" s="864">
        <f>(H79+H80+H81+H82+H83+H84+H85+H86+H87)</f>
        <v>2</v>
      </c>
      <c r="I78" s="864">
        <f>(I79+I80+I81+I82+I83+I84+I85+I86+I87)</f>
        <v>0</v>
      </c>
      <c r="J78" s="199">
        <f>SUM(F78:I78)</f>
        <v>67</v>
      </c>
      <c r="K78" s="529"/>
    </row>
    <row r="79" spans="2:11" ht="14.25" customHeight="1" outlineLevel="1" thickTop="1" thickBot="1" x14ac:dyDescent="0.25">
      <c r="B79" s="529"/>
      <c r="C79" s="541"/>
      <c r="D79" s="557"/>
      <c r="E79" s="112" t="s">
        <v>112</v>
      </c>
      <c r="F79" s="861">
        <f>([11]Alejandra!F79+'[11]Bernardo '!F79+[11]Daisy!F79+[11]Dharianna!F79+[11]Fabiola!F79+'[11]Gregorina '!F79+[11]Ivan!F79+[11]Joel!F79+[11]Juan!F79+[11]Leonidas!F79+[11]Lisbeth!F79+[11]Espertin!F79+'[11]Maria Victoria'!F79+[11]Miguel!F79+[11]Milagros!F79+[11]Nancy!F79+[11]Oscarina!F79+[11]Rosely!F79+[11]Saulo!F79+[11]Yiberty!F79)</f>
        <v>10</v>
      </c>
      <c r="G79" s="861">
        <f>([11]Alejandra!G79+'[11]Bernardo '!G79+[11]Daisy!G79+[11]Dharianna!G79+[11]Fabiola!G79+'[11]Gregorina '!G79+[11]Ivan!G79+[11]Joel!G79+[11]Juan!G79+[11]Leonidas!G79+[11]Lisbeth!G79+[11]Espertin!G79+'[11]Maria Victoria'!G79+[11]Miguel!G79+[11]Milagros!G79+[11]Nancy!G79+[11]Oscarina!G79+[11]Rosely!G79+[11]Saulo!G79+[11]Yiberty!G79)</f>
        <v>0</v>
      </c>
      <c r="H79" s="861">
        <f>([11]Alejandra!H79+'[11]Bernardo '!H79+[11]Daisy!H79+[11]Dharianna!H79+[11]Fabiola!H79+'[11]Gregorina '!H79+[11]Ivan!H79+[11]Joel!H79+[11]Juan!H79+[11]Leonidas!H79+[11]Lisbeth!H79+[11]Espertin!H79+'[11]Maria Victoria'!H79+[11]Miguel!H79+[11]Milagros!H79+[11]Nancy!H79+[11]Oscarina!H79+[11]Rosely!H79+[11]Saulo!H79+[11]Yiberty!H79)</f>
        <v>0</v>
      </c>
      <c r="I79" s="861">
        <f>([11]Alejandra!I79+'[11]Bernardo '!I79+[11]Daisy!I79+[11]Dharianna!I79+[11]Fabiola!I79+'[11]Gregorina '!I79+[11]Ivan!I79+[11]Joel!I79+[11]Juan!I79+[11]Leonidas!I79+[11]Lisbeth!I79+[11]Espertin!I79+'[11]Maria Victoria'!I79+[11]Miguel!I79+[11]Milagros!I79+[11]Nancy!I79+[11]Oscarina!I79+[11]Rosely!I79+[11]Saulo!I79+[11]Yiberty!I79)</f>
        <v>0</v>
      </c>
      <c r="J79" s="575">
        <f t="shared" si="2"/>
        <v>10</v>
      </c>
      <c r="K79" s="529"/>
    </row>
    <row r="80" spans="2:11" ht="14.25" customHeight="1" outlineLevel="1" thickTop="1" thickBot="1" x14ac:dyDescent="0.25">
      <c r="B80" s="529"/>
      <c r="C80" s="541"/>
      <c r="D80" s="557"/>
      <c r="E80" s="113" t="s">
        <v>108</v>
      </c>
      <c r="F80" s="861">
        <f>([11]Alejandra!F80+'[11]Bernardo '!F80+[11]Daisy!F80+[11]Dharianna!F80+[11]Fabiola!F80+'[11]Gregorina '!F80+[11]Ivan!F80+[11]Joel!F80+[11]Juan!F80+[11]Leonidas!F80+[11]Lisbeth!F80+[11]Espertin!F80+'[11]Maria Victoria'!F80+[11]Miguel!F80+[11]Milagros!F80+[11]Nancy!F80+[11]Oscarina!F80+[11]Rosely!F80+[11]Saulo!F80+[11]Yiberty!F80)</f>
        <v>0</v>
      </c>
      <c r="G80" s="861">
        <f>([11]Alejandra!G80+'[11]Bernardo '!G80+[11]Daisy!G80+[11]Dharianna!G80+[11]Fabiola!G80+'[11]Gregorina '!G80+[11]Ivan!G80+[11]Joel!G80+[11]Juan!G80+[11]Leonidas!G80+[11]Lisbeth!G80+[11]Espertin!G80+'[11]Maria Victoria'!G80+[11]Miguel!G80+[11]Milagros!G80+[11]Nancy!G80+[11]Oscarina!G80+[11]Rosely!G80+[11]Saulo!G80+[11]Yiberty!G80)</f>
        <v>0</v>
      </c>
      <c r="H80" s="861">
        <f>([11]Alejandra!H80+'[11]Bernardo '!H80+[11]Daisy!H80+[11]Dharianna!H80+[11]Fabiola!H80+'[11]Gregorina '!H80+[11]Ivan!H80+[11]Joel!H80+[11]Juan!H80+[11]Leonidas!H80+[11]Lisbeth!H80+[11]Espertin!H80+'[11]Maria Victoria'!H80+[11]Miguel!H80+[11]Milagros!H80+[11]Nancy!H80+[11]Oscarina!H80+[11]Rosely!H80+[11]Saulo!H80+[11]Yiberty!H80)</f>
        <v>0</v>
      </c>
      <c r="I80" s="861">
        <f>([11]Alejandra!I80+'[11]Bernardo '!I80+[11]Daisy!I80+[11]Dharianna!I80+[11]Fabiola!I80+'[11]Gregorina '!I80+[11]Ivan!I80+[11]Joel!I80+[11]Juan!I80+[11]Leonidas!I80+[11]Lisbeth!I80+[11]Espertin!I80+'[11]Maria Victoria'!I80+[11]Miguel!I80+[11]Milagros!I80+[11]Nancy!I80+[11]Oscarina!I80+[11]Rosely!I80+[11]Saulo!I80+[11]Yiberty!I80)</f>
        <v>0</v>
      </c>
      <c r="J80" s="575">
        <f>SUM(F80:I80)</f>
        <v>0</v>
      </c>
      <c r="K80" s="529"/>
    </row>
    <row r="81" spans="2:12" ht="14.25" customHeight="1" outlineLevel="1" thickTop="1" thickBot="1" x14ac:dyDescent="0.25">
      <c r="B81" s="529"/>
      <c r="C81" s="541"/>
      <c r="D81" s="557"/>
      <c r="E81" s="114" t="s">
        <v>109</v>
      </c>
      <c r="F81" s="861">
        <f>([11]Alejandra!F81+'[11]Bernardo '!F81+[11]Daisy!F81+[11]Dharianna!F81+[11]Fabiola!F81+'[11]Gregorina '!F81+[11]Ivan!F81+[11]Joel!F81+[11]Juan!F81+[11]Leonidas!F81+[11]Lisbeth!F81+[11]Espertin!F81+'[11]Maria Victoria'!F81+[11]Miguel!F81+[11]Milagros!F81+[11]Nancy!F81+[11]Oscarina!F81+[11]Rosely!F81+[11]Saulo!F81+[11]Yiberty!F81)</f>
        <v>0</v>
      </c>
      <c r="G81" s="861">
        <f>([11]Alejandra!G81+'[11]Bernardo '!G81+[11]Daisy!G81+[11]Dharianna!G81+[11]Fabiola!G81+'[11]Gregorina '!G81+[11]Ivan!G81+[11]Joel!G81+[11]Juan!G81+[11]Leonidas!G81+[11]Lisbeth!G81+[11]Espertin!G81+'[11]Maria Victoria'!G81+[11]Miguel!G81+[11]Milagros!G81+[11]Nancy!G81+[11]Oscarina!G81+[11]Rosely!G81+[11]Saulo!G81+[11]Yiberty!G81)</f>
        <v>0</v>
      </c>
      <c r="H81" s="861">
        <f>([11]Alejandra!H81+'[11]Bernardo '!H81+[11]Daisy!H81+[11]Dharianna!H81+[11]Fabiola!H81+'[11]Gregorina '!H81+[11]Ivan!H81+[11]Joel!H81+[11]Juan!H81+[11]Leonidas!H81+[11]Lisbeth!H81+[11]Espertin!H81+'[11]Maria Victoria'!H81+[11]Miguel!H81+[11]Milagros!H81+[11]Nancy!H81+[11]Oscarina!H81+[11]Rosely!H81+[11]Saulo!H81+[11]Yiberty!H81)</f>
        <v>0</v>
      </c>
      <c r="I81" s="861">
        <f>([11]Alejandra!I81+'[11]Bernardo '!I81+[11]Daisy!I81+[11]Dharianna!I81+[11]Fabiola!I81+'[11]Gregorina '!I81+[11]Ivan!I81+[11]Joel!I81+[11]Juan!I81+[11]Leonidas!I81+[11]Lisbeth!I81+[11]Espertin!I81+'[11]Maria Victoria'!I81+[11]Miguel!I81+[11]Milagros!I81+[11]Nancy!I81+[11]Oscarina!I81+[11]Rosely!I81+[11]Saulo!I81+[11]Yiberty!I81)</f>
        <v>0</v>
      </c>
      <c r="J81" s="575">
        <f t="shared" si="2"/>
        <v>0</v>
      </c>
      <c r="K81" s="529"/>
    </row>
    <row r="82" spans="2:12" ht="14.25" customHeight="1" outlineLevel="1" thickTop="1" thickBot="1" x14ac:dyDescent="0.25">
      <c r="B82" s="529"/>
      <c r="C82" s="541"/>
      <c r="D82" s="557"/>
      <c r="E82" s="114" t="s">
        <v>111</v>
      </c>
      <c r="F82" s="861">
        <f>([11]Alejandra!F82+'[11]Bernardo '!F82+[11]Daisy!F82+[11]Dharianna!F82+[11]Fabiola!F82+'[11]Gregorina '!F82+[11]Ivan!F82+[11]Joel!F82+[11]Juan!F82+[11]Leonidas!F82+[11]Lisbeth!F82+[11]Espertin!F82+'[11]Maria Victoria'!F82+[11]Miguel!F82+[11]Milagros!F82+[11]Nancy!F82+[11]Oscarina!F82+[11]Rosely!F82+[11]Saulo!F82+[11]Yiberty!F82)</f>
        <v>0</v>
      </c>
      <c r="G82" s="861">
        <f>([11]Alejandra!G82+'[11]Bernardo '!G82+[11]Daisy!G82+[11]Dharianna!G82+[11]Fabiola!G82+'[11]Gregorina '!G82+[11]Ivan!G82+[11]Joel!G82+[11]Juan!G82+[11]Leonidas!G82+[11]Lisbeth!G82+[11]Espertin!G82+'[11]Maria Victoria'!G82+[11]Miguel!G82+[11]Milagros!G82+[11]Nancy!G82+[11]Oscarina!G82+[11]Rosely!G82+[11]Saulo!G82+[11]Yiberty!G82)</f>
        <v>0</v>
      </c>
      <c r="H82" s="861">
        <f>([11]Alejandra!H82+'[11]Bernardo '!H82+[11]Daisy!H82+[11]Dharianna!H82+[11]Fabiola!H82+'[11]Gregorina '!H82+[11]Ivan!H82+[11]Joel!H82+[11]Juan!H82+[11]Leonidas!H82+[11]Lisbeth!H82+[11]Espertin!H82+'[11]Maria Victoria'!H82+[11]Miguel!H82+[11]Milagros!H82+[11]Nancy!H82+[11]Oscarina!H82+[11]Rosely!H82+[11]Saulo!H82+[11]Yiberty!H82)</f>
        <v>0</v>
      </c>
      <c r="I82" s="861">
        <f>([11]Alejandra!I82+'[11]Bernardo '!I82+[11]Daisy!I82+[11]Dharianna!I82+[11]Fabiola!I82+'[11]Gregorina '!I82+[11]Ivan!I82+[11]Joel!I82+[11]Juan!I82+[11]Leonidas!I82+[11]Lisbeth!I82+[11]Espertin!I82+'[11]Maria Victoria'!I82+[11]Miguel!I82+[11]Milagros!I82+[11]Nancy!I82+[11]Oscarina!I82+[11]Rosely!I82+[11]Saulo!I82+[11]Yiberty!I82)</f>
        <v>0</v>
      </c>
      <c r="J82" s="575">
        <f t="shared" si="2"/>
        <v>0</v>
      </c>
      <c r="K82" s="529"/>
    </row>
    <row r="83" spans="2:12" ht="14.25" customHeight="1" outlineLevel="1" thickTop="1" thickBot="1" x14ac:dyDescent="0.25">
      <c r="B83" s="529"/>
      <c r="C83" s="541"/>
      <c r="D83" s="557"/>
      <c r="E83" s="114" t="s">
        <v>113</v>
      </c>
      <c r="F83" s="861">
        <f>([11]Alejandra!F83+'[11]Bernardo '!F83+[11]Daisy!F83+[11]Dharianna!F83+[11]Fabiola!F83+'[11]Gregorina '!F83+[11]Ivan!F83+[11]Joel!F83+[11]Juan!F83+[11]Leonidas!F83+[11]Lisbeth!F83+[11]Espertin!F83+'[11]Maria Victoria'!F83+[11]Miguel!F83+[11]Milagros!F83+[11]Nancy!F83+[11]Oscarina!F83+[11]Rosely!F83+[11]Saulo!F83+[11]Yiberty!F83)</f>
        <v>2</v>
      </c>
      <c r="G83" s="861">
        <f>([11]Alejandra!G83+'[11]Bernardo '!G83+[11]Daisy!G83+[11]Dharianna!G83+[11]Fabiola!G83+'[11]Gregorina '!G83+[11]Ivan!G83+[11]Joel!G83+[11]Juan!G83+[11]Leonidas!G83+[11]Lisbeth!G83+[11]Espertin!G83+'[11]Maria Victoria'!G83+[11]Miguel!G83+[11]Milagros!G83+[11]Nancy!G83+[11]Oscarina!G83+[11]Rosely!G83+[11]Saulo!G83+[11]Yiberty!G83)</f>
        <v>0</v>
      </c>
      <c r="H83" s="861">
        <f>([11]Alejandra!H83+'[11]Bernardo '!H83+[11]Daisy!H83+[11]Dharianna!H83+[11]Fabiola!H83+'[11]Gregorina '!H83+[11]Ivan!H83+[11]Joel!H83+[11]Juan!H83+[11]Leonidas!H83+[11]Lisbeth!H83+[11]Espertin!H83+'[11]Maria Victoria'!H83+[11]Miguel!H83+[11]Milagros!H83+[11]Nancy!H83+[11]Oscarina!H83+[11]Rosely!H83+[11]Saulo!H83+[11]Yiberty!H83)</f>
        <v>0</v>
      </c>
      <c r="I83" s="861">
        <f>([11]Alejandra!I83+'[11]Bernardo '!I83+[11]Daisy!I83+[11]Dharianna!I83+[11]Fabiola!I83+'[11]Gregorina '!I83+[11]Ivan!I83+[11]Joel!I83+[11]Juan!I83+[11]Leonidas!I83+[11]Lisbeth!I83+[11]Espertin!I83+'[11]Maria Victoria'!I83+[11]Miguel!I83+[11]Milagros!I83+[11]Nancy!I83+[11]Oscarina!I83+[11]Rosely!I83+[11]Saulo!I83+[11]Yiberty!I83)</f>
        <v>0</v>
      </c>
      <c r="J83" s="575">
        <f t="shared" si="2"/>
        <v>2</v>
      </c>
      <c r="K83" s="529"/>
    </row>
    <row r="84" spans="2:12" ht="14.25" customHeight="1" outlineLevel="1" thickTop="1" thickBot="1" x14ac:dyDescent="0.25">
      <c r="B84" s="529"/>
      <c r="C84" s="541"/>
      <c r="D84" s="557"/>
      <c r="E84" s="114" t="s">
        <v>107</v>
      </c>
      <c r="F84" s="861">
        <f>([11]Alejandra!F84+'[11]Bernardo '!F84+[11]Daisy!F84+[11]Dharianna!F84+[11]Fabiola!F84+'[11]Gregorina '!F84+[11]Ivan!F84+[11]Joel!F84+[11]Juan!F84+[11]Leonidas!F84+[11]Lisbeth!F84+[11]Espertin!F84+'[11]Maria Victoria'!F84+[11]Miguel!F84+[11]Milagros!F84+[11]Nancy!F84+[11]Oscarina!F84+[11]Rosely!F84+[11]Saulo!F84+[11]Yiberty!F84)</f>
        <v>14</v>
      </c>
      <c r="G84" s="861">
        <f>([11]Alejandra!G84+'[11]Bernardo '!G84+[11]Daisy!G84+[11]Dharianna!G84+[11]Fabiola!G84+'[11]Gregorina '!G84+[11]Ivan!G84+[11]Joel!G84+[11]Juan!G84+[11]Leonidas!G84+[11]Lisbeth!G84+[11]Espertin!G84+'[11]Maria Victoria'!G84+[11]Miguel!G84+[11]Milagros!G84+[11]Nancy!G84+[11]Oscarina!G84+[11]Rosely!G84+[11]Saulo!G84+[11]Yiberty!G84)</f>
        <v>0</v>
      </c>
      <c r="H84" s="861">
        <f>([11]Alejandra!H84+'[11]Bernardo '!H84+[11]Daisy!H84+[11]Dharianna!H84+[11]Fabiola!H84+'[11]Gregorina '!H84+[11]Ivan!H84+[11]Joel!H84+[11]Juan!H84+[11]Leonidas!H84+[11]Lisbeth!H84+[11]Espertin!H84+'[11]Maria Victoria'!H84+[11]Miguel!H84+[11]Milagros!H84+[11]Nancy!H84+[11]Oscarina!H84+[11]Rosely!H84+[11]Saulo!H84+[11]Yiberty!H84)</f>
        <v>0</v>
      </c>
      <c r="I84" s="861">
        <f>([11]Alejandra!I84+'[11]Bernardo '!I84+[11]Daisy!I84+[11]Dharianna!I84+[11]Fabiola!I84+'[11]Gregorina '!I84+[11]Ivan!I84+[11]Joel!I84+[11]Juan!I84+[11]Leonidas!I84+[11]Lisbeth!I84+[11]Espertin!I84+'[11]Maria Victoria'!I84+[11]Miguel!I84+[11]Milagros!I84+[11]Nancy!I84+[11]Oscarina!I84+[11]Rosely!I84+[11]Saulo!I84+[11]Yiberty!I84)</f>
        <v>0</v>
      </c>
      <c r="J84" s="575">
        <f t="shared" si="2"/>
        <v>14</v>
      </c>
      <c r="K84" s="529"/>
    </row>
    <row r="85" spans="2:12" ht="14.25" customHeight="1" outlineLevel="1" thickTop="1" thickBot="1" x14ac:dyDescent="0.25">
      <c r="B85" s="529"/>
      <c r="C85" s="541"/>
      <c r="D85" s="557"/>
      <c r="E85" s="114" t="s">
        <v>110</v>
      </c>
      <c r="F85" s="861">
        <f>([11]Alejandra!F85+'[11]Bernardo '!F85+[11]Daisy!F85+[11]Dharianna!F85+[11]Fabiola!F85+'[11]Gregorina '!F85+[11]Ivan!F85+[11]Joel!F85+[11]Juan!F85+[11]Leonidas!F85+[11]Lisbeth!F85+[11]Espertin!F85+'[11]Maria Victoria'!F85+[11]Miguel!F85+[11]Milagros!F85+[11]Nancy!F85+[11]Oscarina!F85+[11]Rosely!F85+[11]Saulo!F85+[11]Yiberty!F85)</f>
        <v>12</v>
      </c>
      <c r="G85" s="861">
        <f>([11]Alejandra!G85+'[11]Bernardo '!G85+[11]Daisy!G85+[11]Dharianna!G85+[11]Fabiola!G85+'[11]Gregorina '!G85+[11]Ivan!G85+[11]Joel!G85+[11]Juan!G85+[11]Leonidas!G85+[11]Lisbeth!G85+[11]Espertin!G85+'[11]Maria Victoria'!G85+[11]Miguel!G85+[11]Milagros!G85+[11]Nancy!G85+[11]Oscarina!G85+[11]Rosely!G85+[11]Saulo!G85+[11]Yiberty!G85)</f>
        <v>1</v>
      </c>
      <c r="H85" s="861">
        <f>([11]Alejandra!H85+'[11]Bernardo '!H85+[11]Daisy!H85+[11]Dharianna!H85+[11]Fabiola!H85+'[11]Gregorina '!H85+[11]Ivan!H85+[11]Joel!H85+[11]Juan!H85+[11]Leonidas!H85+[11]Lisbeth!H85+[11]Espertin!H85+'[11]Maria Victoria'!H85+[11]Miguel!H85+[11]Milagros!H85+[11]Nancy!H85+[11]Oscarina!H85+[11]Rosely!H85+[11]Saulo!H85+[11]Yiberty!H85)</f>
        <v>2</v>
      </c>
      <c r="I85" s="861">
        <f>([11]Alejandra!I85+'[11]Bernardo '!I85+[11]Daisy!I85+[11]Dharianna!I85+[11]Fabiola!I85+'[11]Gregorina '!I85+[11]Ivan!I85+[11]Joel!I85+[11]Juan!I85+[11]Leonidas!I85+[11]Lisbeth!I85+[11]Espertin!I85+'[11]Maria Victoria'!I85+[11]Miguel!I85+[11]Milagros!I85+[11]Nancy!I85+[11]Oscarina!I85+[11]Rosely!I85+[11]Saulo!I85+[11]Yiberty!I85)</f>
        <v>0</v>
      </c>
      <c r="J85" s="575">
        <f t="shared" si="2"/>
        <v>15</v>
      </c>
      <c r="K85" s="529"/>
    </row>
    <row r="86" spans="2:12" ht="14.25" customHeight="1" outlineLevel="1" thickTop="1" thickBot="1" x14ac:dyDescent="0.25">
      <c r="B86" s="529"/>
      <c r="C86" s="541"/>
      <c r="D86" s="557"/>
      <c r="E86" s="114" t="s">
        <v>136</v>
      </c>
      <c r="F86" s="861">
        <f>([11]Alejandra!F86+'[11]Bernardo '!F86+[11]Daisy!F86+[11]Dharianna!F86+[11]Fabiola!F86+'[11]Gregorina '!F86+[11]Ivan!F86+[11]Joel!F86+[11]Juan!F86+[11]Leonidas!F86+[11]Lisbeth!F86+[11]Espertin!F86+'[11]Maria Victoria'!F86+[11]Miguel!F86+[11]Milagros!F86+[11]Nancy!F86+[11]Oscarina!F86+[11]Rosely!F86+[11]Saulo!F86+[11]Yiberty!F86)</f>
        <v>0</v>
      </c>
      <c r="G86" s="861">
        <f>([11]Alejandra!G86+'[11]Bernardo '!G86+[11]Daisy!G86+[11]Dharianna!G86+[11]Fabiola!G86+'[11]Gregorina '!G86+[11]Ivan!G86+[11]Joel!G86+[11]Juan!G86+[11]Leonidas!G86+[11]Lisbeth!G86+[11]Espertin!G86+'[11]Maria Victoria'!G86+[11]Miguel!G86+[11]Milagros!G86+[11]Nancy!G86+[11]Oscarina!G86+[11]Rosely!G86+[11]Saulo!G86+[11]Yiberty!G86)</f>
        <v>0</v>
      </c>
      <c r="H86" s="861">
        <f>([11]Alejandra!H86+'[11]Bernardo '!H86+[11]Daisy!H86+[11]Dharianna!H86+[11]Fabiola!H86+'[11]Gregorina '!H86+[11]Ivan!H86+[11]Joel!H86+[11]Juan!H86+[11]Leonidas!H86+[11]Lisbeth!H86+[11]Espertin!H86+'[11]Maria Victoria'!H86+[11]Miguel!H86+[11]Milagros!H86+[11]Nancy!H86+[11]Oscarina!H86+[11]Rosely!H86+[11]Saulo!H86+[11]Yiberty!H86)</f>
        <v>0</v>
      </c>
      <c r="I86" s="861">
        <f>([11]Alejandra!I86+'[11]Bernardo '!I86+[11]Daisy!I86+[11]Dharianna!I86+[11]Fabiola!I86+'[11]Gregorina '!I86+[11]Ivan!I86+[11]Joel!I86+[11]Juan!I86+[11]Leonidas!I86+[11]Lisbeth!I86+[11]Espertin!I86+'[11]Maria Victoria'!I86+[11]Miguel!I86+[11]Milagros!I86+[11]Nancy!I86+[11]Oscarina!I86+[11]Rosely!I86+[11]Saulo!I86+[11]Yiberty!I86)</f>
        <v>0</v>
      </c>
      <c r="J86" s="575">
        <f>SUM(F86:I86)</f>
        <v>0</v>
      </c>
      <c r="K86" s="529"/>
    </row>
    <row r="87" spans="2:12" ht="14.25" customHeight="1" outlineLevel="1" thickTop="1" thickBot="1" x14ac:dyDescent="0.25">
      <c r="B87" s="529"/>
      <c r="C87" s="541"/>
      <c r="D87" s="557"/>
      <c r="E87" s="115" t="s">
        <v>114</v>
      </c>
      <c r="F87" s="861">
        <f>([11]Alejandra!F87+'[11]Bernardo '!F87+[11]Daisy!F87+[11]Dharianna!F87+[11]Fabiola!F87+'[11]Gregorina '!F87+[11]Ivan!F87+[11]Joel!F87+[11]Juan!F87+[11]Leonidas!F87+[11]Lisbeth!F87+[11]Espertin!F87+'[11]Maria Victoria'!F87+[11]Miguel!F87+[11]Milagros!F87+[11]Nancy!F87+[11]Oscarina!F87+[11]Rosely!F87+[11]Saulo!F87+[11]Yiberty!F87)</f>
        <v>26</v>
      </c>
      <c r="G87" s="861">
        <f>([11]Alejandra!G87+'[11]Bernardo '!G87+[11]Daisy!G87+[11]Dharianna!G87+[11]Fabiola!G87+'[11]Gregorina '!G87+[11]Ivan!G87+[11]Joel!G87+[11]Juan!G87+[11]Leonidas!G87+[11]Lisbeth!G87+[11]Espertin!G87+'[11]Maria Victoria'!G87+[11]Miguel!G87+[11]Milagros!G87+[11]Nancy!G87+[11]Oscarina!G87+[11]Rosely!G87+[11]Saulo!G87+[11]Yiberty!G87)</f>
        <v>0</v>
      </c>
      <c r="H87" s="861">
        <f>([11]Alejandra!H87+'[11]Bernardo '!H87+[11]Daisy!H87+[11]Dharianna!H87+[11]Fabiola!H87+'[11]Gregorina '!H87+[11]Ivan!H87+[11]Joel!H87+[11]Juan!H87+[11]Leonidas!H87+[11]Lisbeth!H87+[11]Espertin!H87+'[11]Maria Victoria'!H87+[11]Miguel!H87+[11]Milagros!H87+[11]Nancy!H87+[11]Oscarina!H87+[11]Rosely!H87+[11]Saulo!H87+[11]Yiberty!H87)</f>
        <v>0</v>
      </c>
      <c r="I87" s="861">
        <f>([11]Alejandra!I87+'[11]Bernardo '!I87+[11]Daisy!I87+[11]Dharianna!I87+[11]Fabiola!I87+'[11]Gregorina '!I87+[11]Ivan!I87+[11]Joel!I87+[11]Juan!I87+[11]Leonidas!I87+[11]Lisbeth!I87+[11]Espertin!I87+'[11]Maria Victoria'!I87+[11]Miguel!I87+[11]Milagros!I87+[11]Nancy!I87+[11]Oscarina!I87+[11]Rosely!I87+[11]Saulo!I87+[11]Yiberty!I87)</f>
        <v>0</v>
      </c>
      <c r="J87" s="575">
        <f t="shared" si="2"/>
        <v>26</v>
      </c>
      <c r="K87" s="529"/>
    </row>
    <row r="88" spans="2:12" ht="4.5" customHeight="1" thickTop="1" thickBot="1" x14ac:dyDescent="0.25">
      <c r="B88" s="529"/>
      <c r="C88" s="6" t="s">
        <v>10</v>
      </c>
      <c r="D88" s="530"/>
      <c r="E88" s="529"/>
      <c r="F88" s="541"/>
      <c r="G88" s="541"/>
      <c r="H88" s="541"/>
      <c r="I88" s="541"/>
      <c r="J88" s="541"/>
      <c r="K88" s="541"/>
    </row>
    <row r="89" spans="2:12" ht="12" customHeight="1" thickTop="1" thickBot="1" x14ac:dyDescent="0.25">
      <c r="B89" s="529"/>
      <c r="C89" s="1259" t="s">
        <v>59</v>
      </c>
      <c r="D89" s="1260"/>
      <c r="E89" s="1260"/>
      <c r="F89" s="1260"/>
      <c r="G89" s="1261"/>
      <c r="H89" s="1227" t="s">
        <v>0</v>
      </c>
      <c r="I89" s="1228"/>
      <c r="J89" s="529"/>
      <c r="K89" s="529"/>
    </row>
    <row r="90" spans="2:12" ht="12" customHeight="1" thickTop="1" thickBot="1" x14ac:dyDescent="0.25">
      <c r="B90" s="529"/>
      <c r="C90" s="1262"/>
      <c r="D90" s="1263"/>
      <c r="E90" s="1263"/>
      <c r="F90" s="1263"/>
      <c r="G90" s="1264"/>
      <c r="H90" s="1268">
        <f>SUM(H92:I96)</f>
        <v>696</v>
      </c>
      <c r="I90" s="1268"/>
      <c r="J90" s="529"/>
      <c r="K90" s="529"/>
    </row>
    <row r="91" spans="2:12" ht="12" customHeight="1" thickTop="1" thickBot="1" x14ac:dyDescent="0.25">
      <c r="B91" s="529"/>
      <c r="C91" s="1265"/>
      <c r="D91" s="1266"/>
      <c r="E91" s="1266"/>
      <c r="F91" s="1266"/>
      <c r="G91" s="1267"/>
      <c r="H91" s="1268"/>
      <c r="I91" s="1268"/>
      <c r="J91" s="529"/>
      <c r="K91" s="529"/>
      <c r="L91" s="542"/>
    </row>
    <row r="92" spans="2:12" ht="14.25" customHeight="1" thickTop="1" thickBot="1" x14ac:dyDescent="0.25">
      <c r="B92" s="529"/>
      <c r="C92" s="530"/>
      <c r="D92" s="541"/>
      <c r="E92" s="1289" t="s">
        <v>158</v>
      </c>
      <c r="F92" s="1290"/>
      <c r="G92" s="859">
        <f>([11]Alejandra!G92+'[11]Bernardo '!G92+[11]Daisy!G92+[11]Dharianna!G92+[11]Fabiola!G92+'[11]Gregorina '!G92+[11]Ivan!G92+[11]Joel!G92+[11]Juan!G92+[11]Leonidas!G92+[11]Lisbeth!G92+[11]Espertin!G92+'[11]Maria Victoria'!G92+[11]Miguel!G92+[11]Milagros!G92+[11]Nancy!G92+[11]Oscarina!G92+[11]Rosely!G92+[11]Saulo!G92+[11]Yiberty!G92)</f>
        <v>17</v>
      </c>
      <c r="H92" s="1271">
        <f>SUM(F92:G92)</f>
        <v>17</v>
      </c>
      <c r="I92" s="1271"/>
      <c r="J92" s="529"/>
      <c r="K92" s="541"/>
    </row>
    <row r="93" spans="2:12" ht="14.25" customHeight="1" thickTop="1" thickBot="1" x14ac:dyDescent="0.25">
      <c r="B93" s="529"/>
      <c r="C93" s="530"/>
      <c r="D93" s="541"/>
      <c r="E93" s="1272" t="s">
        <v>157</v>
      </c>
      <c r="F93" s="1273"/>
      <c r="G93" s="859">
        <f>([11]Alejandra!G93+'[11]Bernardo '!G93+[11]Daisy!G93+[11]Dharianna!G93+[11]Fabiola!G93+'[11]Gregorina '!G93+[11]Ivan!G93+[11]Joel!G93+[11]Juan!G93+[11]Leonidas!G93+[11]Lisbeth!G93+[11]Espertin!G93+'[11]Maria Victoria'!G93+[11]Miguel!G93+[11]Milagros!G93+[11]Nancy!G93+[11]Oscarina!G93+[11]Rosely!G93+[11]Saulo!G93+[11]Yiberty!G93)</f>
        <v>1</v>
      </c>
      <c r="H93" s="1271">
        <f>SUM(F93:G93)</f>
        <v>1</v>
      </c>
      <c r="I93" s="1271"/>
      <c r="J93" s="529"/>
      <c r="K93" s="541"/>
    </row>
    <row r="94" spans="2:12" ht="14.25" customHeight="1" thickTop="1" thickBot="1" x14ac:dyDescent="0.25">
      <c r="B94" s="529"/>
      <c r="C94" s="530"/>
      <c r="D94" s="541"/>
      <c r="E94" s="1272" t="s">
        <v>159</v>
      </c>
      <c r="F94" s="1273"/>
      <c r="G94" s="859">
        <f>([11]Alejandra!G94+'[11]Bernardo '!G94+[11]Daisy!G94+[11]Dharianna!G94+[11]Fabiola!G94+'[11]Gregorina '!G94+[11]Ivan!G94+[11]Joel!G94+[11]Juan!G94+[11]Leonidas!G94+[11]Lisbeth!G94+[11]Espertin!G94+'[11]Maria Victoria'!G94+[11]Miguel!G94+[11]Milagros!G94+[11]Nancy!G94+[11]Oscarina!G94+[11]Rosely!G94+[11]Saulo!G94+[11]Yiberty!G94)</f>
        <v>0</v>
      </c>
      <c r="H94" s="1271">
        <f>SUM(F94:G94)</f>
        <v>0</v>
      </c>
      <c r="I94" s="1271"/>
      <c r="J94" s="529"/>
      <c r="K94" s="541"/>
    </row>
    <row r="95" spans="2:12" ht="14.25" customHeight="1" thickTop="1" thickBot="1" x14ac:dyDescent="0.25">
      <c r="B95" s="529"/>
      <c r="C95" s="530"/>
      <c r="D95" s="541"/>
      <c r="E95" s="866" t="s">
        <v>160</v>
      </c>
      <c r="F95" s="867"/>
      <c r="G95" s="859">
        <f>([11]Alejandra!G95+'[11]Bernardo '!G95+[11]Daisy!G95+[11]Dharianna!G95+[11]Fabiola!G95+'[11]Gregorina '!G95+[11]Ivan!G95+[11]Joel!G95+[11]Juan!G95+[11]Leonidas!G95+[11]Lisbeth!G95+[11]Espertin!G95+'[11]Maria Victoria'!G95+[11]Miguel!G95+[11]Milagros!G95+[11]Nancy!G95+[11]Oscarina!G95+[11]Rosely!G95+[11]Saulo!G95+[11]Yiberty!G95)</f>
        <v>2</v>
      </c>
      <c r="H95" s="1271">
        <f>SUM(F95:G95)</f>
        <v>2</v>
      </c>
      <c r="I95" s="1271"/>
      <c r="J95" s="529"/>
      <c r="K95" s="541"/>
    </row>
    <row r="96" spans="2:12" ht="14.25" customHeight="1" thickTop="1" thickBot="1" x14ac:dyDescent="0.25">
      <c r="B96" s="529"/>
      <c r="C96" s="530"/>
      <c r="D96" s="541"/>
      <c r="E96" s="1272" t="s">
        <v>161</v>
      </c>
      <c r="F96" s="1273"/>
      <c r="G96" s="859">
        <f>([11]Alejandra!G96+'[11]Bernardo '!G96+[11]Daisy!G96+[11]Dharianna!G96+[11]Fabiola!G96+'[11]Gregorina '!G96+[11]Ivan!G96+[11]Joel!G96+[11]Juan!G96+[11]Leonidas!G96+[11]Lisbeth!G96+[11]Espertin!G96+'[11]Maria Victoria'!G96+[11]Miguel!G96+[11]Milagros!G96+[11]Nancy!G96+[11]Oscarina!G96+[11]Rosely!G96+[11]Saulo!G96+[11]Yiberty!G96)</f>
        <v>676</v>
      </c>
      <c r="H96" s="1271">
        <f>SUM(F96:G96)</f>
        <v>676</v>
      </c>
      <c r="I96" s="1271"/>
      <c r="J96" s="529"/>
      <c r="K96" s="541"/>
    </row>
    <row r="97" spans="2:12" ht="12" customHeight="1" thickTop="1" thickBot="1" x14ac:dyDescent="0.25">
      <c r="B97" s="529"/>
      <c r="C97" s="1274" t="s">
        <v>165</v>
      </c>
      <c r="D97" s="1275"/>
      <c r="E97" s="1275"/>
      <c r="F97" s="1275"/>
      <c r="G97" s="1275"/>
      <c r="H97" s="1276"/>
      <c r="I97" s="1283" t="s">
        <v>0</v>
      </c>
      <c r="J97" s="1284"/>
      <c r="K97" s="529"/>
      <c r="L97" s="542"/>
    </row>
    <row r="98" spans="2:12" ht="12" customHeight="1" thickTop="1" x14ac:dyDescent="0.2">
      <c r="B98" s="529"/>
      <c r="C98" s="1277"/>
      <c r="D98" s="1278"/>
      <c r="E98" s="1278"/>
      <c r="F98" s="1278"/>
      <c r="G98" s="1278"/>
      <c r="H98" s="1279"/>
      <c r="I98" s="1285">
        <f>(I100+I145+I181+I220+I224+I227+I232+I236+I241+I246+I251)</f>
        <v>1187</v>
      </c>
      <c r="J98" s="1286"/>
      <c r="K98" s="529"/>
      <c r="L98" s="542"/>
    </row>
    <row r="99" spans="2:12" ht="12" customHeight="1" thickBot="1" x14ac:dyDescent="0.25">
      <c r="B99" s="529"/>
      <c r="C99" s="1280"/>
      <c r="D99" s="1281"/>
      <c r="E99" s="1281"/>
      <c r="F99" s="1281"/>
      <c r="G99" s="1281"/>
      <c r="H99" s="1282"/>
      <c r="I99" s="1287"/>
      <c r="J99" s="1288"/>
      <c r="K99" s="529"/>
      <c r="L99" s="542"/>
    </row>
    <row r="100" spans="2:12" ht="15" customHeight="1" thickTop="1" thickBot="1" x14ac:dyDescent="0.25">
      <c r="B100" s="529"/>
      <c r="C100" s="578"/>
      <c r="D100" s="150">
        <v>7.1</v>
      </c>
      <c r="E100" s="151" t="s">
        <v>90</v>
      </c>
      <c r="F100" s="543"/>
      <c r="G100" s="543"/>
      <c r="H100" s="543"/>
      <c r="I100" s="1247">
        <f>(I101+I107+I113+I119+I123+I127+I133+I139)</f>
        <v>121</v>
      </c>
      <c r="J100" s="1247"/>
      <c r="K100" s="529"/>
    </row>
    <row r="101" spans="2:12" ht="14.25" customHeight="1" thickTop="1" thickBot="1" x14ac:dyDescent="0.25">
      <c r="B101" s="529"/>
      <c r="C101" s="569"/>
      <c r="D101" s="569"/>
      <c r="E101" s="193" t="s">
        <v>60</v>
      </c>
      <c r="F101" s="579"/>
      <c r="G101" s="579"/>
      <c r="H101" s="579"/>
      <c r="I101" s="1271">
        <f>SUM(I102:J106)</f>
        <v>16</v>
      </c>
      <c r="J101" s="1271"/>
      <c r="K101" s="529"/>
    </row>
    <row r="102" spans="2:12" ht="14.25" customHeight="1" thickTop="1" thickBot="1" x14ac:dyDescent="0.25">
      <c r="B102" s="529"/>
      <c r="C102" s="541"/>
      <c r="D102" s="541"/>
      <c r="E102" s="580" t="s">
        <v>38</v>
      </c>
      <c r="F102" s="581"/>
      <c r="G102" s="581"/>
      <c r="H102" s="582"/>
      <c r="I102" s="1292">
        <f>([11]Alejandra!I102+'[11]Bernardo '!I102+[11]Daisy!I102+[11]Dharianna!I102+[11]Fabiola!I102+'[11]Gregorina '!I102+[11]Ivan!I102+[11]Joel!I102+[11]Juan!I102+[11]Leonidas!I102+[11]Lisbeth!I102+[11]Espertin!I102+'[11]Maria Victoria'!I102+[11]Miguel!I102+[11]Milagros!I102+[11]Nancy!I102+[11]Oscarina!I102+[11]Rosely!I102+[11]Saulo!I102+[11]Yiberty!I102)</f>
        <v>11</v>
      </c>
      <c r="J102" s="1292">
        <f>([11]Alejandra!J102+'[11]Bernardo '!J102+[11]Daisy!J102+[11]Dharianna!J102+[11]Fabiola!J102+'[11]Gregorina '!J102+[11]Ivan!J102+[11]Joel!J102+[11]Juan!J102+[11]Leonidas!J102+[11]Lisbeth!J102+[11]Espertin!J102+'[11]Maria Victoria'!J102+[11]Miguel!J102+[11]Milagros!J102+[11]Nancy!J102+[11]Oscarina!J102+[11]Rosely!J102+[11]Saulo!J102+[11]Yiberty!J102)</f>
        <v>0</v>
      </c>
      <c r="K102" s="529"/>
    </row>
    <row r="103" spans="2:12" ht="14.25" customHeight="1" thickTop="1" thickBot="1" x14ac:dyDescent="0.25">
      <c r="B103" s="529"/>
      <c r="C103" s="541"/>
      <c r="D103" s="541"/>
      <c r="E103" s="583" t="s">
        <v>149</v>
      </c>
      <c r="F103" s="584"/>
      <c r="G103" s="584"/>
      <c r="H103" s="585"/>
      <c r="I103" s="1292">
        <f>([11]Alejandra!I103+'[11]Bernardo '!I103+[11]Daisy!I103+[11]Dharianna!I103+[11]Fabiola!I103+'[11]Gregorina '!I103+[11]Ivan!I103+[11]Joel!I103+[11]Juan!I103+[11]Leonidas!I103+[11]Lisbeth!I103+[11]Espertin!I103+'[11]Maria Victoria'!I103+[11]Miguel!I103+[11]Milagros!I103+[11]Nancy!I103+[11]Oscarina!I103+[11]Rosely!I103+[11]Saulo!I103+[11]Yiberty!I103)</f>
        <v>0</v>
      </c>
      <c r="J103" s="1292">
        <f>([11]Alejandra!J103+'[11]Bernardo '!J103+[11]Daisy!J103+[11]Dharianna!J103+[11]Fabiola!J103+'[11]Gregorina '!J103+[11]Ivan!J103+[11]Joel!J103+[11]Juan!J103+[11]Leonidas!J103+[11]Lisbeth!J103+[11]Espertin!J103+'[11]Maria Victoria'!J103+[11]Miguel!J103+[11]Milagros!J103+[11]Nancy!J103+[11]Oscarina!J103+[11]Rosely!J103+[11]Saulo!J103+[11]Yiberty!J103)</f>
        <v>0</v>
      </c>
      <c r="K103" s="529"/>
    </row>
    <row r="104" spans="2:12" ht="14.25" customHeight="1" thickTop="1" thickBot="1" x14ac:dyDescent="0.25">
      <c r="B104" s="529"/>
      <c r="C104" s="541"/>
      <c r="D104" s="541"/>
      <c r="E104" s="583" t="s">
        <v>22</v>
      </c>
      <c r="F104" s="584"/>
      <c r="G104" s="584"/>
      <c r="H104" s="585"/>
      <c r="I104" s="1292">
        <f>([11]Alejandra!I104+'[11]Bernardo '!I104+[11]Daisy!I104+[11]Dharianna!I104+[11]Fabiola!I104+'[11]Gregorina '!I104+[11]Ivan!I104+[11]Joel!I104+[11]Juan!I104+[11]Leonidas!I104+[11]Lisbeth!I104+[11]Espertin!I104+'[11]Maria Victoria'!I104+[11]Miguel!I104+[11]Milagros!I104+[11]Nancy!I104+[11]Oscarina!I104+[11]Rosely!I104+[11]Saulo!I104+[11]Yiberty!I104)</f>
        <v>1</v>
      </c>
      <c r="J104" s="1292">
        <f>([11]Alejandra!J104+'[11]Bernardo '!J104+[11]Daisy!J104+[11]Dharianna!J104+[11]Fabiola!J104+'[11]Gregorina '!J104+[11]Ivan!J104+[11]Joel!J104+[11]Juan!J104+[11]Leonidas!J104+[11]Lisbeth!J104+[11]Espertin!J104+'[11]Maria Victoria'!J104+[11]Miguel!J104+[11]Milagros!J104+[11]Nancy!J104+[11]Oscarina!J104+[11]Rosely!J104+[11]Saulo!J104+[11]Yiberty!J104)</f>
        <v>0</v>
      </c>
      <c r="K104" s="529"/>
    </row>
    <row r="105" spans="2:12" ht="14.25" customHeight="1" thickTop="1" thickBot="1" x14ac:dyDescent="0.25">
      <c r="B105" s="529"/>
      <c r="C105" s="541"/>
      <c r="D105" s="586"/>
      <c r="E105" s="587" t="s">
        <v>21</v>
      </c>
      <c r="F105" s="588"/>
      <c r="G105" s="588"/>
      <c r="H105" s="588"/>
      <c r="I105" s="1292">
        <f>([11]Alejandra!I105+'[11]Bernardo '!I105+[11]Daisy!I105+[11]Dharianna!I105+[11]Fabiola!I105+'[11]Gregorina '!I105+[11]Ivan!I105+[11]Joel!I105+[11]Juan!I105+[11]Leonidas!I105+[11]Lisbeth!I105+[11]Espertin!I105+'[11]Maria Victoria'!I105+[11]Miguel!I105+[11]Milagros!I105+[11]Nancy!I105+[11]Oscarina!I105+[11]Rosely!I105+[11]Saulo!I105+[11]Yiberty!I105)</f>
        <v>4</v>
      </c>
      <c r="J105" s="1292">
        <f>([11]Alejandra!J105+'[11]Bernardo '!J105+[11]Daisy!J105+[11]Dharianna!J105+[11]Fabiola!J105+'[11]Gregorina '!J105+[11]Ivan!J105+[11]Joel!J105+[11]Juan!J105+[11]Leonidas!J105+[11]Lisbeth!J105+[11]Espertin!J105+'[11]Maria Victoria'!J105+[11]Miguel!J105+[11]Milagros!J105+[11]Nancy!J105+[11]Oscarina!J105+[11]Rosely!J105+[11]Saulo!J105+[11]Yiberty!J105)</f>
        <v>0</v>
      </c>
      <c r="K105" s="541"/>
    </row>
    <row r="106" spans="2:12" ht="14.25" customHeight="1" thickTop="1" thickBot="1" x14ac:dyDescent="0.25">
      <c r="B106" s="529"/>
      <c r="C106" s="541"/>
      <c r="D106" s="541"/>
      <c r="E106" s="589" t="s">
        <v>150</v>
      </c>
      <c r="F106" s="578"/>
      <c r="G106" s="578"/>
      <c r="H106" s="578"/>
      <c r="I106" s="1292">
        <f>([11]Alejandra!I106+'[11]Bernardo '!I106+[11]Daisy!I106+[11]Dharianna!I106+[11]Fabiola!I106+'[11]Gregorina '!I106+[11]Ivan!I106+[11]Joel!I106+[11]Juan!I106+[11]Leonidas!I106+[11]Lisbeth!I106+[11]Espertin!I106+'[11]Maria Victoria'!I106+[11]Miguel!I106+[11]Milagros!I106+[11]Nancy!I106+[11]Oscarina!I106+[11]Rosely!I106+[11]Saulo!I106+[11]Yiberty!I106)</f>
        <v>0</v>
      </c>
      <c r="J106" s="1292">
        <f>([11]Alejandra!J106+'[11]Bernardo '!J106+[11]Daisy!J106+[11]Dharianna!J106+[11]Fabiola!J106+'[11]Gregorina '!J106+[11]Ivan!J106+[11]Joel!J106+[11]Juan!J106+[11]Leonidas!J106+[11]Lisbeth!J106+[11]Espertin!J106+'[11]Maria Victoria'!J106+[11]Miguel!J106+[11]Milagros!J106+[11]Nancy!J106+[11]Oscarina!J106+[11]Rosely!J106+[11]Saulo!J106+[11]Yiberty!J106)</f>
        <v>0</v>
      </c>
      <c r="K106" s="541"/>
    </row>
    <row r="107" spans="2:12" ht="14.25" customHeight="1" thickTop="1" thickBot="1" x14ac:dyDescent="0.25">
      <c r="B107" s="529"/>
      <c r="C107" s="541"/>
      <c r="D107" s="541"/>
      <c r="E107" s="193" t="s">
        <v>30</v>
      </c>
      <c r="F107" s="579"/>
      <c r="G107" s="579"/>
      <c r="H107" s="579"/>
      <c r="I107" s="1271">
        <f>SUM(I108:J112)</f>
        <v>36</v>
      </c>
      <c r="J107" s="1271"/>
      <c r="K107" s="541"/>
    </row>
    <row r="108" spans="2:12" ht="14.25" customHeight="1" thickTop="1" thickBot="1" x14ac:dyDescent="0.25">
      <c r="B108" s="529"/>
      <c r="C108" s="541"/>
      <c r="D108" s="586"/>
      <c r="E108" s="580" t="s">
        <v>38</v>
      </c>
      <c r="F108" s="581"/>
      <c r="G108" s="581"/>
      <c r="H108" s="582"/>
      <c r="I108" s="1292">
        <f>([11]Alejandra!I108+'[11]Bernardo '!I108+[11]Daisy!I108+[11]Dharianna!I108+[11]Fabiola!I108+'[11]Gregorina '!I108+[11]Ivan!I108+[11]Joel!I108+[11]Juan!I108+[11]Leonidas!I108+[11]Lisbeth!I108+[11]Espertin!I108+'[11]Maria Victoria'!I108+[11]Miguel!I108+[11]Milagros!I108+[11]Nancy!I108+[11]Oscarina!I108+[11]Rosely!I108+[11]Saulo!I108+[11]Yiberty!I108)</f>
        <v>20</v>
      </c>
      <c r="J108" s="1292">
        <f>([11]Alejandra!J108+'[11]Bernardo '!J108+[11]Daisy!J108+[11]Dharianna!J108+[11]Fabiola!J108+'[11]Gregorina '!J108+[11]Ivan!J108+[11]Joel!J108+[11]Juan!J108+[11]Leonidas!J108+[11]Lisbeth!J108+[11]Espertin!J108+'[11]Maria Victoria'!J108+[11]Miguel!J108+[11]Milagros!J108+[11]Nancy!J108+[11]Oscarina!J108+[11]Rosely!J108+[11]Saulo!J108+[11]Yiberty!J108)</f>
        <v>0</v>
      </c>
      <c r="K108" s="541"/>
      <c r="L108" s="542"/>
    </row>
    <row r="109" spans="2:12" ht="14.25" customHeight="1" thickTop="1" thickBot="1" x14ac:dyDescent="0.25">
      <c r="B109" s="529"/>
      <c r="C109" s="541"/>
      <c r="D109" s="586"/>
      <c r="E109" s="583" t="s">
        <v>149</v>
      </c>
      <c r="F109" s="584"/>
      <c r="G109" s="584"/>
      <c r="H109" s="585"/>
      <c r="I109" s="1292">
        <f>([11]Alejandra!I109+'[11]Bernardo '!I109+[11]Daisy!I109+[11]Dharianna!I109+[11]Fabiola!I109+'[11]Gregorina '!I109+[11]Ivan!I109+[11]Joel!I109+[11]Juan!I109+[11]Leonidas!I109+[11]Lisbeth!I109+[11]Espertin!I109+'[11]Maria Victoria'!I109+[11]Miguel!I109+[11]Milagros!I109+[11]Nancy!I109+[11]Oscarina!I109+[11]Rosely!I109+[11]Saulo!I109+[11]Yiberty!I109)</f>
        <v>0</v>
      </c>
      <c r="J109" s="1292">
        <f>([11]Alejandra!J109+'[11]Bernardo '!J109+[11]Daisy!J109+[11]Dharianna!J109+[11]Fabiola!J109+'[11]Gregorina '!J109+[11]Ivan!J109+[11]Joel!J109+[11]Juan!J109+[11]Leonidas!J109+[11]Lisbeth!J109+[11]Espertin!J109+'[11]Maria Victoria'!J109+[11]Miguel!J109+[11]Milagros!J109+[11]Nancy!J109+[11]Oscarina!J109+[11]Rosely!J109+[11]Saulo!J109+[11]Yiberty!J109)</f>
        <v>0</v>
      </c>
      <c r="K109" s="541"/>
      <c r="L109" s="542"/>
    </row>
    <row r="110" spans="2:12" ht="14.25" customHeight="1" thickTop="1" thickBot="1" x14ac:dyDescent="0.25">
      <c r="B110" s="529"/>
      <c r="C110" s="541"/>
      <c r="D110" s="586"/>
      <c r="E110" s="583" t="s">
        <v>22</v>
      </c>
      <c r="F110" s="584"/>
      <c r="G110" s="584"/>
      <c r="H110" s="585"/>
      <c r="I110" s="1292">
        <f>([11]Alejandra!I110+'[11]Bernardo '!I110+[11]Daisy!I110+[11]Dharianna!I110+[11]Fabiola!I110+'[11]Gregorina '!I110+[11]Ivan!I110+[11]Joel!I110+[11]Juan!I110+[11]Leonidas!I110+[11]Lisbeth!I110+[11]Espertin!I110+'[11]Maria Victoria'!I110+[11]Miguel!I110+[11]Milagros!I110+[11]Nancy!I110+[11]Oscarina!I110+[11]Rosely!I110+[11]Saulo!I110+[11]Yiberty!I110)</f>
        <v>6</v>
      </c>
      <c r="J110" s="1292">
        <f>([11]Alejandra!J110+'[11]Bernardo '!J110+[11]Daisy!J110+[11]Dharianna!J110+[11]Fabiola!J110+'[11]Gregorina '!J110+[11]Ivan!J110+[11]Joel!J110+[11]Juan!J110+[11]Leonidas!J110+[11]Lisbeth!J110+[11]Espertin!J110+'[11]Maria Victoria'!J110+[11]Miguel!J110+[11]Milagros!J110+[11]Nancy!J110+[11]Oscarina!J110+[11]Rosely!J110+[11]Saulo!J110+[11]Yiberty!J110)</f>
        <v>0</v>
      </c>
      <c r="K110" s="541"/>
      <c r="L110" s="542"/>
    </row>
    <row r="111" spans="2:12" ht="14.25" customHeight="1" thickTop="1" thickBot="1" x14ac:dyDescent="0.25">
      <c r="B111" s="529"/>
      <c r="C111" s="541"/>
      <c r="D111" s="586"/>
      <c r="E111" s="587" t="s">
        <v>21</v>
      </c>
      <c r="F111" s="588"/>
      <c r="G111" s="588"/>
      <c r="H111" s="588"/>
      <c r="I111" s="1292">
        <f>([11]Alejandra!I111+'[11]Bernardo '!I111+[11]Daisy!I111+[11]Dharianna!I111+[11]Fabiola!I111+'[11]Gregorina '!I111+[11]Ivan!I111+[11]Joel!I111+[11]Juan!I111+[11]Leonidas!I111+[11]Lisbeth!I111+[11]Espertin!I111+'[11]Maria Victoria'!I111+[11]Miguel!I111+[11]Milagros!I111+[11]Nancy!I111+[11]Oscarina!I111+[11]Rosely!I111+[11]Saulo!I111+[11]Yiberty!I111)</f>
        <v>8</v>
      </c>
      <c r="J111" s="1292">
        <f>([11]Alejandra!J111+'[11]Bernardo '!J111+[11]Daisy!J111+[11]Dharianna!J111+[11]Fabiola!J111+'[11]Gregorina '!J111+[11]Ivan!J111+[11]Joel!J111+[11]Juan!J111+[11]Leonidas!J111+[11]Lisbeth!J111+[11]Espertin!J111+'[11]Maria Victoria'!J111+[11]Miguel!J111+[11]Milagros!J111+[11]Nancy!J111+[11]Oscarina!J111+[11]Rosely!J111+[11]Saulo!J111+[11]Yiberty!J111)</f>
        <v>0</v>
      </c>
      <c r="K111" s="541"/>
      <c r="L111" s="542"/>
    </row>
    <row r="112" spans="2:12" ht="14.25" customHeight="1" thickTop="1" thickBot="1" x14ac:dyDescent="0.25">
      <c r="B112" s="529"/>
      <c r="C112" s="541"/>
      <c r="D112" s="586"/>
      <c r="E112" s="589" t="s">
        <v>150</v>
      </c>
      <c r="F112" s="578"/>
      <c r="G112" s="578"/>
      <c r="H112" s="578"/>
      <c r="I112" s="1292">
        <f>([11]Alejandra!I112+'[11]Bernardo '!I112+[11]Daisy!I112+[11]Dharianna!I112+[11]Fabiola!I112+'[11]Gregorina '!I112+[11]Ivan!I112+[11]Joel!I112+[11]Juan!I112+[11]Leonidas!I112+[11]Lisbeth!I112+[11]Espertin!I112+'[11]Maria Victoria'!I112+[11]Miguel!I112+[11]Milagros!I112+[11]Nancy!I112+[11]Oscarina!I112+[11]Rosely!I112+[11]Saulo!I112+[11]Yiberty!I112)</f>
        <v>2</v>
      </c>
      <c r="J112" s="1292">
        <f>([11]Alejandra!J112+'[11]Bernardo '!J112+[11]Daisy!J112+[11]Dharianna!J112+[11]Fabiola!J112+'[11]Gregorina '!J112+[11]Ivan!J112+[11]Joel!J112+[11]Juan!J112+[11]Leonidas!J112+[11]Lisbeth!J112+[11]Espertin!J112+'[11]Maria Victoria'!J112+[11]Miguel!J112+[11]Milagros!J112+[11]Nancy!J112+[11]Oscarina!J112+[11]Rosely!J112+[11]Saulo!J112+[11]Yiberty!J112)</f>
        <v>0</v>
      </c>
      <c r="K112" s="541"/>
      <c r="L112" s="542"/>
    </row>
    <row r="113" spans="2:15" ht="14.25" customHeight="1" thickTop="1" thickBot="1" x14ac:dyDescent="0.25">
      <c r="B113" s="529"/>
      <c r="C113" s="541"/>
      <c r="D113" s="586"/>
      <c r="E113" s="193" t="s">
        <v>61</v>
      </c>
      <c r="F113" s="579"/>
      <c r="G113" s="579"/>
      <c r="H113" s="579"/>
      <c r="I113" s="1271">
        <f>SUM(I114:J118)</f>
        <v>0</v>
      </c>
      <c r="J113" s="1271"/>
      <c r="K113" s="541"/>
      <c r="L113" s="542"/>
      <c r="O113" s="538"/>
    </row>
    <row r="114" spans="2:15" ht="14.25" customHeight="1" thickTop="1" thickBot="1" x14ac:dyDescent="0.25">
      <c r="B114" s="529"/>
      <c r="C114" s="541"/>
      <c r="D114" s="586"/>
      <c r="E114" s="580" t="s">
        <v>38</v>
      </c>
      <c r="F114" s="581"/>
      <c r="G114" s="581"/>
      <c r="H114" s="582"/>
      <c r="I114" s="1292">
        <f>([11]Alejandra!I114+'[11]Bernardo '!I114+[11]Daisy!I114+[11]Dharianna!I114+[11]Fabiola!I114+'[11]Gregorina '!I114+[11]Ivan!I114+[11]Joel!I114+[11]Juan!I114+[11]Leonidas!I114+[11]Lisbeth!I114+[11]Espertin!I114+'[11]Maria Victoria'!I114+[11]Miguel!I114+[11]Milagros!I114+[11]Nancy!I114+[11]Oscarina!I114+[11]Rosely!I114+[11]Saulo!I114+[11]Yiberty!I114)</f>
        <v>0</v>
      </c>
      <c r="J114" s="1292">
        <f>([11]Alejandra!J114+'[11]Bernardo '!J114+[11]Daisy!J114+[11]Dharianna!J114+[11]Fabiola!J114+'[11]Gregorina '!J114+[11]Ivan!J114+[11]Joel!J114+[11]Juan!J114+[11]Leonidas!J114+[11]Lisbeth!J114+[11]Espertin!J114+'[11]Maria Victoria'!J114+[11]Miguel!J114+[11]Milagros!J114+[11]Nancy!J114+[11]Oscarina!J114+[11]Rosely!J114+[11]Saulo!J114+[11]Yiberty!J114)</f>
        <v>0</v>
      </c>
      <c r="K114" s="541"/>
      <c r="L114" s="542"/>
      <c r="O114" s="538"/>
    </row>
    <row r="115" spans="2:15" ht="14.25" customHeight="1" thickTop="1" thickBot="1" x14ac:dyDescent="0.25">
      <c r="B115" s="529"/>
      <c r="C115" s="541"/>
      <c r="D115" s="586"/>
      <c r="E115" s="583" t="s">
        <v>149</v>
      </c>
      <c r="F115" s="584"/>
      <c r="G115" s="584"/>
      <c r="H115" s="585"/>
      <c r="I115" s="1292">
        <f>([11]Alejandra!I115+'[11]Bernardo '!I115+[11]Daisy!I115+[11]Dharianna!I115+[11]Fabiola!I115+'[11]Gregorina '!I115+[11]Ivan!I115+[11]Joel!I115+[11]Juan!I115+[11]Leonidas!I115+[11]Lisbeth!I115+[11]Espertin!I115+'[11]Maria Victoria'!I115+[11]Miguel!I115+[11]Milagros!I115+[11]Nancy!I115+[11]Oscarina!I115+[11]Rosely!I115+[11]Saulo!I115+[11]Yiberty!I115)</f>
        <v>0</v>
      </c>
      <c r="J115" s="1292">
        <f>([11]Alejandra!J115+'[11]Bernardo '!J115+[11]Daisy!J115+[11]Dharianna!J115+[11]Fabiola!J115+'[11]Gregorina '!J115+[11]Ivan!J115+[11]Joel!J115+[11]Juan!J115+[11]Leonidas!J115+[11]Lisbeth!J115+[11]Espertin!J115+'[11]Maria Victoria'!J115+[11]Miguel!J115+[11]Milagros!J115+[11]Nancy!J115+[11]Oscarina!J115+[11]Rosely!J115+[11]Saulo!J115+[11]Yiberty!J115)</f>
        <v>0</v>
      </c>
      <c r="K115" s="541"/>
      <c r="L115" s="542"/>
      <c r="O115" s="538"/>
    </row>
    <row r="116" spans="2:15" ht="14.25" customHeight="1" thickTop="1" thickBot="1" x14ac:dyDescent="0.25">
      <c r="B116" s="529"/>
      <c r="C116" s="541"/>
      <c r="D116" s="586"/>
      <c r="E116" s="583" t="s">
        <v>22</v>
      </c>
      <c r="F116" s="584"/>
      <c r="G116" s="584"/>
      <c r="H116" s="585"/>
      <c r="I116" s="1292">
        <f>([11]Alejandra!I116+'[11]Bernardo '!I116+[11]Daisy!I116+[11]Dharianna!I116+[11]Fabiola!I116+'[11]Gregorina '!I116+[11]Ivan!I116+[11]Joel!I116+[11]Juan!I116+[11]Leonidas!I116+[11]Lisbeth!I116+[11]Espertin!I116+'[11]Maria Victoria'!I116+[11]Miguel!I116+[11]Milagros!I116+[11]Nancy!I116+[11]Oscarina!I116+[11]Rosely!I116+[11]Saulo!I116+[11]Yiberty!I116)</f>
        <v>0</v>
      </c>
      <c r="J116" s="1292">
        <f>([11]Alejandra!J116+'[11]Bernardo '!J116+[11]Daisy!J116+[11]Dharianna!J116+[11]Fabiola!J116+'[11]Gregorina '!J116+[11]Ivan!J116+[11]Joel!J116+[11]Juan!J116+[11]Leonidas!J116+[11]Lisbeth!J116+[11]Espertin!J116+'[11]Maria Victoria'!J116+[11]Miguel!J116+[11]Milagros!J116+[11]Nancy!J116+[11]Oscarina!J116+[11]Rosely!J116+[11]Saulo!J116+[11]Yiberty!J116)</f>
        <v>0</v>
      </c>
      <c r="K116" s="541"/>
      <c r="L116" s="542"/>
      <c r="O116" s="538"/>
    </row>
    <row r="117" spans="2:15" ht="14.25" customHeight="1" thickTop="1" thickBot="1" x14ac:dyDescent="0.25">
      <c r="B117" s="529"/>
      <c r="C117" s="541"/>
      <c r="D117" s="586"/>
      <c r="E117" s="587" t="s">
        <v>21</v>
      </c>
      <c r="F117" s="588"/>
      <c r="G117" s="588"/>
      <c r="H117" s="588"/>
      <c r="I117" s="1292">
        <f>([11]Alejandra!I117+'[11]Bernardo '!I117+[11]Daisy!I117+[11]Dharianna!I117+[11]Fabiola!I117+'[11]Gregorina '!I117+[11]Ivan!I117+[11]Joel!I117+[11]Juan!I117+[11]Leonidas!I117+[11]Lisbeth!I117+[11]Espertin!I117+'[11]Maria Victoria'!I117+[11]Miguel!I117+[11]Milagros!I117+[11]Nancy!I117+[11]Oscarina!I117+[11]Rosely!I117+[11]Saulo!I117+[11]Yiberty!I117)</f>
        <v>0</v>
      </c>
      <c r="J117" s="1292">
        <f>([11]Alejandra!J117+'[11]Bernardo '!J117+[11]Daisy!J117+[11]Dharianna!J117+[11]Fabiola!J117+'[11]Gregorina '!J117+[11]Ivan!J117+[11]Joel!J117+[11]Juan!J117+[11]Leonidas!J117+[11]Lisbeth!J117+[11]Espertin!J117+'[11]Maria Victoria'!J117+[11]Miguel!J117+[11]Milagros!J117+[11]Nancy!J117+[11]Oscarina!J117+[11]Rosely!J117+[11]Saulo!J117+[11]Yiberty!J117)</f>
        <v>0</v>
      </c>
      <c r="K117" s="541"/>
      <c r="L117" s="542"/>
      <c r="O117" s="538"/>
    </row>
    <row r="118" spans="2:15" ht="14.25" customHeight="1" thickTop="1" thickBot="1" x14ac:dyDescent="0.25">
      <c r="B118" s="529"/>
      <c r="C118" s="541"/>
      <c r="D118" s="586"/>
      <c r="E118" s="589" t="s">
        <v>150</v>
      </c>
      <c r="F118" s="578"/>
      <c r="G118" s="578"/>
      <c r="H118" s="578"/>
      <c r="I118" s="1292">
        <f>([11]Alejandra!I118+'[11]Bernardo '!I118+[11]Daisy!I118+[11]Dharianna!I118+[11]Fabiola!I118+'[11]Gregorina '!I118+[11]Ivan!I118+[11]Joel!I118+[11]Juan!I118+[11]Leonidas!I118+[11]Lisbeth!I118+[11]Espertin!I118+'[11]Maria Victoria'!I118+[11]Miguel!I118+[11]Milagros!I118+[11]Nancy!I118+[11]Oscarina!I118+[11]Rosely!I118+[11]Saulo!I118+[11]Yiberty!I118)</f>
        <v>0</v>
      </c>
      <c r="J118" s="1292">
        <f>([11]Alejandra!J118+'[11]Bernardo '!J118+[11]Daisy!J118+[11]Dharianna!J118+[11]Fabiola!J118+'[11]Gregorina '!J118+[11]Ivan!J118+[11]Joel!J118+[11]Juan!J118+[11]Leonidas!J118+[11]Lisbeth!J118+[11]Espertin!J118+'[11]Maria Victoria'!J118+[11]Miguel!J118+[11]Milagros!J118+[11]Nancy!J118+[11]Oscarina!J118+[11]Rosely!J118+[11]Saulo!J118+[11]Yiberty!J118)</f>
        <v>0</v>
      </c>
      <c r="K118" s="541"/>
      <c r="L118" s="542"/>
      <c r="O118" s="538"/>
    </row>
    <row r="119" spans="2:15" ht="14.25" customHeight="1" thickTop="1" thickBot="1" x14ac:dyDescent="0.25">
      <c r="B119" s="529"/>
      <c r="C119" s="541"/>
      <c r="D119" s="586"/>
      <c r="E119" s="194" t="s">
        <v>62</v>
      </c>
      <c r="F119" s="579"/>
      <c r="G119" s="579"/>
      <c r="H119" s="590"/>
      <c r="I119" s="1295">
        <f>I121+I122+I120</f>
        <v>0</v>
      </c>
      <c r="J119" s="1296"/>
      <c r="K119" s="541"/>
      <c r="L119" s="542"/>
      <c r="O119" s="538"/>
    </row>
    <row r="120" spans="2:15" ht="14.25" customHeight="1" thickTop="1" thickBot="1" x14ac:dyDescent="0.25">
      <c r="B120" s="529"/>
      <c r="C120" s="541"/>
      <c r="D120" s="586"/>
      <c r="E120" s="591" t="s">
        <v>151</v>
      </c>
      <c r="F120" s="592"/>
      <c r="G120" s="592"/>
      <c r="H120" s="592"/>
      <c r="I120" s="1292">
        <f>([11]Alejandra!I120+'[11]Bernardo '!I120+[11]Daisy!I120+[11]Dharianna!I120+[11]Fabiola!I120+'[11]Gregorina '!I120+[11]Ivan!I120+[11]Joel!I120+[11]Juan!I120+[11]Leonidas!I120+[11]Lisbeth!I120+[11]Espertin!I120+'[11]Maria Victoria'!I120+[11]Miguel!I120+[11]Milagros!I120+[11]Nancy!I120+[11]Oscarina!I120+[11]Rosely!I120+[11]Saulo!I120+[11]Yiberty!I120)</f>
        <v>0</v>
      </c>
      <c r="J120" s="1292">
        <f>([11]Alejandra!J120+'[11]Bernardo '!J120+[11]Daisy!J120+[11]Dharianna!J120+[11]Fabiola!J120+'[11]Gregorina '!J120+[11]Ivan!J120+[11]Joel!J120+[11]Juan!J120+[11]Leonidas!J120+[11]Lisbeth!J120+[11]Espertin!J120+'[11]Maria Victoria'!J120+[11]Miguel!J120+[11]Milagros!J120+[11]Nancy!J120+[11]Oscarina!J120+[11]Rosely!J120+[11]Saulo!J120+[11]Yiberty!J120)</f>
        <v>0</v>
      </c>
      <c r="K120" s="541"/>
      <c r="L120" s="542"/>
      <c r="O120" s="538"/>
    </row>
    <row r="121" spans="2:15" ht="14.25" customHeight="1" thickTop="1" thickBot="1" x14ac:dyDescent="0.25">
      <c r="B121" s="529"/>
      <c r="C121" s="541"/>
      <c r="D121" s="586"/>
      <c r="E121" s="591" t="s">
        <v>41</v>
      </c>
      <c r="F121" s="588"/>
      <c r="G121" s="588"/>
      <c r="H121" s="588"/>
      <c r="I121" s="1292">
        <f>([11]Alejandra!I121+'[11]Bernardo '!I121+[11]Daisy!I121+[11]Dharianna!I121+[11]Fabiola!I121+'[11]Gregorina '!I121+[11]Ivan!I121+[11]Joel!I121+[11]Juan!I121+[11]Leonidas!I121+[11]Lisbeth!I121+[11]Espertin!I121+'[11]Maria Victoria'!I121+[11]Miguel!I121+[11]Milagros!I121+[11]Nancy!I121+[11]Oscarina!I121+[11]Rosely!I121+[11]Saulo!I121+[11]Yiberty!I121)</f>
        <v>0</v>
      </c>
      <c r="J121" s="1292">
        <f>([11]Alejandra!J121+'[11]Bernardo '!J121+[11]Daisy!J121+[11]Dharianna!J121+[11]Fabiola!J121+'[11]Gregorina '!J121+[11]Ivan!J121+[11]Joel!J121+[11]Juan!J121+[11]Leonidas!J121+[11]Lisbeth!J121+[11]Espertin!J121+'[11]Maria Victoria'!J121+[11]Miguel!J121+[11]Milagros!J121+[11]Nancy!J121+[11]Oscarina!J121+[11]Rosely!J121+[11]Saulo!J121+[11]Yiberty!J121)</f>
        <v>0</v>
      </c>
      <c r="K121" s="541"/>
      <c r="L121" s="542"/>
      <c r="O121" s="538"/>
    </row>
    <row r="122" spans="2:15" ht="14.25" customHeight="1" thickTop="1" thickBot="1" x14ac:dyDescent="0.25">
      <c r="B122" s="529"/>
      <c r="C122" s="541"/>
      <c r="D122" s="586"/>
      <c r="E122" s="580" t="s">
        <v>40</v>
      </c>
      <c r="F122" s="588"/>
      <c r="G122" s="588"/>
      <c r="H122" s="593"/>
      <c r="I122" s="1292">
        <f>([11]Alejandra!I122+'[11]Bernardo '!I122+[11]Daisy!I122+[11]Dharianna!I122+[11]Fabiola!I122+'[11]Gregorina '!I122+[11]Ivan!I122+[11]Joel!I122+[11]Juan!I122+[11]Leonidas!I122+[11]Lisbeth!I122+[11]Espertin!I122+'[11]Maria Victoria'!I122+[11]Miguel!I122+[11]Milagros!I122+[11]Nancy!I122+[11]Oscarina!I122+[11]Rosely!I122+[11]Saulo!I122+[11]Yiberty!I122)</f>
        <v>0</v>
      </c>
      <c r="J122" s="1292">
        <f>([11]Alejandra!J122+'[11]Bernardo '!J122+[11]Daisy!J122+[11]Dharianna!J122+[11]Fabiola!J122+'[11]Gregorina '!J122+[11]Ivan!J122+[11]Joel!J122+[11]Juan!J122+[11]Leonidas!J122+[11]Lisbeth!J122+[11]Espertin!J122+'[11]Maria Victoria'!J122+[11]Miguel!J122+[11]Milagros!J122+[11]Nancy!J122+[11]Oscarina!J122+[11]Rosely!J122+[11]Saulo!J122+[11]Yiberty!J122)</f>
        <v>0</v>
      </c>
      <c r="K122" s="541"/>
      <c r="L122" s="542"/>
      <c r="O122" s="538"/>
    </row>
    <row r="123" spans="2:15" ht="14.25" customHeight="1" thickTop="1" thickBot="1" x14ac:dyDescent="0.25">
      <c r="B123" s="529"/>
      <c r="C123" s="541"/>
      <c r="D123" s="586"/>
      <c r="E123" s="194" t="s">
        <v>63</v>
      </c>
      <c r="F123" s="579"/>
      <c r="G123" s="579"/>
      <c r="H123" s="579"/>
      <c r="I123" s="1295">
        <f>I125+I126+I124</f>
        <v>1</v>
      </c>
      <c r="J123" s="1296"/>
      <c r="K123" s="541"/>
      <c r="L123" s="542"/>
    </row>
    <row r="124" spans="2:15" ht="14.25" customHeight="1" thickTop="1" thickBot="1" x14ac:dyDescent="0.25">
      <c r="B124" s="529"/>
      <c r="C124" s="541"/>
      <c r="D124" s="586"/>
      <c r="E124" s="591" t="s">
        <v>42</v>
      </c>
      <c r="F124" s="592"/>
      <c r="G124" s="592"/>
      <c r="H124" s="592"/>
      <c r="I124" s="1292">
        <f>([11]Alejandra!I124+'[11]Bernardo '!I124+[11]Daisy!I124+[11]Dharianna!I124+[11]Fabiola!I124+'[11]Gregorina '!I124+[11]Ivan!I124+[11]Joel!I124+[11]Juan!I124+[11]Leonidas!I124+[11]Lisbeth!I124+[11]Espertin!I124+'[11]Maria Victoria'!I124+[11]Miguel!I124+[11]Milagros!I124+[11]Nancy!I124+[11]Oscarina!I124+[11]Rosely!I124+[11]Saulo!I124+[11]Yiberty!I124)</f>
        <v>0</v>
      </c>
      <c r="J124" s="1292">
        <f>([11]Alejandra!J124+'[11]Bernardo '!J124+[11]Daisy!J124+[11]Dharianna!J124+[11]Fabiola!J124+'[11]Gregorina '!J124+[11]Ivan!J124+[11]Joel!J124+[11]Juan!J124+[11]Leonidas!J124+[11]Lisbeth!J124+[11]Espertin!J124+'[11]Maria Victoria'!J124+[11]Miguel!J124+[11]Milagros!J124+[11]Nancy!J124+[11]Oscarina!J124+[11]Rosely!J124+[11]Saulo!J124+[11]Yiberty!J124)</f>
        <v>0</v>
      </c>
      <c r="K124" s="541"/>
      <c r="L124" s="542"/>
    </row>
    <row r="125" spans="2:15" ht="14.25" customHeight="1" thickTop="1" thickBot="1" x14ac:dyDescent="0.25">
      <c r="B125" s="529"/>
      <c r="C125" s="541"/>
      <c r="D125" s="586"/>
      <c r="E125" s="591" t="s">
        <v>41</v>
      </c>
      <c r="F125" s="588"/>
      <c r="G125" s="588"/>
      <c r="H125" s="588"/>
      <c r="I125" s="1292">
        <f>([11]Alejandra!I125+'[11]Bernardo '!I125+[11]Daisy!I125+[11]Dharianna!I125+[11]Fabiola!I125+'[11]Gregorina '!I125+[11]Ivan!I125+[11]Joel!I125+[11]Juan!I125+[11]Leonidas!I125+[11]Lisbeth!I125+[11]Espertin!I125+'[11]Maria Victoria'!I125+[11]Miguel!I125+[11]Milagros!I125+[11]Nancy!I125+[11]Oscarina!I125+[11]Rosely!I125+[11]Saulo!I125+[11]Yiberty!I125)</f>
        <v>1</v>
      </c>
      <c r="J125" s="1292">
        <f>([11]Alejandra!J125+'[11]Bernardo '!J125+[11]Daisy!J125+[11]Dharianna!J125+[11]Fabiola!J125+'[11]Gregorina '!J125+[11]Ivan!J125+[11]Joel!J125+[11]Juan!J125+[11]Leonidas!J125+[11]Lisbeth!J125+[11]Espertin!J125+'[11]Maria Victoria'!J125+[11]Miguel!J125+[11]Milagros!J125+[11]Nancy!J125+[11]Oscarina!J125+[11]Rosely!J125+[11]Saulo!J125+[11]Yiberty!J125)</f>
        <v>0</v>
      </c>
      <c r="K125" s="541"/>
      <c r="L125" s="542"/>
    </row>
    <row r="126" spans="2:15" ht="14.25" customHeight="1" thickTop="1" thickBot="1" x14ac:dyDescent="0.25">
      <c r="B126" s="529"/>
      <c r="C126" s="541"/>
      <c r="D126" s="586"/>
      <c r="E126" s="580" t="s">
        <v>40</v>
      </c>
      <c r="F126" s="588"/>
      <c r="G126" s="588"/>
      <c r="H126" s="593"/>
      <c r="I126" s="1292">
        <f>([11]Alejandra!I126+'[11]Bernardo '!I126+[11]Daisy!I126+[11]Dharianna!I126+[11]Fabiola!I126+'[11]Gregorina '!I126+[11]Ivan!I126+[11]Joel!I126+[11]Juan!I126+[11]Leonidas!I126+[11]Lisbeth!I126+[11]Espertin!I126+'[11]Maria Victoria'!I126+[11]Miguel!I126+[11]Milagros!I126+[11]Nancy!I126+[11]Oscarina!I126+[11]Rosely!I126+[11]Saulo!I126+[11]Yiberty!I126)</f>
        <v>0</v>
      </c>
      <c r="J126" s="1292">
        <f>([11]Alejandra!J126+'[11]Bernardo '!J126+[11]Daisy!J126+[11]Dharianna!J126+[11]Fabiola!J126+'[11]Gregorina '!J126+[11]Ivan!J126+[11]Joel!J126+[11]Juan!J126+[11]Leonidas!J126+[11]Lisbeth!J126+[11]Espertin!J126+'[11]Maria Victoria'!J126+[11]Miguel!J126+[11]Milagros!J126+[11]Nancy!J126+[11]Oscarina!J126+[11]Rosely!J126+[11]Saulo!J126+[11]Yiberty!J126)</f>
        <v>0</v>
      </c>
      <c r="K126" s="541"/>
      <c r="L126" s="542"/>
    </row>
    <row r="127" spans="2:15" ht="14.25" customHeight="1" thickTop="1" thickBot="1" x14ac:dyDescent="0.25">
      <c r="B127" s="529"/>
      <c r="C127" s="541"/>
      <c r="D127" s="586"/>
      <c r="E127" s="194" t="s">
        <v>122</v>
      </c>
      <c r="F127" s="579"/>
      <c r="G127" s="579"/>
      <c r="H127" s="579"/>
      <c r="I127" s="1271">
        <f>SUM(I128:J132)</f>
        <v>8</v>
      </c>
      <c r="J127" s="1271"/>
      <c r="K127" s="541"/>
      <c r="L127" s="542"/>
    </row>
    <row r="128" spans="2:15" ht="14.25" customHeight="1" thickTop="1" thickBot="1" x14ac:dyDescent="0.25">
      <c r="B128" s="529"/>
      <c r="C128" s="541"/>
      <c r="D128" s="586"/>
      <c r="E128" s="580" t="s">
        <v>38</v>
      </c>
      <c r="F128" s="581"/>
      <c r="G128" s="581"/>
      <c r="H128" s="582"/>
      <c r="I128" s="1292">
        <f>([11]Alejandra!I128+'[11]Bernardo '!I128+[11]Daisy!I128+[11]Dharianna!I128+[11]Fabiola!I128+'[11]Gregorina '!I128+[11]Ivan!I128+[11]Joel!I128+[11]Juan!I128+[11]Leonidas!I128+[11]Lisbeth!I128+[11]Espertin!I128+'[11]Maria Victoria'!I128+[11]Miguel!I128+[11]Milagros!I128+[11]Nancy!I128+[11]Oscarina!I128+[11]Rosely!I128+[11]Saulo!I128+[11]Yiberty!I128)</f>
        <v>3</v>
      </c>
      <c r="J128" s="1292">
        <f>([11]Alejandra!J128+'[11]Bernardo '!J128+[11]Daisy!J128+[11]Dharianna!J128+[11]Fabiola!J128+'[11]Gregorina '!J128+[11]Ivan!J128+[11]Joel!J128+[11]Juan!J128+[11]Leonidas!J128+[11]Lisbeth!J128+[11]Espertin!J128+'[11]Maria Victoria'!J128+[11]Miguel!J128+[11]Milagros!J128+[11]Nancy!J128+[11]Oscarina!J128+[11]Rosely!J128+[11]Saulo!J128+[11]Yiberty!J128)</f>
        <v>0</v>
      </c>
      <c r="K128" s="541"/>
      <c r="L128" s="542"/>
    </row>
    <row r="129" spans="2:12" ht="14.25" customHeight="1" thickTop="1" thickBot="1" x14ac:dyDescent="0.25">
      <c r="B129" s="529"/>
      <c r="C129" s="541"/>
      <c r="D129" s="586"/>
      <c r="E129" s="583" t="s">
        <v>149</v>
      </c>
      <c r="F129" s="584"/>
      <c r="G129" s="584"/>
      <c r="H129" s="585"/>
      <c r="I129" s="1292">
        <f>([11]Alejandra!I129+'[11]Bernardo '!I129+[11]Daisy!I129+[11]Dharianna!I129+[11]Fabiola!I129+'[11]Gregorina '!I129+[11]Ivan!I129+[11]Joel!I129+[11]Juan!I129+[11]Leonidas!I129+[11]Lisbeth!I129+[11]Espertin!I129+'[11]Maria Victoria'!I129+[11]Miguel!I129+[11]Milagros!I129+[11]Nancy!I129+[11]Oscarina!I129+[11]Rosely!I129+[11]Saulo!I129+[11]Yiberty!I129)</f>
        <v>0</v>
      </c>
      <c r="J129" s="1292">
        <f>([11]Alejandra!J129+'[11]Bernardo '!J129+[11]Daisy!J129+[11]Dharianna!J129+[11]Fabiola!J129+'[11]Gregorina '!J129+[11]Ivan!J129+[11]Joel!J129+[11]Juan!J129+[11]Leonidas!J129+[11]Lisbeth!J129+[11]Espertin!J129+'[11]Maria Victoria'!J129+[11]Miguel!J129+[11]Milagros!J129+[11]Nancy!J129+[11]Oscarina!J129+[11]Rosely!J129+[11]Saulo!J129+[11]Yiberty!J129)</f>
        <v>0</v>
      </c>
      <c r="K129" s="541"/>
      <c r="L129" s="542"/>
    </row>
    <row r="130" spans="2:12" ht="14.25" customHeight="1" thickTop="1" thickBot="1" x14ac:dyDescent="0.25">
      <c r="B130" s="529"/>
      <c r="C130" s="541"/>
      <c r="D130" s="586"/>
      <c r="E130" s="583" t="s">
        <v>22</v>
      </c>
      <c r="F130" s="584"/>
      <c r="G130" s="584"/>
      <c r="H130" s="585"/>
      <c r="I130" s="1292">
        <f>([11]Alejandra!I130+'[11]Bernardo '!I130+[11]Daisy!I130+[11]Dharianna!I130+[11]Fabiola!I130+'[11]Gregorina '!I130+[11]Ivan!I130+[11]Joel!I130+[11]Juan!I130+[11]Leonidas!I130+[11]Lisbeth!I130+[11]Espertin!I130+'[11]Maria Victoria'!I130+[11]Miguel!I130+[11]Milagros!I130+[11]Nancy!I130+[11]Oscarina!I130+[11]Rosely!I130+[11]Saulo!I130+[11]Yiberty!I130)</f>
        <v>2</v>
      </c>
      <c r="J130" s="1292">
        <f>([11]Alejandra!J130+'[11]Bernardo '!J130+[11]Daisy!J130+[11]Dharianna!J130+[11]Fabiola!J130+'[11]Gregorina '!J130+[11]Ivan!J130+[11]Joel!J130+[11]Juan!J130+[11]Leonidas!J130+[11]Lisbeth!J130+[11]Espertin!J130+'[11]Maria Victoria'!J130+[11]Miguel!J130+[11]Milagros!J130+[11]Nancy!J130+[11]Oscarina!J130+[11]Rosely!J130+[11]Saulo!J130+[11]Yiberty!J130)</f>
        <v>0</v>
      </c>
      <c r="K130" s="541"/>
      <c r="L130" s="542"/>
    </row>
    <row r="131" spans="2:12" ht="14.25" customHeight="1" thickTop="1" thickBot="1" x14ac:dyDescent="0.25">
      <c r="B131" s="529"/>
      <c r="C131" s="541"/>
      <c r="D131" s="586"/>
      <c r="E131" s="587" t="s">
        <v>21</v>
      </c>
      <c r="F131" s="588"/>
      <c r="G131" s="588"/>
      <c r="H131" s="588"/>
      <c r="I131" s="1292">
        <f>([11]Alejandra!I131+'[11]Bernardo '!I131+[11]Daisy!I131+[11]Dharianna!I131+[11]Fabiola!I131+'[11]Gregorina '!I131+[11]Ivan!I131+[11]Joel!I131+[11]Juan!I131+[11]Leonidas!I131+[11]Lisbeth!I131+[11]Espertin!I131+'[11]Maria Victoria'!I131+[11]Miguel!I131+[11]Milagros!I131+[11]Nancy!I131+[11]Oscarina!I131+[11]Rosely!I131+[11]Saulo!I131+[11]Yiberty!I131)</f>
        <v>1</v>
      </c>
      <c r="J131" s="1292">
        <f>([11]Alejandra!J131+'[11]Bernardo '!J131+[11]Daisy!J131+[11]Dharianna!J131+[11]Fabiola!J131+'[11]Gregorina '!J131+[11]Ivan!J131+[11]Joel!J131+[11]Juan!J131+[11]Leonidas!J131+[11]Lisbeth!J131+[11]Espertin!J131+'[11]Maria Victoria'!J131+[11]Miguel!J131+[11]Milagros!J131+[11]Nancy!J131+[11]Oscarina!J131+[11]Rosely!J131+[11]Saulo!J131+[11]Yiberty!J131)</f>
        <v>0</v>
      </c>
      <c r="K131" s="541"/>
      <c r="L131" s="542"/>
    </row>
    <row r="132" spans="2:12" ht="14.25" customHeight="1" thickTop="1" thickBot="1" x14ac:dyDescent="0.25">
      <c r="B132" s="529"/>
      <c r="C132" s="541"/>
      <c r="D132" s="586"/>
      <c r="E132" s="589" t="s">
        <v>150</v>
      </c>
      <c r="F132" s="578"/>
      <c r="G132" s="578"/>
      <c r="H132" s="578"/>
      <c r="I132" s="1292">
        <f>([11]Alejandra!I132+'[11]Bernardo '!I132+[11]Daisy!I132+[11]Dharianna!I132+[11]Fabiola!I132+'[11]Gregorina '!I132+[11]Ivan!I132+[11]Joel!I132+[11]Juan!I132+[11]Leonidas!I132+[11]Lisbeth!I132+[11]Espertin!I132+'[11]Maria Victoria'!I132+[11]Miguel!I132+[11]Milagros!I132+[11]Nancy!I132+[11]Oscarina!I132+[11]Rosely!I132+[11]Saulo!I132+[11]Yiberty!I132)</f>
        <v>2</v>
      </c>
      <c r="J132" s="1292">
        <f>([11]Alejandra!J132+'[11]Bernardo '!J132+[11]Daisy!J132+[11]Dharianna!J132+[11]Fabiola!J132+'[11]Gregorina '!J132+[11]Ivan!J132+[11]Joel!J132+[11]Juan!J132+[11]Leonidas!J132+[11]Lisbeth!J132+[11]Espertin!J132+'[11]Maria Victoria'!J132+[11]Miguel!J132+[11]Milagros!J132+[11]Nancy!J132+[11]Oscarina!J132+[11]Rosely!J132+[11]Saulo!J132+[11]Yiberty!J132)</f>
        <v>0</v>
      </c>
      <c r="K132" s="541"/>
      <c r="L132" s="542"/>
    </row>
    <row r="133" spans="2:12" ht="14.25" customHeight="1" thickTop="1" thickBot="1" x14ac:dyDescent="0.25">
      <c r="B133" s="529"/>
      <c r="C133" s="541"/>
      <c r="D133" s="586"/>
      <c r="E133" s="193" t="s">
        <v>123</v>
      </c>
      <c r="F133" s="579"/>
      <c r="G133" s="579"/>
      <c r="H133" s="579"/>
      <c r="I133" s="1271">
        <f>SUM(I134:J138)</f>
        <v>48</v>
      </c>
      <c r="J133" s="1271"/>
      <c r="K133" s="541"/>
      <c r="L133" s="542"/>
    </row>
    <row r="134" spans="2:12" ht="14.25" customHeight="1" thickTop="1" thickBot="1" x14ac:dyDescent="0.25">
      <c r="B134" s="529"/>
      <c r="C134" s="541"/>
      <c r="D134" s="586"/>
      <c r="E134" s="580" t="s">
        <v>42</v>
      </c>
      <c r="F134" s="581"/>
      <c r="G134" s="581"/>
      <c r="H134" s="582"/>
      <c r="I134" s="1292">
        <f>([11]Alejandra!I134+'[11]Bernardo '!I134+[11]Daisy!I134+[11]Dharianna!I134+[11]Fabiola!I134+'[11]Gregorina '!I134+[11]Ivan!I134+[11]Joel!I134+[11]Juan!I134+[11]Leonidas!I134+[11]Lisbeth!I134+[11]Espertin!I134+'[11]Maria Victoria'!I134+[11]Miguel!I134+[11]Milagros!I134+[11]Nancy!I134+[11]Oscarina!I134+[11]Rosely!I134+[11]Saulo!I134+[11]Yiberty!I134)</f>
        <v>22</v>
      </c>
      <c r="J134" s="1292">
        <f>([11]Alejandra!J134+'[11]Bernardo '!J134+[11]Daisy!J134+[11]Dharianna!J134+[11]Fabiola!J134+'[11]Gregorina '!J134+[11]Ivan!J134+[11]Joel!J134+[11]Juan!J134+[11]Leonidas!J134+[11]Lisbeth!J134+[11]Espertin!J134+'[11]Maria Victoria'!J134+[11]Miguel!J134+[11]Milagros!J134+[11]Nancy!J134+[11]Oscarina!J134+[11]Rosely!J134+[11]Saulo!J134+[11]Yiberty!J134)</f>
        <v>0</v>
      </c>
      <c r="K134" s="541"/>
      <c r="L134" s="542"/>
    </row>
    <row r="135" spans="2:12" ht="14.25" customHeight="1" thickTop="1" thickBot="1" x14ac:dyDescent="0.25">
      <c r="B135" s="529"/>
      <c r="C135" s="541"/>
      <c r="D135" s="586"/>
      <c r="E135" s="583" t="s">
        <v>149</v>
      </c>
      <c r="F135" s="584"/>
      <c r="G135" s="584"/>
      <c r="H135" s="585"/>
      <c r="I135" s="1292">
        <f>([11]Alejandra!I135+'[11]Bernardo '!I135+[11]Daisy!I135+[11]Dharianna!I135+[11]Fabiola!I135+'[11]Gregorina '!I135+[11]Ivan!I135+[11]Joel!I135+[11]Juan!I135+[11]Leonidas!I135+[11]Lisbeth!I135+[11]Espertin!I135+'[11]Maria Victoria'!I135+[11]Miguel!I135+[11]Milagros!I135+[11]Nancy!I135+[11]Oscarina!I135+[11]Rosely!I135+[11]Saulo!I135+[11]Yiberty!I135)</f>
        <v>0</v>
      </c>
      <c r="J135" s="1292">
        <f>([11]Alejandra!J135+'[11]Bernardo '!J135+[11]Daisy!J135+[11]Dharianna!J135+[11]Fabiola!J135+'[11]Gregorina '!J135+[11]Ivan!J135+[11]Joel!J135+[11]Juan!J135+[11]Leonidas!J135+[11]Lisbeth!J135+[11]Espertin!J135+'[11]Maria Victoria'!J135+[11]Miguel!J135+[11]Milagros!J135+[11]Nancy!J135+[11]Oscarina!J135+[11]Rosely!J135+[11]Saulo!J135+[11]Yiberty!J135)</f>
        <v>0</v>
      </c>
      <c r="K135" s="541"/>
      <c r="L135" s="542"/>
    </row>
    <row r="136" spans="2:12" ht="14.25" customHeight="1" thickTop="1" thickBot="1" x14ac:dyDescent="0.25">
      <c r="B136" s="529"/>
      <c r="C136" s="541"/>
      <c r="D136" s="586"/>
      <c r="E136" s="583" t="s">
        <v>41</v>
      </c>
      <c r="F136" s="584"/>
      <c r="G136" s="584"/>
      <c r="H136" s="585"/>
      <c r="I136" s="1292">
        <f>([11]Alejandra!I136+'[11]Bernardo '!I136+[11]Daisy!I136+[11]Dharianna!I136+[11]Fabiola!I136+'[11]Gregorina '!I136+[11]Ivan!I136+[11]Joel!I136+[11]Juan!I136+[11]Leonidas!I136+[11]Lisbeth!I136+[11]Espertin!I136+'[11]Maria Victoria'!I136+[11]Miguel!I136+[11]Milagros!I136+[11]Nancy!I136+[11]Oscarina!I136+[11]Rosely!I136+[11]Saulo!I136+[11]Yiberty!I136)</f>
        <v>10</v>
      </c>
      <c r="J136" s="1292">
        <f>([11]Alejandra!J136+'[11]Bernardo '!J136+[11]Daisy!J136+[11]Dharianna!J136+[11]Fabiola!J136+'[11]Gregorina '!J136+[11]Ivan!J136+[11]Joel!J136+[11]Juan!J136+[11]Leonidas!J136+[11]Lisbeth!J136+[11]Espertin!J136+'[11]Maria Victoria'!J136+[11]Miguel!J136+[11]Milagros!J136+[11]Nancy!J136+[11]Oscarina!J136+[11]Rosely!J136+[11]Saulo!J136+[11]Yiberty!J136)</f>
        <v>0</v>
      </c>
      <c r="K136" s="541"/>
      <c r="L136" s="542"/>
    </row>
    <row r="137" spans="2:12" ht="14.25" customHeight="1" thickTop="1" thickBot="1" x14ac:dyDescent="0.25">
      <c r="B137" s="529"/>
      <c r="C137" s="541"/>
      <c r="D137" s="586"/>
      <c r="E137" s="587" t="s">
        <v>40</v>
      </c>
      <c r="F137" s="588"/>
      <c r="G137" s="588"/>
      <c r="H137" s="588"/>
      <c r="I137" s="1292">
        <f>([11]Alejandra!I137+'[11]Bernardo '!I137+[11]Daisy!I137+[11]Dharianna!I137+[11]Fabiola!I137+'[11]Gregorina '!I137+[11]Ivan!I137+[11]Joel!I137+[11]Juan!I137+[11]Leonidas!I137+[11]Lisbeth!I137+[11]Espertin!I137+'[11]Maria Victoria'!I137+[11]Miguel!I137+[11]Milagros!I137+[11]Nancy!I137+[11]Oscarina!I137+[11]Rosely!I137+[11]Saulo!I137+[11]Yiberty!I137)</f>
        <v>15</v>
      </c>
      <c r="J137" s="1292">
        <f>([11]Alejandra!J137+'[11]Bernardo '!J137+[11]Daisy!J137+[11]Dharianna!J137+[11]Fabiola!J137+'[11]Gregorina '!J137+[11]Ivan!J137+[11]Joel!J137+[11]Juan!J137+[11]Leonidas!J137+[11]Lisbeth!J137+[11]Espertin!J137+'[11]Maria Victoria'!J137+[11]Miguel!J137+[11]Milagros!J137+[11]Nancy!J137+[11]Oscarina!J137+[11]Rosely!J137+[11]Saulo!J137+[11]Yiberty!J137)</f>
        <v>0</v>
      </c>
      <c r="K137" s="541"/>
      <c r="L137" s="542"/>
    </row>
    <row r="138" spans="2:12" ht="14.25" customHeight="1" thickTop="1" thickBot="1" x14ac:dyDescent="0.25">
      <c r="B138" s="529"/>
      <c r="C138" s="541"/>
      <c r="D138" s="586"/>
      <c r="E138" s="589" t="s">
        <v>152</v>
      </c>
      <c r="F138" s="578"/>
      <c r="G138" s="578"/>
      <c r="H138" s="578"/>
      <c r="I138" s="1292">
        <f>([11]Alejandra!I138+'[11]Bernardo '!I138+[11]Daisy!I138+[11]Dharianna!I138+[11]Fabiola!I138+'[11]Gregorina '!I138+[11]Ivan!I138+[11]Joel!I138+[11]Juan!I138+[11]Leonidas!I138+[11]Lisbeth!I138+[11]Espertin!I138+'[11]Maria Victoria'!I138+[11]Miguel!I138+[11]Milagros!I138+[11]Nancy!I138+[11]Oscarina!I138+[11]Rosely!I138+[11]Saulo!I138+[11]Yiberty!I138)</f>
        <v>1</v>
      </c>
      <c r="J138" s="1292">
        <f>([11]Alejandra!J138+'[11]Bernardo '!J138+[11]Daisy!J138+[11]Dharianna!J138+[11]Fabiola!J138+'[11]Gregorina '!J138+[11]Ivan!J138+[11]Joel!J138+[11]Juan!J138+[11]Leonidas!J138+[11]Lisbeth!J138+[11]Espertin!J138+'[11]Maria Victoria'!J138+[11]Miguel!J138+[11]Milagros!J138+[11]Nancy!J138+[11]Oscarina!J138+[11]Rosely!J138+[11]Saulo!J138+[11]Yiberty!J138)</f>
        <v>0</v>
      </c>
      <c r="K138" s="541"/>
      <c r="L138" s="542"/>
    </row>
    <row r="139" spans="2:12" ht="14.25" customHeight="1" thickTop="1" thickBot="1" x14ac:dyDescent="0.25">
      <c r="B139" s="529"/>
      <c r="C139" s="541"/>
      <c r="D139" s="586"/>
      <c r="E139" s="193" t="s">
        <v>148</v>
      </c>
      <c r="F139" s="579"/>
      <c r="G139" s="579"/>
      <c r="H139" s="579"/>
      <c r="I139" s="1271">
        <f>SUM(I140:J144)</f>
        <v>12</v>
      </c>
      <c r="J139" s="1271"/>
      <c r="K139" s="541"/>
      <c r="L139" s="542"/>
    </row>
    <row r="140" spans="2:12" ht="14.25" customHeight="1" thickTop="1" thickBot="1" x14ac:dyDescent="0.25">
      <c r="B140" s="529"/>
      <c r="C140" s="541"/>
      <c r="D140" s="586"/>
      <c r="E140" s="580" t="s">
        <v>38</v>
      </c>
      <c r="F140" s="581"/>
      <c r="G140" s="581"/>
      <c r="H140" s="582"/>
      <c r="I140" s="1292">
        <f>([11]Alejandra!I140+'[11]Bernardo '!I140+[11]Daisy!I140+[11]Dharianna!I140+[11]Fabiola!I140+'[11]Gregorina '!I140+[11]Ivan!I140+[11]Joel!I140+[11]Juan!I140+[11]Leonidas!I140+[11]Lisbeth!I140+[11]Espertin!I140+'[11]Maria Victoria'!I140+[11]Miguel!I140+[11]Milagros!I140+[11]Nancy!I140+[11]Oscarina!I140+[11]Rosely!I140+[11]Saulo!I140+[11]Yiberty!I140)</f>
        <v>10</v>
      </c>
      <c r="J140" s="1292">
        <f>([11]Alejandra!J140+'[11]Bernardo '!J140+[11]Daisy!J140+[11]Dharianna!J140+[11]Fabiola!J140+'[11]Gregorina '!J140+[11]Ivan!J140+[11]Joel!J140+[11]Juan!J140+[11]Leonidas!J140+[11]Lisbeth!J140+[11]Espertin!J140+'[11]Maria Victoria'!J140+[11]Miguel!J140+[11]Milagros!J140+[11]Nancy!J140+[11]Oscarina!J140+[11]Rosely!J140+[11]Saulo!J140+[11]Yiberty!J140)</f>
        <v>0</v>
      </c>
      <c r="K140" s="541"/>
      <c r="L140" s="542"/>
    </row>
    <row r="141" spans="2:12" ht="14.25" customHeight="1" thickTop="1" thickBot="1" x14ac:dyDescent="0.25">
      <c r="B141" s="529"/>
      <c r="C141" s="541"/>
      <c r="D141" s="586"/>
      <c r="E141" s="583" t="s">
        <v>149</v>
      </c>
      <c r="F141" s="584"/>
      <c r="G141" s="584"/>
      <c r="H141" s="585"/>
      <c r="I141" s="1292">
        <f>([11]Alejandra!I141+'[11]Bernardo '!I141+[11]Daisy!I141+[11]Dharianna!I141+[11]Fabiola!I141+'[11]Gregorina '!I141+[11]Ivan!I141+[11]Joel!I141+[11]Juan!I141+[11]Leonidas!I141+[11]Lisbeth!I141+[11]Espertin!I141+'[11]Maria Victoria'!I141+[11]Miguel!I141+[11]Milagros!I141+[11]Nancy!I141+[11]Oscarina!I141+[11]Rosely!I141+[11]Saulo!I141+[11]Yiberty!I141)</f>
        <v>0</v>
      </c>
      <c r="J141" s="1292">
        <f>([11]Alejandra!J141+'[11]Bernardo '!J141+[11]Daisy!J141+[11]Dharianna!J141+[11]Fabiola!J141+'[11]Gregorina '!J141+[11]Ivan!J141+[11]Joel!J141+[11]Juan!J141+[11]Leonidas!J141+[11]Lisbeth!J141+[11]Espertin!J141+'[11]Maria Victoria'!J141+[11]Miguel!J141+[11]Milagros!J141+[11]Nancy!J141+[11]Oscarina!J141+[11]Rosely!J141+[11]Saulo!J141+[11]Yiberty!J141)</f>
        <v>0</v>
      </c>
      <c r="K141" s="541"/>
      <c r="L141" s="542"/>
    </row>
    <row r="142" spans="2:12" ht="14.25" customHeight="1" thickTop="1" thickBot="1" x14ac:dyDescent="0.25">
      <c r="B142" s="529"/>
      <c r="C142" s="541"/>
      <c r="D142" s="586"/>
      <c r="E142" s="583" t="s">
        <v>22</v>
      </c>
      <c r="F142" s="584"/>
      <c r="G142" s="584"/>
      <c r="H142" s="585"/>
      <c r="I142" s="1292">
        <f>([11]Alejandra!I142+'[11]Bernardo '!I142+[11]Daisy!I142+[11]Dharianna!I142+[11]Fabiola!I142+'[11]Gregorina '!I142+[11]Ivan!I142+[11]Joel!I142+[11]Juan!I142+[11]Leonidas!I142+[11]Lisbeth!I142+[11]Espertin!I142+'[11]Maria Victoria'!I142+[11]Miguel!I142+[11]Milagros!I142+[11]Nancy!I142+[11]Oscarina!I142+[11]Rosely!I142+[11]Saulo!I142+[11]Yiberty!I142)</f>
        <v>2</v>
      </c>
      <c r="J142" s="1292">
        <f>([11]Alejandra!J142+'[11]Bernardo '!J142+[11]Daisy!J142+[11]Dharianna!J142+[11]Fabiola!J142+'[11]Gregorina '!J142+[11]Ivan!J142+[11]Joel!J142+[11]Juan!J142+[11]Leonidas!J142+[11]Lisbeth!J142+[11]Espertin!J142+'[11]Maria Victoria'!J142+[11]Miguel!J142+[11]Milagros!J142+[11]Nancy!J142+[11]Oscarina!J142+[11]Rosely!J142+[11]Saulo!J142+[11]Yiberty!J142)</f>
        <v>0</v>
      </c>
      <c r="K142" s="541"/>
      <c r="L142" s="542"/>
    </row>
    <row r="143" spans="2:12" ht="14.25" customHeight="1" thickTop="1" thickBot="1" x14ac:dyDescent="0.25">
      <c r="B143" s="529"/>
      <c r="C143" s="541"/>
      <c r="D143" s="586"/>
      <c r="E143" s="587" t="s">
        <v>21</v>
      </c>
      <c r="F143" s="588"/>
      <c r="G143" s="588"/>
      <c r="H143" s="588"/>
      <c r="I143" s="1292">
        <f>([11]Alejandra!I143+'[11]Bernardo '!I143+[11]Daisy!I143+[11]Dharianna!I143+[11]Fabiola!I143+'[11]Gregorina '!I143+[11]Ivan!I143+[11]Joel!I143+[11]Juan!I143+[11]Leonidas!I143+[11]Lisbeth!I143+[11]Espertin!I143+'[11]Maria Victoria'!I143+[11]Miguel!I143+[11]Milagros!I143+[11]Nancy!I143+[11]Oscarina!I143+[11]Rosely!I143+[11]Saulo!I143+[11]Yiberty!I143)</f>
        <v>0</v>
      </c>
      <c r="J143" s="1292">
        <f>([11]Alejandra!J143+'[11]Bernardo '!J143+[11]Daisy!J143+[11]Dharianna!J143+[11]Fabiola!J143+'[11]Gregorina '!J143+[11]Ivan!J143+[11]Joel!J143+[11]Juan!J143+[11]Leonidas!J143+[11]Lisbeth!J143+[11]Espertin!J143+'[11]Maria Victoria'!J143+[11]Miguel!J143+[11]Milagros!J143+[11]Nancy!J143+[11]Oscarina!J143+[11]Rosely!J143+[11]Saulo!J143+[11]Yiberty!J143)</f>
        <v>0</v>
      </c>
      <c r="K143" s="541"/>
      <c r="L143" s="542"/>
    </row>
    <row r="144" spans="2:12" ht="14.25" customHeight="1" thickTop="1" thickBot="1" x14ac:dyDescent="0.25">
      <c r="B144" s="529"/>
      <c r="C144" s="541"/>
      <c r="D144" s="586"/>
      <c r="E144" s="589" t="s">
        <v>150</v>
      </c>
      <c r="F144" s="578"/>
      <c r="G144" s="578"/>
      <c r="H144" s="578"/>
      <c r="I144" s="1292">
        <f>([11]Alejandra!I144+'[11]Bernardo '!I144+[11]Daisy!I144+[11]Dharianna!I144+[11]Fabiola!I144+'[11]Gregorina '!I144+[11]Ivan!I144+[11]Joel!I144+[11]Juan!I144+[11]Leonidas!I144+[11]Lisbeth!I144+[11]Espertin!I144+'[11]Maria Victoria'!I144+[11]Miguel!I144+[11]Milagros!I144+[11]Nancy!I144+[11]Oscarina!I144+[11]Rosely!I144+[11]Saulo!I144+[11]Yiberty!I144)</f>
        <v>0</v>
      </c>
      <c r="J144" s="1292">
        <f>([11]Alejandra!J144+'[11]Bernardo '!J144+[11]Daisy!J144+[11]Dharianna!J144+[11]Fabiola!J144+'[11]Gregorina '!J144+[11]Ivan!J144+[11]Joel!J144+[11]Juan!J144+[11]Leonidas!J144+[11]Lisbeth!J144+[11]Espertin!J144+'[11]Maria Victoria'!J144+[11]Miguel!J144+[11]Milagros!J144+[11]Nancy!J144+[11]Oscarina!J144+[11]Rosely!J144+[11]Saulo!J144+[11]Yiberty!J144)</f>
        <v>0</v>
      </c>
      <c r="K144" s="541"/>
      <c r="L144" s="542"/>
    </row>
    <row r="145" spans="2:14" ht="16.5" customHeight="1" thickTop="1" thickBot="1" x14ac:dyDescent="0.25">
      <c r="B145" s="529"/>
      <c r="C145" s="541"/>
      <c r="D145" s="152" t="s">
        <v>153</v>
      </c>
      <c r="E145" s="153"/>
      <c r="F145" s="154"/>
      <c r="G145" s="594"/>
      <c r="H145" s="594"/>
      <c r="I145" s="1236">
        <f>(I146+I151+I156+I161+I166+I171+I176)</f>
        <v>1</v>
      </c>
      <c r="J145" s="1237"/>
      <c r="K145" s="541"/>
      <c r="L145" s="542"/>
    </row>
    <row r="146" spans="2:14" ht="14.25" customHeight="1" thickTop="1" thickBot="1" x14ac:dyDescent="0.25">
      <c r="B146" s="529"/>
      <c r="C146" s="541"/>
      <c r="D146" s="595"/>
      <c r="E146" s="195" t="s">
        <v>23</v>
      </c>
      <c r="F146" s="579"/>
      <c r="G146" s="579"/>
      <c r="H146" s="590"/>
      <c r="I146" s="1295">
        <f>(I147+I148+I149+I150)</f>
        <v>1</v>
      </c>
      <c r="J146" s="1296"/>
      <c r="K146" s="541"/>
      <c r="L146" s="542"/>
      <c r="N146" s="538"/>
    </row>
    <row r="147" spans="2:14" ht="14.25" customHeight="1" thickTop="1" thickBot="1" x14ac:dyDescent="0.25">
      <c r="B147" s="529"/>
      <c r="C147" s="541"/>
      <c r="D147" s="596"/>
      <c r="E147" s="597" t="s">
        <v>38</v>
      </c>
      <c r="F147" s="588"/>
      <c r="G147" s="588"/>
      <c r="H147" s="593"/>
      <c r="I147" s="1291">
        <f>([11]Alejandra!I147+'[11]Bernardo '!I147+[11]Daisy!I147+[11]Dharianna!I147+[11]Fabiola!I147+'[11]Gregorina '!I147+[11]Ivan!I147+[11]Joel!I147+[11]Juan!I147+[11]Leonidas!I147+[11]Lisbeth!I147+[11]Espertin!I147+'[11]Maria Victoria'!I147+[11]Miguel!I147+[11]Milagros!I147+[11]Nancy!I147+[11]Oscarina!I147+[11]Rosely!I147+[11]Saulo!I147+[11]Yiberty!I147)</f>
        <v>1</v>
      </c>
      <c r="J147" s="1291">
        <f>([11]Alejandra!J147+'[11]Bernardo '!J147+[11]Daisy!J147+[11]Dharianna!J147+[11]Fabiola!J147+'[11]Gregorina '!J147+[11]Ivan!J147+[11]Joel!J147+[11]Juan!J147+[11]Leonidas!J147+[11]Lisbeth!J147+[11]Espertin!J147+'[11]Maria Victoria'!J147+[11]Miguel!J147+[11]Milagros!J147+[11]Nancy!J147+[11]Oscarina!J147+[11]Rosely!J147+[11]Saulo!J147+[11]Yiberty!J147)</f>
        <v>0</v>
      </c>
      <c r="K147" s="541"/>
      <c r="L147" s="542"/>
      <c r="N147" s="538"/>
    </row>
    <row r="148" spans="2:14" ht="14.25" customHeight="1" thickTop="1" thickBot="1" x14ac:dyDescent="0.25">
      <c r="B148" s="529"/>
      <c r="C148" s="541"/>
      <c r="D148" s="596"/>
      <c r="E148" s="597" t="s">
        <v>149</v>
      </c>
      <c r="F148" s="588"/>
      <c r="G148" s="588"/>
      <c r="H148" s="593"/>
      <c r="I148" s="1291">
        <f>([11]Alejandra!I148+'[11]Bernardo '!I148+[11]Daisy!I148+[11]Dharianna!I148+[11]Fabiola!I148+'[11]Gregorina '!I148+[11]Ivan!I148+[11]Joel!I148+[11]Juan!I148+[11]Leonidas!I148+[11]Lisbeth!I148+[11]Espertin!I148+'[11]Maria Victoria'!I148+[11]Miguel!I148+[11]Milagros!I148+[11]Nancy!I148+[11]Oscarina!I148+[11]Rosely!I148+[11]Saulo!I148+[11]Yiberty!I148)</f>
        <v>0</v>
      </c>
      <c r="J148" s="1291">
        <f>([11]Alejandra!J148+'[11]Bernardo '!J148+[11]Daisy!J148+[11]Dharianna!J148+[11]Fabiola!J148+'[11]Gregorina '!J148+[11]Ivan!J148+[11]Joel!J148+[11]Juan!J148+[11]Leonidas!J148+[11]Lisbeth!J148+[11]Espertin!J148+'[11]Maria Victoria'!J148+[11]Miguel!J148+[11]Milagros!J148+[11]Nancy!J148+[11]Oscarina!J148+[11]Rosely!J148+[11]Saulo!J148+[11]Yiberty!J148)</f>
        <v>0</v>
      </c>
      <c r="K148" s="541"/>
      <c r="L148" s="542"/>
      <c r="N148" s="538"/>
    </row>
    <row r="149" spans="2:14" ht="14.25" customHeight="1" thickTop="1" thickBot="1" x14ac:dyDescent="0.25">
      <c r="B149" s="529"/>
      <c r="C149" s="541"/>
      <c r="D149" s="596"/>
      <c r="E149" s="597" t="s">
        <v>22</v>
      </c>
      <c r="F149" s="588"/>
      <c r="G149" s="588"/>
      <c r="H149" s="593"/>
      <c r="I149" s="1291">
        <f>([11]Alejandra!I149+'[11]Bernardo '!I149+[11]Daisy!I149+[11]Dharianna!I149+[11]Fabiola!I149+'[11]Gregorina '!I149+[11]Ivan!I149+[11]Joel!I149+[11]Juan!I149+[11]Leonidas!I149+[11]Lisbeth!I149+[11]Espertin!I149+'[11]Maria Victoria'!I149+[11]Miguel!I149+[11]Milagros!I149+[11]Nancy!I149+[11]Oscarina!I149+[11]Rosely!I149+[11]Saulo!I149+[11]Yiberty!I149)</f>
        <v>0</v>
      </c>
      <c r="J149" s="1291">
        <f>([11]Alejandra!J149+'[11]Bernardo '!J149+[11]Daisy!J149+[11]Dharianna!J149+[11]Fabiola!J149+'[11]Gregorina '!J149+[11]Ivan!J149+[11]Joel!J149+[11]Juan!J149+[11]Leonidas!J149+[11]Lisbeth!J149+[11]Espertin!J149+'[11]Maria Victoria'!J149+[11]Miguel!J149+[11]Milagros!J149+[11]Nancy!J149+[11]Oscarina!J149+[11]Rosely!J149+[11]Saulo!J149+[11]Yiberty!J149)</f>
        <v>0</v>
      </c>
      <c r="K149" s="541"/>
      <c r="L149" s="542"/>
      <c r="N149" s="538"/>
    </row>
    <row r="150" spans="2:14" ht="14.25" customHeight="1" thickTop="1" thickBot="1" x14ac:dyDescent="0.25">
      <c r="B150" s="529"/>
      <c r="C150" s="541"/>
      <c r="D150" s="596"/>
      <c r="E150" s="597" t="s">
        <v>21</v>
      </c>
      <c r="F150" s="598"/>
      <c r="G150" s="598"/>
      <c r="H150" s="599"/>
      <c r="I150" s="1291">
        <f>([11]Alejandra!I150+'[11]Bernardo '!I150+[11]Daisy!I150+[11]Dharianna!I150+[11]Fabiola!I150+'[11]Gregorina '!I150+[11]Ivan!I150+[11]Joel!I150+[11]Juan!I150+[11]Leonidas!I150+[11]Lisbeth!I150+[11]Espertin!I150+'[11]Maria Victoria'!I150+[11]Miguel!I150+[11]Milagros!I150+[11]Nancy!I150+[11]Oscarina!I150+[11]Rosely!I150+[11]Saulo!I150+[11]Yiberty!I150)</f>
        <v>0</v>
      </c>
      <c r="J150" s="1291">
        <f>([11]Alejandra!J150+'[11]Bernardo '!J150+[11]Daisy!J150+[11]Dharianna!J150+[11]Fabiola!J150+'[11]Gregorina '!J150+[11]Ivan!J150+[11]Joel!J150+[11]Juan!J150+[11]Leonidas!J150+[11]Lisbeth!J150+[11]Espertin!J150+'[11]Maria Victoria'!J150+[11]Miguel!J150+[11]Milagros!J150+[11]Nancy!J150+[11]Oscarina!J150+[11]Rosely!J150+[11]Saulo!J150+[11]Yiberty!J150)</f>
        <v>0</v>
      </c>
      <c r="K150" s="541"/>
      <c r="L150" s="542"/>
      <c r="M150" s="538"/>
      <c r="N150" s="538"/>
    </row>
    <row r="151" spans="2:14" ht="14.25" customHeight="1" thickTop="1" thickBot="1" x14ac:dyDescent="0.25">
      <c r="B151" s="529"/>
      <c r="C151" s="541"/>
      <c r="D151" s="596"/>
      <c r="E151" s="196" t="s">
        <v>7</v>
      </c>
      <c r="F151" s="600"/>
      <c r="G151" s="600"/>
      <c r="H151" s="600"/>
      <c r="I151" s="1297">
        <f>(I152+I153+I154+I155)</f>
        <v>0</v>
      </c>
      <c r="J151" s="1297"/>
      <c r="K151" s="541"/>
      <c r="L151" s="542"/>
      <c r="M151" s="538"/>
      <c r="N151" s="538"/>
    </row>
    <row r="152" spans="2:14" ht="14.25" customHeight="1" thickTop="1" thickBot="1" x14ac:dyDescent="0.25">
      <c r="B152" s="529"/>
      <c r="C152" s="541"/>
      <c r="D152" s="596"/>
      <c r="E152" s="597" t="s">
        <v>38</v>
      </c>
      <c r="F152" s="588"/>
      <c r="G152" s="588"/>
      <c r="H152" s="593"/>
      <c r="I152" s="1291">
        <f>([11]Alejandra!I152+'[11]Bernardo '!I152+[11]Daisy!I152+[11]Dharianna!I152+[11]Fabiola!I152+'[11]Gregorina '!I152+[11]Ivan!I152+[11]Joel!I152+[11]Juan!I152+[11]Leonidas!I152+[11]Lisbeth!I152+[11]Espertin!I152+'[11]Maria Victoria'!I152+[11]Miguel!I152+[11]Milagros!I152+[11]Nancy!I152+[11]Oscarina!I152+[11]Rosely!I152+[11]Saulo!I152+[11]Yiberty!I152)</f>
        <v>0</v>
      </c>
      <c r="J152" s="1291">
        <f>([11]Alejandra!J152+'[11]Bernardo '!J152+[11]Daisy!J152+[11]Dharianna!J152+[11]Fabiola!J152+'[11]Gregorina '!J152+[11]Ivan!J152+[11]Joel!J152+[11]Juan!J152+[11]Leonidas!J152+[11]Lisbeth!J152+[11]Espertin!J152+'[11]Maria Victoria'!J152+[11]Miguel!J152+[11]Milagros!J152+[11]Nancy!J152+[11]Oscarina!J152+[11]Rosely!J152+[11]Saulo!J152+[11]Yiberty!J152)</f>
        <v>0</v>
      </c>
      <c r="K152" s="541"/>
      <c r="L152" s="542"/>
      <c r="M152" s="538"/>
      <c r="N152" s="538"/>
    </row>
    <row r="153" spans="2:14" ht="14.25" customHeight="1" thickTop="1" thickBot="1" x14ac:dyDescent="0.25">
      <c r="B153" s="529"/>
      <c r="C153" s="541"/>
      <c r="D153" s="596"/>
      <c r="E153" s="597" t="s">
        <v>149</v>
      </c>
      <c r="F153" s="588"/>
      <c r="G153" s="588"/>
      <c r="H153" s="593"/>
      <c r="I153" s="1291">
        <f>([11]Alejandra!I153+'[11]Bernardo '!I153+[11]Daisy!I153+[11]Dharianna!I153+[11]Fabiola!I153+'[11]Gregorina '!I153+[11]Ivan!I153+[11]Joel!I153+[11]Juan!I153+[11]Leonidas!I153+[11]Lisbeth!I153+[11]Espertin!I153+'[11]Maria Victoria'!I153+[11]Miguel!I153+[11]Milagros!I153+[11]Nancy!I153+[11]Oscarina!I153+[11]Rosely!I153+[11]Saulo!I153+[11]Yiberty!I153)</f>
        <v>0</v>
      </c>
      <c r="J153" s="1291">
        <f>([11]Alejandra!J153+'[11]Bernardo '!J153+[11]Daisy!J153+[11]Dharianna!J153+[11]Fabiola!J153+'[11]Gregorina '!J153+[11]Ivan!J153+[11]Joel!J153+[11]Juan!J153+[11]Leonidas!J153+[11]Lisbeth!J153+[11]Espertin!J153+'[11]Maria Victoria'!J153+[11]Miguel!J153+[11]Milagros!J153+[11]Nancy!J153+[11]Oscarina!J153+[11]Rosely!J153+[11]Saulo!J153+[11]Yiberty!J153)</f>
        <v>0</v>
      </c>
      <c r="K153" s="541"/>
      <c r="L153" s="542"/>
      <c r="M153" s="538"/>
      <c r="N153" s="538"/>
    </row>
    <row r="154" spans="2:14" ht="14.25" customHeight="1" thickTop="1" thickBot="1" x14ac:dyDescent="0.25">
      <c r="B154" s="529"/>
      <c r="C154" s="541"/>
      <c r="D154" s="596"/>
      <c r="E154" s="597" t="s">
        <v>22</v>
      </c>
      <c r="F154" s="588"/>
      <c r="G154" s="588"/>
      <c r="H154" s="593"/>
      <c r="I154" s="1291">
        <f>([11]Alejandra!I154+'[11]Bernardo '!I154+[11]Daisy!I154+[11]Dharianna!I154+[11]Fabiola!I154+'[11]Gregorina '!I154+[11]Ivan!I154+[11]Joel!I154+[11]Juan!I154+[11]Leonidas!I154+[11]Lisbeth!I154+[11]Espertin!I154+'[11]Maria Victoria'!I154+[11]Miguel!I154+[11]Milagros!I154+[11]Nancy!I154+[11]Oscarina!I154+[11]Rosely!I154+[11]Saulo!I154+[11]Yiberty!I154)</f>
        <v>0</v>
      </c>
      <c r="J154" s="1291">
        <f>([11]Alejandra!J154+'[11]Bernardo '!J154+[11]Daisy!J154+[11]Dharianna!J154+[11]Fabiola!J154+'[11]Gregorina '!J154+[11]Ivan!J154+[11]Joel!J154+[11]Juan!J154+[11]Leonidas!J154+[11]Lisbeth!J154+[11]Espertin!J154+'[11]Maria Victoria'!J154+[11]Miguel!J154+[11]Milagros!J154+[11]Nancy!J154+[11]Oscarina!J154+[11]Rosely!J154+[11]Saulo!J154+[11]Yiberty!J154)</f>
        <v>0</v>
      </c>
      <c r="K154" s="541"/>
      <c r="L154" s="542"/>
      <c r="M154" s="538"/>
      <c r="N154" s="538"/>
    </row>
    <row r="155" spans="2:14" ht="14.25" customHeight="1" thickTop="1" thickBot="1" x14ac:dyDescent="0.25">
      <c r="B155" s="529"/>
      <c r="C155" s="541"/>
      <c r="D155" s="596"/>
      <c r="E155" s="597" t="s">
        <v>21</v>
      </c>
      <c r="F155" s="598"/>
      <c r="G155" s="598"/>
      <c r="H155" s="599"/>
      <c r="I155" s="1291">
        <f>([11]Alejandra!I155+'[11]Bernardo '!I155+[11]Daisy!I155+[11]Dharianna!I155+[11]Fabiola!I155+'[11]Gregorina '!I155+[11]Ivan!I155+[11]Joel!I155+[11]Juan!I155+[11]Leonidas!I155+[11]Lisbeth!I155+[11]Espertin!I155+'[11]Maria Victoria'!I155+[11]Miguel!I155+[11]Milagros!I155+[11]Nancy!I155+[11]Oscarina!I155+[11]Rosely!I155+[11]Saulo!I155+[11]Yiberty!I155)</f>
        <v>0</v>
      </c>
      <c r="J155" s="1291">
        <f>([11]Alejandra!J155+'[11]Bernardo '!J155+[11]Daisy!J155+[11]Dharianna!J155+[11]Fabiola!J155+'[11]Gregorina '!J155+[11]Ivan!J155+[11]Joel!J155+[11]Juan!J155+[11]Leonidas!J155+[11]Lisbeth!J155+[11]Espertin!J155+'[11]Maria Victoria'!J155+[11]Miguel!J155+[11]Milagros!J155+[11]Nancy!J155+[11]Oscarina!J155+[11]Rosely!J155+[11]Saulo!J155+[11]Yiberty!J155)</f>
        <v>0</v>
      </c>
      <c r="K155" s="541"/>
      <c r="L155" s="542"/>
      <c r="M155" s="538"/>
      <c r="N155" s="538"/>
    </row>
    <row r="156" spans="2:14" ht="14.25" customHeight="1" thickTop="1" thickBot="1" x14ac:dyDescent="0.25">
      <c r="B156" s="529"/>
      <c r="C156" s="541"/>
      <c r="D156" s="596"/>
      <c r="E156" s="196" t="s">
        <v>154</v>
      </c>
      <c r="F156" s="600"/>
      <c r="G156" s="600"/>
      <c r="H156" s="600"/>
      <c r="I156" s="1297">
        <f>(I157+I158+I159+I160)</f>
        <v>0</v>
      </c>
      <c r="J156" s="1297"/>
      <c r="K156" s="541"/>
      <c r="L156" s="542"/>
      <c r="M156" s="538"/>
      <c r="N156" s="538"/>
    </row>
    <row r="157" spans="2:14" ht="14.25" customHeight="1" thickTop="1" thickBot="1" x14ac:dyDescent="0.25">
      <c r="B157" s="529"/>
      <c r="C157" s="541"/>
      <c r="D157" s="596"/>
      <c r="E157" s="597" t="s">
        <v>38</v>
      </c>
      <c r="F157" s="588"/>
      <c r="G157" s="588"/>
      <c r="H157" s="593"/>
      <c r="I157" s="1291">
        <f>([11]Alejandra!I157+'[11]Bernardo '!I157+[11]Daisy!I157+[11]Dharianna!I157+[11]Fabiola!I157+'[11]Gregorina '!I157+[11]Ivan!I157+[11]Joel!I157+[11]Juan!I157+[11]Leonidas!I157+[11]Lisbeth!I157+[11]Espertin!I157+'[11]Maria Victoria'!I157+[11]Miguel!I157+[11]Milagros!I157+[11]Nancy!I157+[11]Oscarina!I157+[11]Rosely!I157+[11]Saulo!I157+[11]Yiberty!I157)</f>
        <v>0</v>
      </c>
      <c r="J157" s="1291">
        <f>([11]Alejandra!J157+'[11]Bernardo '!J157+[11]Daisy!J157+[11]Dharianna!J157+[11]Fabiola!J157+'[11]Gregorina '!J157+[11]Ivan!J157+[11]Joel!J157+[11]Juan!J157+[11]Leonidas!J157+[11]Lisbeth!J157+[11]Espertin!J157+'[11]Maria Victoria'!J157+[11]Miguel!J157+[11]Milagros!J157+[11]Nancy!J157+[11]Oscarina!J157+[11]Rosely!J157+[11]Saulo!J157+[11]Yiberty!J157)</f>
        <v>0</v>
      </c>
      <c r="K157" s="541"/>
      <c r="L157" s="542"/>
      <c r="M157" s="538"/>
      <c r="N157" s="538"/>
    </row>
    <row r="158" spans="2:14" ht="14.25" customHeight="1" thickTop="1" thickBot="1" x14ac:dyDescent="0.25">
      <c r="B158" s="529"/>
      <c r="C158" s="541"/>
      <c r="D158" s="596"/>
      <c r="E158" s="597" t="s">
        <v>149</v>
      </c>
      <c r="F158" s="588"/>
      <c r="G158" s="588"/>
      <c r="H158" s="593"/>
      <c r="I158" s="1291">
        <f>([11]Alejandra!I158+'[11]Bernardo '!I158+[11]Daisy!I158+[11]Dharianna!I158+[11]Fabiola!I158+'[11]Gregorina '!I158+[11]Ivan!I158+[11]Joel!I158+[11]Juan!I158+[11]Leonidas!I158+[11]Lisbeth!I158+[11]Espertin!I158+'[11]Maria Victoria'!I158+[11]Miguel!I158+[11]Milagros!I158+[11]Nancy!I158+[11]Oscarina!I158+[11]Rosely!I158+[11]Saulo!I158+[11]Yiberty!I158)</f>
        <v>0</v>
      </c>
      <c r="J158" s="1291">
        <f>([11]Alejandra!J158+'[11]Bernardo '!J158+[11]Daisy!J158+[11]Dharianna!J158+[11]Fabiola!J158+'[11]Gregorina '!J158+[11]Ivan!J158+[11]Joel!J158+[11]Juan!J158+[11]Leonidas!J158+[11]Lisbeth!J158+[11]Espertin!J158+'[11]Maria Victoria'!J158+[11]Miguel!J158+[11]Milagros!J158+[11]Nancy!J158+[11]Oscarina!J158+[11]Rosely!J158+[11]Saulo!J158+[11]Yiberty!J158)</f>
        <v>0</v>
      </c>
      <c r="K158" s="541"/>
      <c r="L158" s="542"/>
      <c r="M158" s="538"/>
      <c r="N158" s="538"/>
    </row>
    <row r="159" spans="2:14" ht="14.25" customHeight="1" thickTop="1" thickBot="1" x14ac:dyDescent="0.25">
      <c r="B159" s="529"/>
      <c r="C159" s="541"/>
      <c r="D159" s="596"/>
      <c r="E159" s="597" t="s">
        <v>22</v>
      </c>
      <c r="F159" s="588"/>
      <c r="G159" s="588"/>
      <c r="H159" s="593"/>
      <c r="I159" s="1291">
        <f>([11]Alejandra!I159+'[11]Bernardo '!I159+[11]Daisy!I159+[11]Dharianna!I159+[11]Fabiola!I159+'[11]Gregorina '!I159+[11]Ivan!I159+[11]Joel!I159+[11]Juan!I159+[11]Leonidas!I159+[11]Lisbeth!I159+[11]Espertin!I159+'[11]Maria Victoria'!I159+[11]Miguel!I159+[11]Milagros!I159+[11]Nancy!I159+[11]Oscarina!I159+[11]Rosely!I159+[11]Saulo!I159+[11]Yiberty!I159)</f>
        <v>0</v>
      </c>
      <c r="J159" s="1291">
        <f>([11]Alejandra!J159+'[11]Bernardo '!J159+[11]Daisy!J159+[11]Dharianna!J159+[11]Fabiola!J159+'[11]Gregorina '!J159+[11]Ivan!J159+[11]Joel!J159+[11]Juan!J159+[11]Leonidas!J159+[11]Lisbeth!J159+[11]Espertin!J159+'[11]Maria Victoria'!J159+[11]Miguel!J159+[11]Milagros!J159+[11]Nancy!J159+[11]Oscarina!J159+[11]Rosely!J159+[11]Saulo!J159+[11]Yiberty!J159)</f>
        <v>0</v>
      </c>
      <c r="K159" s="541"/>
      <c r="L159" s="542"/>
      <c r="M159" s="538"/>
      <c r="N159" s="538"/>
    </row>
    <row r="160" spans="2:14" ht="14.25" customHeight="1" thickTop="1" thickBot="1" x14ac:dyDescent="0.25">
      <c r="B160" s="529"/>
      <c r="C160" s="541"/>
      <c r="D160" s="596"/>
      <c r="E160" s="597" t="s">
        <v>21</v>
      </c>
      <c r="F160" s="598"/>
      <c r="G160" s="598"/>
      <c r="H160" s="599"/>
      <c r="I160" s="1291">
        <f>([11]Alejandra!I160+'[11]Bernardo '!I160+[11]Daisy!I160+[11]Dharianna!I160+[11]Fabiola!I160+'[11]Gregorina '!I160+[11]Ivan!I160+[11]Joel!I160+[11]Juan!I160+[11]Leonidas!I160+[11]Lisbeth!I160+[11]Espertin!I160+'[11]Maria Victoria'!I160+[11]Miguel!I160+[11]Milagros!I160+[11]Nancy!I160+[11]Oscarina!I160+[11]Rosely!I160+[11]Saulo!I160+[11]Yiberty!I160)</f>
        <v>0</v>
      </c>
      <c r="J160" s="1291">
        <f>([11]Alejandra!J160+'[11]Bernardo '!J160+[11]Daisy!J160+[11]Dharianna!J160+[11]Fabiola!J160+'[11]Gregorina '!J160+[11]Ivan!J160+[11]Joel!J160+[11]Juan!J160+[11]Leonidas!J160+[11]Lisbeth!J160+[11]Espertin!J160+'[11]Maria Victoria'!J160+[11]Miguel!J160+[11]Milagros!J160+[11]Nancy!J160+[11]Oscarina!J160+[11]Rosely!J160+[11]Saulo!J160+[11]Yiberty!J160)</f>
        <v>0</v>
      </c>
      <c r="K160" s="541"/>
      <c r="L160" s="542"/>
      <c r="M160" s="538"/>
      <c r="N160" s="538"/>
    </row>
    <row r="161" spans="1:14" ht="14.25" customHeight="1" thickTop="1" thickBot="1" x14ac:dyDescent="0.25">
      <c r="B161" s="529"/>
      <c r="C161" s="541"/>
      <c r="D161" s="596"/>
      <c r="E161" s="197" t="s">
        <v>64</v>
      </c>
      <c r="F161" s="579"/>
      <c r="G161" s="579"/>
      <c r="H161" s="590"/>
      <c r="I161" s="1297">
        <f>(I162+I163+I164+I165)</f>
        <v>0</v>
      </c>
      <c r="J161" s="1297"/>
      <c r="K161" s="541"/>
      <c r="L161" s="542"/>
      <c r="M161" s="538"/>
      <c r="N161" s="538"/>
    </row>
    <row r="162" spans="1:14" ht="14.25" customHeight="1" thickTop="1" thickBot="1" x14ac:dyDescent="0.25">
      <c r="B162" s="529"/>
      <c r="C162" s="541"/>
      <c r="D162" s="596"/>
      <c r="E162" s="601" t="s">
        <v>39</v>
      </c>
      <c r="F162" s="581"/>
      <c r="G162" s="581"/>
      <c r="H162" s="582"/>
      <c r="I162" s="1291">
        <f>([11]Alejandra!I162+'[11]Bernardo '!I162+[11]Daisy!I162+[11]Dharianna!I162+[11]Fabiola!I162+'[11]Gregorina '!I162+[11]Ivan!I162+[11]Joel!I162+[11]Juan!I162+[11]Leonidas!I162+[11]Lisbeth!I162+[11]Espertin!I162+'[11]Maria Victoria'!I162+[11]Miguel!I162+[11]Milagros!I162+[11]Nancy!I162+[11]Oscarina!I162+[11]Rosely!I162+[11]Saulo!I162+[11]Yiberty!I162)</f>
        <v>0</v>
      </c>
      <c r="J162" s="1291">
        <f>([11]Alejandra!J162+'[11]Bernardo '!J162+[11]Daisy!J162+[11]Dharianna!J162+[11]Fabiola!J162+'[11]Gregorina '!J162+[11]Ivan!J162+[11]Joel!J162+[11]Juan!J162+[11]Leonidas!J162+[11]Lisbeth!J162+[11]Espertin!J162+'[11]Maria Victoria'!J162+[11]Miguel!J162+[11]Milagros!J162+[11]Nancy!J162+[11]Oscarina!J162+[11]Rosely!J162+[11]Saulo!J162+[11]Yiberty!J162)</f>
        <v>0</v>
      </c>
      <c r="K162" s="541"/>
      <c r="L162" s="542"/>
      <c r="M162" s="538"/>
      <c r="N162" s="538"/>
    </row>
    <row r="163" spans="1:14" ht="14.25" customHeight="1" thickTop="1" thickBot="1" x14ac:dyDescent="0.25">
      <c r="B163" s="529"/>
      <c r="C163" s="541"/>
      <c r="D163" s="596"/>
      <c r="E163" s="601" t="s">
        <v>149</v>
      </c>
      <c r="F163" s="581"/>
      <c r="G163" s="581"/>
      <c r="H163" s="582"/>
      <c r="I163" s="1291">
        <f>([11]Alejandra!I163+'[11]Bernardo '!I163+[11]Daisy!I163+[11]Dharianna!I163+[11]Fabiola!I163+'[11]Gregorina '!I163+[11]Ivan!I163+[11]Joel!I163+[11]Juan!I163+[11]Leonidas!I163+[11]Lisbeth!I163+[11]Espertin!I163+'[11]Maria Victoria'!I163+[11]Miguel!I163+[11]Milagros!I163+[11]Nancy!I163+[11]Oscarina!I163+[11]Rosely!I163+[11]Saulo!I163+[11]Yiberty!I163)</f>
        <v>0</v>
      </c>
      <c r="J163" s="1291">
        <f>([11]Alejandra!J163+'[11]Bernardo '!J163+[11]Daisy!J163+[11]Dharianna!J163+[11]Fabiola!J163+'[11]Gregorina '!J163+[11]Ivan!J163+[11]Joel!J163+[11]Juan!J163+[11]Leonidas!J163+[11]Lisbeth!J163+[11]Espertin!J163+'[11]Maria Victoria'!J163+[11]Miguel!J163+[11]Milagros!J163+[11]Nancy!J163+[11]Oscarina!J163+[11]Rosely!J163+[11]Saulo!J163+[11]Yiberty!J163)</f>
        <v>0</v>
      </c>
      <c r="K163" s="541"/>
      <c r="L163" s="542"/>
      <c r="M163" s="538"/>
      <c r="N163" s="538"/>
    </row>
    <row r="164" spans="1:14" ht="14.25" customHeight="1" thickTop="1" thickBot="1" x14ac:dyDescent="0.25">
      <c r="B164" s="529"/>
      <c r="C164" s="541"/>
      <c r="D164" s="596"/>
      <c r="E164" s="601" t="s">
        <v>41</v>
      </c>
      <c r="F164" s="581"/>
      <c r="G164" s="581"/>
      <c r="H164" s="582"/>
      <c r="I164" s="1291">
        <f>([11]Alejandra!I164+'[11]Bernardo '!I164+[11]Daisy!I164+[11]Dharianna!I164+[11]Fabiola!I164+'[11]Gregorina '!I164+[11]Ivan!I164+[11]Joel!I164+[11]Juan!I164+[11]Leonidas!I164+[11]Lisbeth!I164+[11]Espertin!I164+'[11]Maria Victoria'!I164+[11]Miguel!I164+[11]Milagros!I164+[11]Nancy!I164+[11]Oscarina!I164+[11]Rosely!I164+[11]Saulo!I164+[11]Yiberty!I164)</f>
        <v>0</v>
      </c>
      <c r="J164" s="1291">
        <f>([11]Alejandra!J164+'[11]Bernardo '!J164+[11]Daisy!J164+[11]Dharianna!J164+[11]Fabiola!J164+'[11]Gregorina '!J164+[11]Ivan!J164+[11]Joel!J164+[11]Juan!J164+[11]Leonidas!J164+[11]Lisbeth!J164+[11]Espertin!J164+'[11]Maria Victoria'!J164+[11]Miguel!J164+[11]Milagros!J164+[11]Nancy!J164+[11]Oscarina!J164+[11]Rosely!J164+[11]Saulo!J164+[11]Yiberty!J164)</f>
        <v>0</v>
      </c>
      <c r="K164" s="541"/>
      <c r="L164" s="542"/>
      <c r="M164" s="538"/>
      <c r="N164" s="538"/>
    </row>
    <row r="165" spans="1:14" ht="14.25" customHeight="1" thickTop="1" thickBot="1" x14ac:dyDescent="0.25">
      <c r="A165" s="538"/>
      <c r="B165" s="530"/>
      <c r="C165" s="541"/>
      <c r="D165" s="596"/>
      <c r="E165" s="601" t="s">
        <v>40</v>
      </c>
      <c r="F165" s="581"/>
      <c r="G165" s="581"/>
      <c r="H165" s="582"/>
      <c r="I165" s="1291">
        <f>([11]Alejandra!I165+'[11]Bernardo '!I165+[11]Daisy!I165+[11]Dharianna!I165+[11]Fabiola!I165+'[11]Gregorina '!I165+[11]Ivan!I165+[11]Joel!I165+[11]Juan!I165+[11]Leonidas!I165+[11]Lisbeth!I165+[11]Espertin!I165+'[11]Maria Victoria'!I165+[11]Miguel!I165+[11]Milagros!I165+[11]Nancy!I165+[11]Oscarina!I165+[11]Rosely!I165+[11]Saulo!I165+[11]Yiberty!I165)</f>
        <v>0</v>
      </c>
      <c r="J165" s="1291">
        <f>([11]Alejandra!J165+'[11]Bernardo '!J165+[11]Daisy!J165+[11]Dharianna!J165+[11]Fabiola!J165+'[11]Gregorina '!J165+[11]Ivan!J165+[11]Joel!J165+[11]Juan!J165+[11]Leonidas!J165+[11]Lisbeth!J165+[11]Espertin!J165+'[11]Maria Victoria'!J165+[11]Miguel!J165+[11]Milagros!J165+[11]Nancy!J165+[11]Oscarina!J165+[11]Rosely!J165+[11]Saulo!J165+[11]Yiberty!J165)</f>
        <v>0</v>
      </c>
      <c r="K165" s="541"/>
      <c r="L165" s="542"/>
      <c r="M165" s="538"/>
    </row>
    <row r="166" spans="1:14" ht="14.25" customHeight="1" thickTop="1" thickBot="1" x14ac:dyDescent="0.25">
      <c r="A166" s="538"/>
      <c r="B166" s="530"/>
      <c r="C166" s="541"/>
      <c r="D166" s="596"/>
      <c r="E166" s="197" t="s">
        <v>65</v>
      </c>
      <c r="F166" s="579"/>
      <c r="G166" s="579"/>
      <c r="H166" s="590"/>
      <c r="I166" s="1297">
        <f>(I167+I168+I169+I170)</f>
        <v>0</v>
      </c>
      <c r="J166" s="1297"/>
      <c r="K166" s="541"/>
      <c r="L166" s="542"/>
      <c r="M166" s="538"/>
    </row>
    <row r="167" spans="1:14" ht="14.25" customHeight="1" thickTop="1" thickBot="1" x14ac:dyDescent="0.25">
      <c r="A167" s="538"/>
      <c r="B167" s="530"/>
      <c r="C167" s="541"/>
      <c r="D167" s="596"/>
      <c r="E167" s="601" t="s">
        <v>42</v>
      </c>
      <c r="F167" s="581"/>
      <c r="G167" s="581"/>
      <c r="H167" s="582"/>
      <c r="I167" s="1291">
        <f>([11]Alejandra!I167+'[11]Bernardo '!I167+[11]Daisy!I167+[11]Dharianna!I167+[11]Fabiola!I167+'[11]Gregorina '!I167+[11]Ivan!I167+[11]Joel!I167+[11]Juan!I167+[11]Leonidas!I167+[11]Lisbeth!I167+[11]Espertin!I167+'[11]Maria Victoria'!I167+[11]Miguel!I167+[11]Milagros!I167+[11]Nancy!I167+[11]Oscarina!I167+[11]Rosely!I167+[11]Saulo!I167+[11]Yiberty!I167)</f>
        <v>0</v>
      </c>
      <c r="J167" s="1291">
        <f>([11]Alejandra!J167+'[11]Bernardo '!J167+[11]Daisy!J167+[11]Dharianna!J167+[11]Fabiola!J167+'[11]Gregorina '!J167+[11]Ivan!J167+[11]Joel!J167+[11]Juan!J167+[11]Leonidas!J167+[11]Lisbeth!J167+[11]Espertin!J167+'[11]Maria Victoria'!J167+[11]Miguel!J167+[11]Milagros!J167+[11]Nancy!J167+[11]Oscarina!J167+[11]Rosely!J167+[11]Saulo!J167+[11]Yiberty!J167)</f>
        <v>0</v>
      </c>
      <c r="K167" s="541"/>
      <c r="L167" s="542"/>
      <c r="M167" s="538"/>
    </row>
    <row r="168" spans="1:14" ht="14.25" customHeight="1" thickTop="1" thickBot="1" x14ac:dyDescent="0.25">
      <c r="A168" s="538"/>
      <c r="B168" s="530"/>
      <c r="C168" s="541"/>
      <c r="D168" s="596"/>
      <c r="E168" s="601" t="s">
        <v>149</v>
      </c>
      <c r="F168" s="581"/>
      <c r="G168" s="581"/>
      <c r="H168" s="582"/>
      <c r="I168" s="1291">
        <f>([11]Alejandra!I168+'[11]Bernardo '!I168+[11]Daisy!I168+[11]Dharianna!I168+[11]Fabiola!I168+'[11]Gregorina '!I168+[11]Ivan!I168+[11]Joel!I168+[11]Juan!I168+[11]Leonidas!I168+[11]Lisbeth!I168+[11]Espertin!I168+'[11]Maria Victoria'!I168+[11]Miguel!I168+[11]Milagros!I168+[11]Nancy!I168+[11]Oscarina!I168+[11]Rosely!I168+[11]Saulo!I168+[11]Yiberty!I168)</f>
        <v>0</v>
      </c>
      <c r="J168" s="1291">
        <f>([11]Alejandra!J168+'[11]Bernardo '!J168+[11]Daisy!J168+[11]Dharianna!J168+[11]Fabiola!J168+'[11]Gregorina '!J168+[11]Ivan!J168+[11]Joel!J168+[11]Juan!J168+[11]Leonidas!J168+[11]Lisbeth!J168+[11]Espertin!J168+'[11]Maria Victoria'!J168+[11]Miguel!J168+[11]Milagros!J168+[11]Nancy!J168+[11]Oscarina!J168+[11]Rosely!J168+[11]Saulo!J168+[11]Yiberty!J168)</f>
        <v>0</v>
      </c>
      <c r="K168" s="541"/>
      <c r="L168" s="542"/>
      <c r="M168" s="538"/>
    </row>
    <row r="169" spans="1:14" ht="14.25" customHeight="1" thickTop="1" thickBot="1" x14ac:dyDescent="0.25">
      <c r="A169" s="538"/>
      <c r="B169" s="530"/>
      <c r="C169" s="541"/>
      <c r="D169" s="596"/>
      <c r="E169" s="601" t="s">
        <v>41</v>
      </c>
      <c r="F169" s="581"/>
      <c r="G169" s="581"/>
      <c r="H169" s="582"/>
      <c r="I169" s="1291">
        <f>([11]Alejandra!I169+'[11]Bernardo '!I169+[11]Daisy!I169+[11]Dharianna!I169+[11]Fabiola!I169+'[11]Gregorina '!I169+[11]Ivan!I169+[11]Joel!I169+[11]Juan!I169+[11]Leonidas!I169+[11]Lisbeth!I169+[11]Espertin!I169+'[11]Maria Victoria'!I169+[11]Miguel!I169+[11]Milagros!I169+[11]Nancy!I169+[11]Oscarina!I169+[11]Rosely!I169+[11]Saulo!I169+[11]Yiberty!I169)</f>
        <v>0</v>
      </c>
      <c r="J169" s="1291">
        <f>([11]Alejandra!J169+'[11]Bernardo '!J169+[11]Daisy!J169+[11]Dharianna!J169+[11]Fabiola!J169+'[11]Gregorina '!J169+[11]Ivan!J169+[11]Joel!J169+[11]Juan!J169+[11]Leonidas!J169+[11]Lisbeth!J169+[11]Espertin!J169+'[11]Maria Victoria'!J169+[11]Miguel!J169+[11]Milagros!J169+[11]Nancy!J169+[11]Oscarina!J169+[11]Rosely!J169+[11]Saulo!J169+[11]Yiberty!J169)</f>
        <v>0</v>
      </c>
      <c r="K169" s="541"/>
      <c r="L169" s="542"/>
      <c r="M169" s="538"/>
    </row>
    <row r="170" spans="1:14" ht="14.25" customHeight="1" thickTop="1" thickBot="1" x14ac:dyDescent="0.25">
      <c r="A170" s="538"/>
      <c r="B170" s="530"/>
      <c r="C170" s="541"/>
      <c r="D170" s="596"/>
      <c r="E170" s="601" t="s">
        <v>40</v>
      </c>
      <c r="F170" s="581"/>
      <c r="G170" s="581"/>
      <c r="H170" s="582"/>
      <c r="I170" s="1291">
        <f>([11]Alejandra!I170+'[11]Bernardo '!I170+[11]Daisy!I170+[11]Dharianna!I170+[11]Fabiola!I170+'[11]Gregorina '!I170+[11]Ivan!I170+[11]Joel!I170+[11]Juan!I170+[11]Leonidas!I170+[11]Lisbeth!I170+[11]Espertin!I170+'[11]Maria Victoria'!I170+[11]Miguel!I170+[11]Milagros!I170+[11]Nancy!I170+[11]Oscarina!I170+[11]Rosely!I170+[11]Saulo!I170+[11]Yiberty!I170)</f>
        <v>0</v>
      </c>
      <c r="J170" s="1291">
        <f>([11]Alejandra!J170+'[11]Bernardo '!J170+[11]Daisy!J170+[11]Dharianna!J170+[11]Fabiola!J170+'[11]Gregorina '!J170+[11]Ivan!J170+[11]Joel!J170+[11]Juan!J170+[11]Leonidas!J170+[11]Lisbeth!J170+[11]Espertin!J170+'[11]Maria Victoria'!J170+[11]Miguel!J170+[11]Milagros!J170+[11]Nancy!J170+[11]Oscarina!J170+[11]Rosely!J170+[11]Saulo!J170+[11]Yiberty!J170)</f>
        <v>0</v>
      </c>
      <c r="K170" s="541"/>
      <c r="L170" s="542"/>
      <c r="M170" s="538"/>
    </row>
    <row r="171" spans="1:14" ht="14.25" customHeight="1" thickTop="1" thickBot="1" x14ac:dyDescent="0.25">
      <c r="A171" s="538"/>
      <c r="B171" s="530"/>
      <c r="C171" s="541"/>
      <c r="D171" s="596"/>
      <c r="E171" s="197" t="s">
        <v>175</v>
      </c>
      <c r="F171" s="579"/>
      <c r="G171" s="579"/>
      <c r="H171" s="590"/>
      <c r="I171" s="1297">
        <f>(I172+I173+I174+I175)</f>
        <v>0</v>
      </c>
      <c r="J171" s="1297"/>
      <c r="K171" s="541"/>
      <c r="L171" s="542"/>
      <c r="M171" s="538"/>
    </row>
    <row r="172" spans="1:14" ht="14.25" customHeight="1" thickTop="1" thickBot="1" x14ac:dyDescent="0.25">
      <c r="A172" s="538"/>
      <c r="B172" s="530"/>
      <c r="C172" s="541"/>
      <c r="D172" s="596"/>
      <c r="E172" s="601" t="s">
        <v>42</v>
      </c>
      <c r="F172" s="581"/>
      <c r="G172" s="581"/>
      <c r="H172" s="582"/>
      <c r="I172" s="1291">
        <f>([11]Alejandra!I172+'[11]Bernardo '!I172+[11]Daisy!I172+[11]Dharianna!I172+[11]Fabiola!I172+'[11]Gregorina '!I172+[11]Ivan!I172+[11]Joel!I172+[11]Juan!I172+[11]Leonidas!I172+[11]Lisbeth!I172+[11]Espertin!I172+'[11]Maria Victoria'!I172+[11]Miguel!I172+[11]Milagros!I172+[11]Nancy!I172+[11]Oscarina!I172+[11]Rosely!I172+[11]Saulo!I172+[11]Yiberty!I172)</f>
        <v>0</v>
      </c>
      <c r="J172" s="1291">
        <f>([11]Alejandra!J172+'[11]Bernardo '!J172+[11]Daisy!J172+[11]Dharianna!J172+[11]Fabiola!J172+'[11]Gregorina '!J172+[11]Ivan!J172+[11]Joel!J172+[11]Juan!J172+[11]Leonidas!J172+[11]Lisbeth!J172+[11]Espertin!J172+'[11]Maria Victoria'!J172+[11]Miguel!J172+[11]Milagros!J172+[11]Nancy!J172+[11]Oscarina!J172+[11]Rosely!J172+[11]Saulo!J172+[11]Yiberty!J172)</f>
        <v>0</v>
      </c>
      <c r="K172" s="541"/>
      <c r="L172" s="542"/>
      <c r="M172" s="538"/>
    </row>
    <row r="173" spans="1:14" ht="14.25" customHeight="1" thickTop="1" thickBot="1" x14ac:dyDescent="0.25">
      <c r="A173" s="538"/>
      <c r="B173" s="530"/>
      <c r="C173" s="541"/>
      <c r="D173" s="596"/>
      <c r="E173" s="601" t="s">
        <v>149</v>
      </c>
      <c r="F173" s="581"/>
      <c r="G173" s="581"/>
      <c r="H173" s="582"/>
      <c r="I173" s="1291">
        <f>([11]Alejandra!I173+'[11]Bernardo '!I173+[11]Daisy!I173+[11]Dharianna!I173+[11]Fabiola!I173+'[11]Gregorina '!I173+[11]Ivan!I173+[11]Joel!I173+[11]Juan!I173+[11]Leonidas!I173+[11]Lisbeth!I173+[11]Espertin!I173+'[11]Maria Victoria'!I173+[11]Miguel!I173+[11]Milagros!I173+[11]Nancy!I173+[11]Oscarina!I173+[11]Rosely!I173+[11]Saulo!I173+[11]Yiberty!I173)</f>
        <v>0</v>
      </c>
      <c r="J173" s="1291">
        <f>([11]Alejandra!J173+'[11]Bernardo '!J173+[11]Daisy!J173+[11]Dharianna!J173+[11]Fabiola!J173+'[11]Gregorina '!J173+[11]Ivan!J173+[11]Joel!J173+[11]Juan!J173+[11]Leonidas!J173+[11]Lisbeth!J173+[11]Espertin!J173+'[11]Maria Victoria'!J173+[11]Miguel!J173+[11]Milagros!J173+[11]Nancy!J173+[11]Oscarina!J173+[11]Rosely!J173+[11]Saulo!J173+[11]Yiberty!J173)</f>
        <v>0</v>
      </c>
      <c r="K173" s="541"/>
      <c r="L173" s="542"/>
      <c r="M173" s="538"/>
    </row>
    <row r="174" spans="1:14" ht="14.25" customHeight="1" thickTop="1" thickBot="1" x14ac:dyDescent="0.25">
      <c r="A174" s="538"/>
      <c r="B174" s="530"/>
      <c r="C174" s="541"/>
      <c r="D174" s="596"/>
      <c r="E174" s="601" t="s">
        <v>41</v>
      </c>
      <c r="F174" s="581"/>
      <c r="G174" s="581"/>
      <c r="H174" s="582"/>
      <c r="I174" s="1291">
        <f>([11]Alejandra!I174+'[11]Bernardo '!I174+[11]Daisy!I174+[11]Dharianna!I174+[11]Fabiola!I174+'[11]Gregorina '!I174+[11]Ivan!I174+[11]Joel!I174+[11]Juan!I174+[11]Leonidas!I174+[11]Lisbeth!I174+[11]Espertin!I174+'[11]Maria Victoria'!I174+[11]Miguel!I174+[11]Milagros!I174+[11]Nancy!I174+[11]Oscarina!I174+[11]Rosely!I174+[11]Saulo!I174+[11]Yiberty!I174)</f>
        <v>0</v>
      </c>
      <c r="J174" s="1291">
        <f>([11]Alejandra!J174+'[11]Bernardo '!J174+[11]Daisy!J174+[11]Dharianna!J174+[11]Fabiola!J174+'[11]Gregorina '!J174+[11]Ivan!J174+[11]Joel!J174+[11]Juan!J174+[11]Leonidas!J174+[11]Lisbeth!J174+[11]Espertin!J174+'[11]Maria Victoria'!J174+[11]Miguel!J174+[11]Milagros!J174+[11]Nancy!J174+[11]Oscarina!J174+[11]Rosely!J174+[11]Saulo!J174+[11]Yiberty!J174)</f>
        <v>0</v>
      </c>
      <c r="K174" s="541"/>
      <c r="L174" s="542"/>
      <c r="M174" s="538"/>
    </row>
    <row r="175" spans="1:14" ht="14.25" customHeight="1" thickTop="1" thickBot="1" x14ac:dyDescent="0.25">
      <c r="A175" s="538"/>
      <c r="B175" s="530"/>
      <c r="C175" s="541"/>
      <c r="D175" s="596"/>
      <c r="E175" s="601" t="s">
        <v>40</v>
      </c>
      <c r="F175" s="581"/>
      <c r="G175" s="581"/>
      <c r="H175" s="582"/>
      <c r="I175" s="1291">
        <f>([11]Alejandra!I175+'[11]Bernardo '!I175+[11]Daisy!I175+[11]Dharianna!I175+[11]Fabiola!I175+'[11]Gregorina '!I175+[11]Ivan!I175+[11]Joel!I175+[11]Juan!I175+[11]Leonidas!I175+[11]Lisbeth!I175+[11]Espertin!I175+'[11]Maria Victoria'!I175+[11]Miguel!I175+[11]Milagros!I175+[11]Nancy!I175+[11]Oscarina!I175+[11]Rosely!I175+[11]Saulo!I175+[11]Yiberty!I175)</f>
        <v>0</v>
      </c>
      <c r="J175" s="1291">
        <f>([11]Alejandra!J175+'[11]Bernardo '!J175+[11]Daisy!J175+[11]Dharianna!J175+[11]Fabiola!J175+'[11]Gregorina '!J175+[11]Ivan!J175+[11]Joel!J175+[11]Juan!J175+[11]Leonidas!J175+[11]Lisbeth!J175+[11]Espertin!J175+'[11]Maria Victoria'!J175+[11]Miguel!J175+[11]Milagros!J175+[11]Nancy!J175+[11]Oscarina!J175+[11]Rosely!J175+[11]Saulo!J175+[11]Yiberty!J175)</f>
        <v>0</v>
      </c>
      <c r="K175" s="541"/>
      <c r="L175" s="542"/>
      <c r="M175" s="538"/>
    </row>
    <row r="176" spans="1:14" ht="14.25" customHeight="1" thickTop="1" thickBot="1" x14ac:dyDescent="0.25">
      <c r="A176" s="538"/>
      <c r="B176" s="530"/>
      <c r="C176" s="541"/>
      <c r="D176" s="596"/>
      <c r="E176" s="197" t="s">
        <v>172</v>
      </c>
      <c r="F176" s="579"/>
      <c r="G176" s="579"/>
      <c r="H176" s="590"/>
      <c r="I176" s="1297">
        <f>(I177+I178+I179+I180)</f>
        <v>0</v>
      </c>
      <c r="J176" s="1297"/>
      <c r="K176" s="541"/>
      <c r="L176" s="542"/>
      <c r="M176" s="538"/>
    </row>
    <row r="177" spans="1:17" ht="14.25" customHeight="1" thickTop="1" thickBot="1" x14ac:dyDescent="0.25">
      <c r="A177" s="538"/>
      <c r="B177" s="530"/>
      <c r="C177" s="541"/>
      <c r="D177" s="596"/>
      <c r="E177" s="601" t="s">
        <v>42</v>
      </c>
      <c r="F177" s="581"/>
      <c r="G177" s="581"/>
      <c r="H177" s="582"/>
      <c r="I177" s="1291">
        <f>([11]Alejandra!I177+'[11]Bernardo '!I177+[11]Daisy!I177+[11]Dharianna!I177+[11]Fabiola!I177+'[11]Gregorina '!I177+[11]Ivan!I177+[11]Joel!I177+[11]Juan!I177+[11]Leonidas!I177+[11]Lisbeth!I177+[11]Espertin!I177+'[11]Maria Victoria'!I177+[11]Miguel!I177+[11]Milagros!I177+[11]Nancy!I177+[11]Oscarina!I177+[11]Rosely!I177+[11]Saulo!I177+[11]Yiberty!I177)</f>
        <v>0</v>
      </c>
      <c r="J177" s="1291">
        <f>([11]Alejandra!J177+'[11]Bernardo '!J177+[11]Daisy!J177+[11]Dharianna!J177+[11]Fabiola!J177+'[11]Gregorina '!J177+[11]Ivan!J177+[11]Joel!J177+[11]Juan!J177+[11]Leonidas!J177+[11]Lisbeth!J177+[11]Espertin!J177+'[11]Maria Victoria'!J177+[11]Miguel!J177+[11]Milagros!J177+[11]Nancy!J177+[11]Oscarina!J177+[11]Rosely!J177+[11]Saulo!J177+[11]Yiberty!J177)</f>
        <v>0</v>
      </c>
      <c r="K177" s="541"/>
      <c r="L177" s="542"/>
      <c r="M177" s="538"/>
    </row>
    <row r="178" spans="1:17" ht="14.25" customHeight="1" thickTop="1" thickBot="1" x14ac:dyDescent="0.25">
      <c r="A178" s="538"/>
      <c r="B178" s="530"/>
      <c r="C178" s="541"/>
      <c r="D178" s="596"/>
      <c r="E178" s="601" t="s">
        <v>149</v>
      </c>
      <c r="F178" s="581"/>
      <c r="G178" s="581"/>
      <c r="H178" s="582"/>
      <c r="I178" s="1291">
        <f>([11]Alejandra!I178+'[11]Bernardo '!I178+[11]Daisy!I178+[11]Dharianna!I178+[11]Fabiola!I178+'[11]Gregorina '!I178+[11]Ivan!I178+[11]Joel!I178+[11]Juan!I178+[11]Leonidas!I178+[11]Lisbeth!I178+[11]Espertin!I178+'[11]Maria Victoria'!I178+[11]Miguel!I178+[11]Milagros!I178+[11]Nancy!I178+[11]Oscarina!I178+[11]Rosely!I178+[11]Saulo!I178+[11]Yiberty!I178)</f>
        <v>0</v>
      </c>
      <c r="J178" s="1291">
        <f>([11]Alejandra!J178+'[11]Bernardo '!J178+[11]Daisy!J178+[11]Dharianna!J178+[11]Fabiola!J178+'[11]Gregorina '!J178+[11]Ivan!J178+[11]Joel!J178+[11]Juan!J178+[11]Leonidas!J178+[11]Lisbeth!J178+[11]Espertin!J178+'[11]Maria Victoria'!J178+[11]Miguel!J178+[11]Milagros!J178+[11]Nancy!J178+[11]Oscarina!J178+[11]Rosely!J178+[11]Saulo!J178+[11]Yiberty!J178)</f>
        <v>0</v>
      </c>
      <c r="K178" s="541"/>
      <c r="L178" s="542"/>
      <c r="M178" s="538"/>
    </row>
    <row r="179" spans="1:17" ht="14.25" customHeight="1" thickTop="1" thickBot="1" x14ac:dyDescent="0.25">
      <c r="A179" s="538"/>
      <c r="B179" s="530"/>
      <c r="C179" s="541"/>
      <c r="D179" s="596"/>
      <c r="E179" s="601" t="s">
        <v>41</v>
      </c>
      <c r="F179" s="581"/>
      <c r="G179" s="581"/>
      <c r="H179" s="582"/>
      <c r="I179" s="1291">
        <f>([11]Alejandra!I179+'[11]Bernardo '!I179+[11]Daisy!I179+[11]Dharianna!I179+[11]Fabiola!I179+'[11]Gregorina '!I179+[11]Ivan!I179+[11]Joel!I179+[11]Juan!I179+[11]Leonidas!I179+[11]Lisbeth!I179+[11]Espertin!I179+'[11]Maria Victoria'!I179+[11]Miguel!I179+[11]Milagros!I179+[11]Nancy!I179+[11]Oscarina!I179+[11]Rosely!I179+[11]Saulo!I179+[11]Yiberty!I179)</f>
        <v>0</v>
      </c>
      <c r="J179" s="1291">
        <f>([11]Alejandra!J179+'[11]Bernardo '!J179+[11]Daisy!J179+[11]Dharianna!J179+[11]Fabiola!J179+'[11]Gregorina '!J179+[11]Ivan!J179+[11]Joel!J179+[11]Juan!J179+[11]Leonidas!J179+[11]Lisbeth!J179+[11]Espertin!J179+'[11]Maria Victoria'!J179+[11]Miguel!J179+[11]Milagros!J179+[11]Nancy!J179+[11]Oscarina!J179+[11]Rosely!J179+[11]Saulo!J179+[11]Yiberty!J179)</f>
        <v>0</v>
      </c>
      <c r="K179" s="541"/>
      <c r="L179" s="542"/>
      <c r="M179" s="538"/>
    </row>
    <row r="180" spans="1:17" ht="14.25" customHeight="1" thickTop="1" thickBot="1" x14ac:dyDescent="0.25">
      <c r="A180" s="538"/>
      <c r="B180" s="530"/>
      <c r="C180" s="541"/>
      <c r="D180" s="602"/>
      <c r="E180" s="601" t="s">
        <v>40</v>
      </c>
      <c r="F180" s="581"/>
      <c r="G180" s="581"/>
      <c r="H180" s="582"/>
      <c r="I180" s="1291">
        <f>([11]Alejandra!I180+'[11]Bernardo '!I180+[11]Daisy!I180+[11]Dharianna!I180+[11]Fabiola!I180+'[11]Gregorina '!I180+[11]Ivan!I180+[11]Joel!I180+[11]Juan!I180+[11]Leonidas!I180+[11]Lisbeth!I180+[11]Espertin!I180+'[11]Maria Victoria'!I180+[11]Miguel!I180+[11]Milagros!I180+[11]Nancy!I180+[11]Oscarina!I180+[11]Rosely!I180+[11]Saulo!I180+[11]Yiberty!I180)</f>
        <v>0</v>
      </c>
      <c r="J180" s="1291">
        <f>([11]Alejandra!J180+'[11]Bernardo '!J180+[11]Daisy!J180+[11]Dharianna!J180+[11]Fabiola!J180+'[11]Gregorina '!J180+[11]Ivan!J180+[11]Joel!J180+[11]Juan!J180+[11]Leonidas!J180+[11]Lisbeth!J180+[11]Espertin!J180+'[11]Maria Victoria'!J180+[11]Miguel!J180+[11]Milagros!J180+[11]Nancy!J180+[11]Oscarina!J180+[11]Rosely!J180+[11]Saulo!J180+[11]Yiberty!J180)</f>
        <v>0</v>
      </c>
      <c r="K180" s="541"/>
      <c r="L180" s="542"/>
    </row>
    <row r="181" spans="1:17" ht="16.5" thickTop="1" thickBot="1" x14ac:dyDescent="0.25">
      <c r="B181" s="529"/>
      <c r="C181" s="541"/>
      <c r="D181" s="869" t="s">
        <v>68</v>
      </c>
      <c r="E181" s="208"/>
      <c r="F181" s="594"/>
      <c r="G181" s="594"/>
      <c r="H181" s="603"/>
      <c r="I181" s="1247">
        <f>SUM(I182:J219)</f>
        <v>213</v>
      </c>
      <c r="J181" s="1247"/>
      <c r="K181" s="541"/>
      <c r="L181" s="542"/>
      <c r="P181" s="538"/>
      <c r="Q181" s="538"/>
    </row>
    <row r="182" spans="1:17" s="538" customFormat="1" ht="14.25" customHeight="1" thickTop="1" thickBot="1" x14ac:dyDescent="0.25">
      <c r="A182" s="531"/>
      <c r="B182" s="529"/>
      <c r="C182" s="529"/>
      <c r="D182" s="604"/>
      <c r="E182" s="116" t="s">
        <v>45</v>
      </c>
      <c r="F182" s="605"/>
      <c r="G182" s="605"/>
      <c r="H182" s="606"/>
      <c r="I182" s="1291">
        <f>([11]Alejandra!I182+'[11]Bernardo '!I182+[11]Daisy!I182+[11]Dharianna!I182+[11]Fabiola!I182+'[11]Gregorina '!I182+[11]Ivan!I182+[11]Joel!I182+[11]Juan!I182+[11]Leonidas!I182+[11]Lisbeth!I182+[11]Espertin!I182+'[11]Maria Victoria'!I182+[11]Miguel!I182+[11]Milagros!I182+[11]Nancy!I182+[11]Oscarina!I182+[11]Rosely!I182+[11]Saulo!I182+[11]Yiberty!I182)</f>
        <v>0</v>
      </c>
      <c r="J182" s="1291">
        <f>([11]Alejandra!J182+'[11]Bernardo '!J182+[11]Daisy!J182+[11]Dharianna!J182+[11]Fabiola!J182+'[11]Gregorina '!J182+[11]Ivan!J182+[11]Joel!J182+[11]Juan!J182+[11]Leonidas!J182+[11]Lisbeth!J182+[11]Espertin!J182+'[11]Maria Victoria'!J182+[11]Miguel!J182+[11]Milagros!J182+[11]Nancy!J182+[11]Oscarina!J182+[11]Rosely!J182+[11]Saulo!J182+[11]Yiberty!J182)</f>
        <v>0</v>
      </c>
      <c r="K182" s="541"/>
      <c r="L182" s="542"/>
      <c r="M182" s="531"/>
      <c r="N182" s="531"/>
      <c r="O182" s="531"/>
      <c r="P182" s="531"/>
      <c r="Q182" s="531"/>
    </row>
    <row r="183" spans="1:17" ht="14.25" customHeight="1" thickTop="1" thickBot="1" x14ac:dyDescent="0.25">
      <c r="B183" s="529"/>
      <c r="C183" s="529"/>
      <c r="D183" s="604"/>
      <c r="E183" s="116" t="s">
        <v>31</v>
      </c>
      <c r="F183" s="581"/>
      <c r="G183" s="581"/>
      <c r="H183" s="582"/>
      <c r="I183" s="1291">
        <f>([11]Alejandra!I183+'[11]Bernardo '!I183+[11]Daisy!I183+[11]Dharianna!I183+[11]Fabiola!I183+'[11]Gregorina '!I183+[11]Ivan!I183+[11]Joel!I183+[11]Juan!I183+[11]Leonidas!I183+[11]Lisbeth!I183+[11]Espertin!I183+'[11]Maria Victoria'!I183+[11]Miguel!I183+[11]Milagros!I183+[11]Nancy!I183+[11]Oscarina!I183+[11]Rosely!I183+[11]Saulo!I183+[11]Yiberty!I183)</f>
        <v>15</v>
      </c>
      <c r="J183" s="1291">
        <f>([11]Alejandra!J183+'[11]Bernardo '!J183+[11]Daisy!J183+[11]Dharianna!J183+[11]Fabiola!J183+'[11]Gregorina '!J183+[11]Ivan!J183+[11]Joel!J183+[11]Juan!J183+[11]Leonidas!J183+[11]Lisbeth!J183+[11]Espertin!J183+'[11]Maria Victoria'!J183+[11]Miguel!J183+[11]Milagros!J183+[11]Nancy!J183+[11]Oscarina!J183+[11]Rosely!J183+[11]Saulo!J183+[11]Yiberty!J183)</f>
        <v>0</v>
      </c>
      <c r="K183" s="541"/>
      <c r="L183" s="542"/>
    </row>
    <row r="184" spans="1:17" ht="14.25" customHeight="1" thickTop="1" thickBot="1" x14ac:dyDescent="0.25">
      <c r="B184" s="529"/>
      <c r="C184" s="529"/>
      <c r="D184" s="604"/>
      <c r="E184" s="116" t="s">
        <v>46</v>
      </c>
      <c r="F184" s="607"/>
      <c r="G184" s="581"/>
      <c r="H184" s="582"/>
      <c r="I184" s="1291">
        <f>([11]Alejandra!I184+'[11]Bernardo '!I184+[11]Daisy!I184+[11]Dharianna!I184+[11]Fabiola!I184+'[11]Gregorina '!I184+[11]Ivan!I184+[11]Joel!I184+[11]Juan!I184+[11]Leonidas!I184+[11]Lisbeth!I184+[11]Espertin!I184+'[11]Maria Victoria'!I184+[11]Miguel!I184+[11]Milagros!I184+[11]Nancy!I184+[11]Oscarina!I184+[11]Rosely!I184+[11]Saulo!I184+[11]Yiberty!I184)</f>
        <v>0</v>
      </c>
      <c r="J184" s="1291">
        <f>([11]Alejandra!J184+'[11]Bernardo '!J184+[11]Daisy!J184+[11]Dharianna!J184+[11]Fabiola!J184+'[11]Gregorina '!J184+[11]Ivan!J184+[11]Joel!J184+[11]Juan!J184+[11]Leonidas!J184+[11]Lisbeth!J184+[11]Espertin!J184+'[11]Maria Victoria'!J184+[11]Miguel!J184+[11]Milagros!J184+[11]Nancy!J184+[11]Oscarina!J184+[11]Rosely!J184+[11]Saulo!J184+[11]Yiberty!J184)</f>
        <v>0</v>
      </c>
      <c r="K184" s="541"/>
      <c r="L184" s="542"/>
    </row>
    <row r="185" spans="1:17" ht="14.25" customHeight="1" thickTop="1" thickBot="1" x14ac:dyDescent="0.25">
      <c r="B185" s="529"/>
      <c r="C185" s="541"/>
      <c r="D185" s="604"/>
      <c r="E185" s="116" t="s">
        <v>70</v>
      </c>
      <c r="F185" s="581"/>
      <c r="G185" s="581"/>
      <c r="H185" s="582"/>
      <c r="I185" s="1291">
        <f>([11]Alejandra!I185+'[11]Bernardo '!I185+[11]Daisy!I185+[11]Dharianna!I185+[11]Fabiola!I185+'[11]Gregorina '!I185+[11]Ivan!I185+[11]Joel!I185+[11]Juan!I185+[11]Leonidas!I185+[11]Lisbeth!I185+[11]Espertin!I185+'[11]Maria Victoria'!I185+[11]Miguel!I185+[11]Milagros!I185+[11]Nancy!I185+[11]Oscarina!I185+[11]Rosely!I185+[11]Saulo!I185+[11]Yiberty!I185)</f>
        <v>0</v>
      </c>
      <c r="J185" s="1291">
        <f>([11]Alejandra!J185+'[11]Bernardo '!J185+[11]Daisy!J185+[11]Dharianna!J185+[11]Fabiola!J185+'[11]Gregorina '!J185+[11]Ivan!J185+[11]Joel!J185+[11]Juan!J185+[11]Leonidas!J185+[11]Lisbeth!J185+[11]Espertin!J185+'[11]Maria Victoria'!J185+[11]Miguel!J185+[11]Milagros!J185+[11]Nancy!J185+[11]Oscarina!J185+[11]Rosely!J185+[11]Saulo!J185+[11]Yiberty!J185)</f>
        <v>0</v>
      </c>
      <c r="K185" s="541"/>
      <c r="L185" s="542"/>
    </row>
    <row r="186" spans="1:17" ht="14.25" customHeight="1" thickTop="1" thickBot="1" x14ac:dyDescent="0.4">
      <c r="B186" s="529"/>
      <c r="C186" s="541"/>
      <c r="D186" s="604"/>
      <c r="E186" s="116" t="s">
        <v>29</v>
      </c>
      <c r="F186" s="581"/>
      <c r="G186" s="581"/>
      <c r="H186" s="582"/>
      <c r="I186" s="1291">
        <f>([11]Alejandra!I186+'[11]Bernardo '!I186+[11]Daisy!I186+[11]Dharianna!I186+[11]Fabiola!I186+'[11]Gregorina '!I186+[11]Ivan!I186+[11]Joel!I186+[11]Juan!I186+[11]Leonidas!I186+[11]Lisbeth!I186+[11]Espertin!I186+'[11]Maria Victoria'!I186+[11]Miguel!I186+[11]Milagros!I186+[11]Nancy!I186+[11]Oscarina!I186+[11]Rosely!I186+[11]Saulo!I186+[11]Yiberty!I186)</f>
        <v>0</v>
      </c>
      <c r="J186" s="1291">
        <f>([11]Alejandra!J186+'[11]Bernardo '!J186+[11]Daisy!J186+[11]Dharianna!J186+[11]Fabiola!J186+'[11]Gregorina '!J186+[11]Ivan!J186+[11]Joel!J186+[11]Juan!J186+[11]Leonidas!J186+[11]Lisbeth!J186+[11]Espertin!J186+'[11]Maria Victoria'!J186+[11]Miguel!J186+[11]Milagros!J186+[11]Nancy!J186+[11]Oscarina!J186+[11]Rosely!J186+[11]Saulo!J186+[11]Yiberty!J186)</f>
        <v>0</v>
      </c>
      <c r="K186" s="541"/>
      <c r="L186" s="542"/>
      <c r="M186" s="44"/>
    </row>
    <row r="187" spans="1:17" ht="14.25" customHeight="1" thickTop="1" thickBot="1" x14ac:dyDescent="0.4">
      <c r="B187" s="529"/>
      <c r="C187" s="541"/>
      <c r="D187" s="604"/>
      <c r="E187" s="116" t="s">
        <v>124</v>
      </c>
      <c r="F187" s="581"/>
      <c r="G187" s="581"/>
      <c r="H187" s="582"/>
      <c r="I187" s="1291">
        <f>([11]Alejandra!I187+'[11]Bernardo '!I187+[11]Daisy!I187+[11]Dharianna!I187+[11]Fabiola!I187+'[11]Gregorina '!I187+[11]Ivan!I187+[11]Joel!I187+[11]Juan!I187+[11]Leonidas!I187+[11]Lisbeth!I187+[11]Espertin!I187+'[11]Maria Victoria'!I187+[11]Miguel!I187+[11]Milagros!I187+[11]Nancy!I187+[11]Oscarina!I187+[11]Rosely!I187+[11]Saulo!I187+[11]Yiberty!I187)</f>
        <v>0</v>
      </c>
      <c r="J187" s="1291">
        <f>([11]Alejandra!J187+'[11]Bernardo '!J187+[11]Daisy!J187+[11]Dharianna!J187+[11]Fabiola!J187+'[11]Gregorina '!J187+[11]Ivan!J187+[11]Joel!J187+[11]Juan!J187+[11]Leonidas!J187+[11]Lisbeth!J187+[11]Espertin!J187+'[11]Maria Victoria'!J187+[11]Miguel!J187+[11]Milagros!J187+[11]Nancy!J187+[11]Oscarina!J187+[11]Rosely!J187+[11]Saulo!J187+[11]Yiberty!J187)</f>
        <v>0</v>
      </c>
      <c r="K187" s="541"/>
      <c r="L187" s="542"/>
      <c r="M187" s="44"/>
    </row>
    <row r="188" spans="1:17" ht="14.25" customHeight="1" thickTop="1" thickBot="1" x14ac:dyDescent="0.25">
      <c r="B188" s="529"/>
      <c r="C188" s="541"/>
      <c r="D188" s="608"/>
      <c r="E188" s="116" t="s">
        <v>71</v>
      </c>
      <c r="F188" s="581"/>
      <c r="G188" s="581"/>
      <c r="H188" s="582"/>
      <c r="I188" s="1291">
        <f>([11]Alejandra!I188+'[11]Bernardo '!I188+[11]Daisy!I188+[11]Dharianna!I188+[11]Fabiola!I188+'[11]Gregorina '!I188+[11]Ivan!I188+[11]Joel!I188+[11]Juan!I188+[11]Leonidas!I188+[11]Lisbeth!I188+[11]Espertin!I188+'[11]Maria Victoria'!I188+[11]Miguel!I188+[11]Milagros!I188+[11]Nancy!I188+[11]Oscarina!I188+[11]Rosely!I188+[11]Saulo!I188+[11]Yiberty!I188)</f>
        <v>0</v>
      </c>
      <c r="J188" s="1291">
        <f>([11]Alejandra!J188+'[11]Bernardo '!J188+[11]Daisy!J188+[11]Dharianna!J188+[11]Fabiola!J188+'[11]Gregorina '!J188+[11]Ivan!J188+[11]Joel!J188+[11]Juan!J188+[11]Leonidas!J188+[11]Lisbeth!J188+[11]Espertin!J188+'[11]Maria Victoria'!J188+[11]Miguel!J188+[11]Milagros!J188+[11]Nancy!J188+[11]Oscarina!J188+[11]Rosely!J188+[11]Saulo!J188+[11]Yiberty!J188)</f>
        <v>0</v>
      </c>
      <c r="K188" s="541"/>
      <c r="L188" s="542"/>
    </row>
    <row r="189" spans="1:17" ht="14.25" customHeight="1" thickTop="1" thickBot="1" x14ac:dyDescent="0.25">
      <c r="B189" s="529"/>
      <c r="C189" s="541"/>
      <c r="D189" s="604"/>
      <c r="E189" s="116" t="s">
        <v>47</v>
      </c>
      <c r="F189" s="581"/>
      <c r="G189" s="581"/>
      <c r="H189" s="582"/>
      <c r="I189" s="1291">
        <f>([11]Alejandra!I189+'[11]Bernardo '!I189+[11]Daisy!I189+[11]Dharianna!I189+[11]Fabiola!I189+'[11]Gregorina '!I189+[11]Ivan!I189+[11]Joel!I189+[11]Juan!I189+[11]Leonidas!I189+[11]Lisbeth!I189+[11]Espertin!I189+'[11]Maria Victoria'!I189+[11]Miguel!I189+[11]Milagros!I189+[11]Nancy!I189+[11]Oscarina!I189+[11]Rosely!I189+[11]Saulo!I189+[11]Yiberty!I189)</f>
        <v>1</v>
      </c>
      <c r="J189" s="1291">
        <f>([11]Alejandra!J189+'[11]Bernardo '!J189+[11]Daisy!J189+[11]Dharianna!J189+[11]Fabiola!J189+'[11]Gregorina '!J189+[11]Ivan!J189+[11]Joel!J189+[11]Juan!J189+[11]Leonidas!J189+[11]Lisbeth!J189+[11]Espertin!J189+'[11]Maria Victoria'!J189+[11]Miguel!J189+[11]Milagros!J189+[11]Nancy!J189+[11]Oscarina!J189+[11]Rosely!J189+[11]Saulo!J189+[11]Yiberty!J189)</f>
        <v>0</v>
      </c>
      <c r="K189" s="541"/>
      <c r="L189" s="542"/>
    </row>
    <row r="190" spans="1:17" ht="14.25" customHeight="1" thickTop="1" thickBot="1" x14ac:dyDescent="0.25">
      <c r="B190" s="529"/>
      <c r="C190" s="541"/>
      <c r="D190" s="608"/>
      <c r="E190" s="117" t="s">
        <v>73</v>
      </c>
      <c r="F190" s="581"/>
      <c r="G190" s="581"/>
      <c r="H190" s="582"/>
      <c r="I190" s="1291">
        <f>([11]Alejandra!I190+'[11]Bernardo '!I190+[11]Daisy!I190+[11]Dharianna!I190+[11]Fabiola!I190+'[11]Gregorina '!I190+[11]Ivan!I190+[11]Joel!I190+[11]Juan!I190+[11]Leonidas!I190+[11]Lisbeth!I190+[11]Espertin!I190+'[11]Maria Victoria'!I190+[11]Miguel!I190+[11]Milagros!I190+[11]Nancy!I190+[11]Oscarina!I190+[11]Rosely!I190+[11]Saulo!I190+[11]Yiberty!I190)</f>
        <v>21</v>
      </c>
      <c r="J190" s="1291">
        <f>([11]Alejandra!J190+'[11]Bernardo '!J190+[11]Daisy!J190+[11]Dharianna!J190+[11]Fabiola!J190+'[11]Gregorina '!J190+[11]Ivan!J190+[11]Joel!J190+[11]Juan!J190+[11]Leonidas!J190+[11]Lisbeth!J190+[11]Espertin!J190+'[11]Maria Victoria'!J190+[11]Miguel!J190+[11]Milagros!J190+[11]Nancy!J190+[11]Oscarina!J190+[11]Rosely!J190+[11]Saulo!J190+[11]Yiberty!J190)</f>
        <v>0</v>
      </c>
      <c r="K190" s="541"/>
      <c r="L190" s="542"/>
    </row>
    <row r="191" spans="1:17" ht="14.25" customHeight="1" thickTop="1" thickBot="1" x14ac:dyDescent="0.25">
      <c r="B191" s="529"/>
      <c r="C191" s="541"/>
      <c r="D191" s="604"/>
      <c r="E191" s="116" t="s">
        <v>72</v>
      </c>
      <c r="F191" s="581"/>
      <c r="G191" s="581"/>
      <c r="H191" s="582"/>
      <c r="I191" s="1291">
        <f>([11]Alejandra!I191+'[11]Bernardo '!I191+[11]Daisy!I191+[11]Dharianna!I191+[11]Fabiola!I191+'[11]Gregorina '!I191+[11]Ivan!I191+[11]Joel!I191+[11]Juan!I191+[11]Leonidas!I191+[11]Lisbeth!I191+[11]Espertin!I191+'[11]Maria Victoria'!I191+[11]Miguel!I191+[11]Milagros!I191+[11]Nancy!I191+[11]Oscarina!I191+[11]Rosely!I191+[11]Saulo!I191+[11]Yiberty!I191)</f>
        <v>16</v>
      </c>
      <c r="J191" s="1291">
        <f>([11]Alejandra!J191+'[11]Bernardo '!J191+[11]Daisy!J191+[11]Dharianna!J191+[11]Fabiola!J191+'[11]Gregorina '!J191+[11]Ivan!J191+[11]Joel!J191+[11]Juan!J191+[11]Leonidas!J191+[11]Lisbeth!J191+[11]Espertin!J191+'[11]Maria Victoria'!J191+[11]Miguel!J191+[11]Milagros!J191+[11]Nancy!J191+[11]Oscarina!J191+[11]Rosely!J191+[11]Saulo!J191+[11]Yiberty!J191)</f>
        <v>0</v>
      </c>
      <c r="K191" s="541"/>
      <c r="L191" s="542"/>
    </row>
    <row r="192" spans="1:17" ht="14.25" customHeight="1" thickTop="1" thickBot="1" x14ac:dyDescent="0.25">
      <c r="B192" s="529"/>
      <c r="C192" s="541"/>
      <c r="D192" s="604"/>
      <c r="E192" s="116" t="s">
        <v>67</v>
      </c>
      <c r="F192" s="581"/>
      <c r="G192" s="581"/>
      <c r="H192" s="582"/>
      <c r="I192" s="1291">
        <f>([11]Alejandra!I192+'[11]Bernardo '!I192+[11]Daisy!I192+[11]Dharianna!I192+[11]Fabiola!I192+'[11]Gregorina '!I192+[11]Ivan!I192+[11]Joel!I192+[11]Juan!I192+[11]Leonidas!I192+[11]Lisbeth!I192+[11]Espertin!I192+'[11]Maria Victoria'!I192+[11]Miguel!I192+[11]Milagros!I192+[11]Nancy!I192+[11]Oscarina!I192+[11]Rosely!I192+[11]Saulo!I192+[11]Yiberty!I192)</f>
        <v>11</v>
      </c>
      <c r="J192" s="1291">
        <f>([11]Alejandra!J192+'[11]Bernardo '!J192+[11]Daisy!J192+[11]Dharianna!J192+[11]Fabiola!J192+'[11]Gregorina '!J192+[11]Ivan!J192+[11]Joel!J192+[11]Juan!J192+[11]Leonidas!J192+[11]Lisbeth!J192+[11]Espertin!J192+'[11]Maria Victoria'!J192+[11]Miguel!J192+[11]Milagros!J192+[11]Nancy!J192+[11]Oscarina!J192+[11]Rosely!J192+[11]Saulo!J192+[11]Yiberty!J192)</f>
        <v>0</v>
      </c>
      <c r="K192" s="541"/>
      <c r="L192" s="542"/>
    </row>
    <row r="193" spans="2:12" ht="14.25" customHeight="1" thickTop="1" thickBot="1" x14ac:dyDescent="0.25">
      <c r="B193" s="529"/>
      <c r="C193" s="541"/>
      <c r="D193" s="604"/>
      <c r="E193" s="118" t="s">
        <v>115</v>
      </c>
      <c r="F193" s="578"/>
      <c r="G193" s="578"/>
      <c r="H193" s="578"/>
      <c r="I193" s="1291">
        <f>([11]Alejandra!I193+'[11]Bernardo '!I193+[11]Daisy!I193+[11]Dharianna!I193+[11]Fabiola!I193+'[11]Gregorina '!I193+[11]Ivan!I193+[11]Joel!I193+[11]Juan!I193+[11]Leonidas!I193+[11]Lisbeth!I193+[11]Espertin!I193+'[11]Maria Victoria'!I193+[11]Miguel!I193+[11]Milagros!I193+[11]Nancy!I193+[11]Oscarina!I193+[11]Rosely!I193+[11]Saulo!I193+[11]Yiberty!I193)</f>
        <v>4</v>
      </c>
      <c r="J193" s="1291">
        <f>([11]Alejandra!J193+'[11]Bernardo '!J193+[11]Daisy!J193+[11]Dharianna!J193+[11]Fabiola!J193+'[11]Gregorina '!J193+[11]Ivan!J193+[11]Joel!J193+[11]Juan!J193+[11]Leonidas!J193+[11]Lisbeth!J193+[11]Espertin!J193+'[11]Maria Victoria'!J193+[11]Miguel!J193+[11]Milagros!J193+[11]Nancy!J193+[11]Oscarina!J193+[11]Rosely!J193+[11]Saulo!J193+[11]Yiberty!J193)</f>
        <v>0</v>
      </c>
      <c r="K193" s="541"/>
      <c r="L193" s="542"/>
    </row>
    <row r="194" spans="2:12" ht="14.25" customHeight="1" thickTop="1" thickBot="1" x14ac:dyDescent="0.25">
      <c r="B194" s="529"/>
      <c r="C194" s="541"/>
      <c r="D194" s="604"/>
      <c r="E194" s="119" t="s">
        <v>57</v>
      </c>
      <c r="F194" s="581"/>
      <c r="G194" s="581"/>
      <c r="H194" s="582"/>
      <c r="I194" s="1291">
        <f>([11]Alejandra!I194+'[11]Bernardo '!I194+[11]Daisy!I194+[11]Dharianna!I194+[11]Fabiola!I194+'[11]Gregorina '!I194+[11]Ivan!I194+[11]Joel!I194+[11]Juan!I194+[11]Leonidas!I194+[11]Lisbeth!I194+[11]Espertin!I194+'[11]Maria Victoria'!I194+[11]Miguel!I194+[11]Milagros!I194+[11]Nancy!I194+[11]Oscarina!I194+[11]Rosely!I194+[11]Saulo!I194+[11]Yiberty!I194)</f>
        <v>2</v>
      </c>
      <c r="J194" s="1291">
        <f>([11]Alejandra!J194+'[11]Bernardo '!J194+[11]Daisy!J194+[11]Dharianna!J194+[11]Fabiola!J194+'[11]Gregorina '!J194+[11]Ivan!J194+[11]Joel!J194+[11]Juan!J194+[11]Leonidas!J194+[11]Lisbeth!J194+[11]Espertin!J194+'[11]Maria Victoria'!J194+[11]Miguel!J194+[11]Milagros!J194+[11]Nancy!J194+[11]Oscarina!J194+[11]Rosely!J194+[11]Saulo!J194+[11]Yiberty!J194)</f>
        <v>0</v>
      </c>
      <c r="K194" s="541"/>
      <c r="L194" s="542"/>
    </row>
    <row r="195" spans="2:12" ht="14.25" customHeight="1" thickTop="1" thickBot="1" x14ac:dyDescent="0.25">
      <c r="B195" s="529"/>
      <c r="C195" s="541"/>
      <c r="D195" s="604"/>
      <c r="E195" s="116" t="s">
        <v>74</v>
      </c>
      <c r="F195" s="578"/>
      <c r="G195" s="578"/>
      <c r="H195" s="578"/>
      <c r="I195" s="1291">
        <f>([11]Alejandra!I195+'[11]Bernardo '!I195+[11]Daisy!I195+[11]Dharianna!I195+[11]Fabiola!I195+'[11]Gregorina '!I195+[11]Ivan!I195+[11]Joel!I195+[11]Juan!I195+[11]Leonidas!I195+[11]Lisbeth!I195+[11]Espertin!I195+'[11]Maria Victoria'!I195+[11]Miguel!I195+[11]Milagros!I195+[11]Nancy!I195+[11]Oscarina!I195+[11]Rosely!I195+[11]Saulo!I195+[11]Yiberty!I195)</f>
        <v>3</v>
      </c>
      <c r="J195" s="1291">
        <f>([11]Alejandra!J195+'[11]Bernardo '!J195+[11]Daisy!J195+[11]Dharianna!J195+[11]Fabiola!J195+'[11]Gregorina '!J195+[11]Ivan!J195+[11]Joel!J195+[11]Juan!J195+[11]Leonidas!J195+[11]Lisbeth!J195+[11]Espertin!J195+'[11]Maria Victoria'!J195+[11]Miguel!J195+[11]Milagros!J195+[11]Nancy!J195+[11]Oscarina!J195+[11]Rosely!J195+[11]Saulo!J195+[11]Yiberty!J195)</f>
        <v>0</v>
      </c>
      <c r="K195" s="541"/>
      <c r="L195" s="542"/>
    </row>
    <row r="196" spans="2:12" ht="14.25" customHeight="1" thickTop="1" thickBot="1" x14ac:dyDescent="0.25">
      <c r="B196" s="529"/>
      <c r="C196" s="541"/>
      <c r="D196" s="604"/>
      <c r="E196" s="116" t="s">
        <v>79</v>
      </c>
      <c r="F196" s="581"/>
      <c r="G196" s="581"/>
      <c r="H196" s="582"/>
      <c r="I196" s="1291">
        <f>([11]Alejandra!I196+'[11]Bernardo '!I196+[11]Daisy!I196+[11]Dharianna!I196+[11]Fabiola!I196+'[11]Gregorina '!I196+[11]Ivan!I196+[11]Joel!I196+[11]Juan!I196+[11]Leonidas!I196+[11]Lisbeth!I196+[11]Espertin!I196+'[11]Maria Victoria'!I196+[11]Miguel!I196+[11]Milagros!I196+[11]Nancy!I196+[11]Oscarina!I196+[11]Rosely!I196+[11]Saulo!I196+[11]Yiberty!I196)</f>
        <v>0</v>
      </c>
      <c r="J196" s="1291">
        <f>([11]Alejandra!J196+'[11]Bernardo '!J196+[11]Daisy!J196+[11]Dharianna!J196+[11]Fabiola!J196+'[11]Gregorina '!J196+[11]Ivan!J196+[11]Joel!J196+[11]Juan!J196+[11]Leonidas!J196+[11]Lisbeth!J196+[11]Espertin!J196+'[11]Maria Victoria'!J196+[11]Miguel!J196+[11]Milagros!J196+[11]Nancy!J196+[11]Oscarina!J196+[11]Rosely!J196+[11]Saulo!J196+[11]Yiberty!J196)</f>
        <v>0</v>
      </c>
      <c r="K196" s="541"/>
      <c r="L196" s="542"/>
    </row>
    <row r="197" spans="2:12" ht="14.25" customHeight="1" thickTop="1" thickBot="1" x14ac:dyDescent="0.25">
      <c r="B197" s="529"/>
      <c r="C197" s="541"/>
      <c r="D197" s="604"/>
      <c r="E197" s="116" t="s">
        <v>66</v>
      </c>
      <c r="F197" s="581"/>
      <c r="G197" s="581"/>
      <c r="H197" s="582"/>
      <c r="I197" s="1291">
        <f>([11]Alejandra!I197+'[11]Bernardo '!I197+[11]Daisy!I197+[11]Dharianna!I197+[11]Fabiola!I197+'[11]Gregorina '!I197+[11]Ivan!I197+[11]Joel!I197+[11]Juan!I197+[11]Leonidas!I197+[11]Lisbeth!I197+[11]Espertin!I197+'[11]Maria Victoria'!I197+[11]Miguel!I197+[11]Milagros!I197+[11]Nancy!I197+[11]Oscarina!I197+[11]Rosely!I197+[11]Saulo!I197+[11]Yiberty!I197)</f>
        <v>1</v>
      </c>
      <c r="J197" s="1291">
        <f>([11]Alejandra!J197+'[11]Bernardo '!J197+[11]Daisy!J197+[11]Dharianna!J197+[11]Fabiola!J197+'[11]Gregorina '!J197+[11]Ivan!J197+[11]Joel!J197+[11]Juan!J197+[11]Leonidas!J197+[11]Lisbeth!J197+[11]Espertin!J197+'[11]Maria Victoria'!J197+[11]Miguel!J197+[11]Milagros!J197+[11]Nancy!J197+[11]Oscarina!J197+[11]Rosely!J197+[11]Saulo!J197+[11]Yiberty!J197)</f>
        <v>0</v>
      </c>
      <c r="K197" s="541"/>
      <c r="L197" s="542"/>
    </row>
    <row r="198" spans="2:12" ht="14.25" customHeight="1" thickTop="1" thickBot="1" x14ac:dyDescent="0.25">
      <c r="B198" s="529"/>
      <c r="C198" s="541"/>
      <c r="D198" s="604"/>
      <c r="E198" s="116" t="s">
        <v>75</v>
      </c>
      <c r="F198" s="607"/>
      <c r="G198" s="581"/>
      <c r="H198" s="582"/>
      <c r="I198" s="1291">
        <f>([11]Alejandra!I198+'[11]Bernardo '!I198+[11]Daisy!I198+[11]Dharianna!I198+[11]Fabiola!I198+'[11]Gregorina '!I198+[11]Ivan!I198+[11]Joel!I198+[11]Juan!I198+[11]Leonidas!I198+[11]Lisbeth!I198+[11]Espertin!I198+'[11]Maria Victoria'!I198+[11]Miguel!I198+[11]Milagros!I198+[11]Nancy!I198+[11]Oscarina!I198+[11]Rosely!I198+[11]Saulo!I198+[11]Yiberty!I198)</f>
        <v>0</v>
      </c>
      <c r="J198" s="1291">
        <f>([11]Alejandra!J198+'[11]Bernardo '!J198+[11]Daisy!J198+[11]Dharianna!J198+[11]Fabiola!J198+'[11]Gregorina '!J198+[11]Ivan!J198+[11]Joel!J198+[11]Juan!J198+[11]Leonidas!J198+[11]Lisbeth!J198+[11]Espertin!J198+'[11]Maria Victoria'!J198+[11]Miguel!J198+[11]Milagros!J198+[11]Nancy!J198+[11]Oscarina!J198+[11]Rosely!J198+[11]Saulo!J198+[11]Yiberty!J198)</f>
        <v>0</v>
      </c>
      <c r="K198" s="541"/>
      <c r="L198" s="542"/>
    </row>
    <row r="199" spans="2:12" ht="14.25" customHeight="1" thickTop="1" thickBot="1" x14ac:dyDescent="0.25">
      <c r="B199" s="529"/>
      <c r="C199" s="529"/>
      <c r="D199" s="608"/>
      <c r="E199" s="116" t="s">
        <v>78</v>
      </c>
      <c r="F199" s="607"/>
      <c r="G199" s="581"/>
      <c r="H199" s="582"/>
      <c r="I199" s="1291">
        <f>([11]Alejandra!I199+'[11]Bernardo '!I199+[11]Daisy!I199+[11]Dharianna!I199+[11]Fabiola!I199+'[11]Gregorina '!I199+[11]Ivan!I199+[11]Joel!I199+[11]Juan!I199+[11]Leonidas!I199+[11]Lisbeth!I199+[11]Espertin!I199+'[11]Maria Victoria'!I199+[11]Miguel!I199+[11]Milagros!I199+[11]Nancy!I199+[11]Oscarina!I199+[11]Rosely!I199+[11]Saulo!I199+[11]Yiberty!I199)</f>
        <v>0</v>
      </c>
      <c r="J199" s="1291">
        <f>([11]Alejandra!J199+'[11]Bernardo '!J199+[11]Daisy!J199+[11]Dharianna!J199+[11]Fabiola!J199+'[11]Gregorina '!J199+[11]Ivan!J199+[11]Joel!J199+[11]Juan!J199+[11]Leonidas!J199+[11]Lisbeth!J199+[11]Espertin!J199+'[11]Maria Victoria'!J199+[11]Miguel!J199+[11]Milagros!J199+[11]Nancy!J199+[11]Oscarina!J199+[11]Rosely!J199+[11]Saulo!J199+[11]Yiberty!J199)</f>
        <v>0</v>
      </c>
      <c r="K199" s="541"/>
      <c r="L199" s="542"/>
    </row>
    <row r="200" spans="2:12" ht="14.25" customHeight="1" thickTop="1" thickBot="1" x14ac:dyDescent="0.25">
      <c r="B200" s="529"/>
      <c r="C200" s="529"/>
      <c r="D200" s="604"/>
      <c r="E200" s="111" t="s">
        <v>95</v>
      </c>
      <c r="F200" s="578"/>
      <c r="G200" s="578"/>
      <c r="H200" s="578"/>
      <c r="I200" s="1291">
        <f>([11]Alejandra!I200+'[11]Bernardo '!I200+[11]Daisy!I200+[11]Dharianna!I200+[11]Fabiola!I200+'[11]Gregorina '!I200+[11]Ivan!I200+[11]Joel!I200+[11]Juan!I200+[11]Leonidas!I200+[11]Lisbeth!I200+[11]Espertin!I200+'[11]Maria Victoria'!I200+[11]Miguel!I200+[11]Milagros!I200+[11]Nancy!I200+[11]Oscarina!I200+[11]Rosely!I200+[11]Saulo!I200+[11]Yiberty!I200)</f>
        <v>5</v>
      </c>
      <c r="J200" s="1291">
        <f>([11]Alejandra!J200+'[11]Bernardo '!J200+[11]Daisy!J200+[11]Dharianna!J200+[11]Fabiola!J200+'[11]Gregorina '!J200+[11]Ivan!J200+[11]Joel!J200+[11]Juan!J200+[11]Leonidas!J200+[11]Lisbeth!J200+[11]Espertin!J200+'[11]Maria Victoria'!J200+[11]Miguel!J200+[11]Milagros!J200+[11]Nancy!J200+[11]Oscarina!J200+[11]Rosely!J200+[11]Saulo!J200+[11]Yiberty!J200)</f>
        <v>0</v>
      </c>
      <c r="K200" s="541"/>
      <c r="L200" s="542"/>
    </row>
    <row r="201" spans="2:12" ht="14.25" customHeight="1" thickTop="1" thickBot="1" x14ac:dyDescent="0.25">
      <c r="B201" s="529"/>
      <c r="C201" s="529"/>
      <c r="D201" s="604"/>
      <c r="E201" s="119" t="s">
        <v>97</v>
      </c>
      <c r="F201" s="581"/>
      <c r="G201" s="581"/>
      <c r="H201" s="582"/>
      <c r="I201" s="1291">
        <f>([11]Alejandra!I201+'[11]Bernardo '!I201+[11]Daisy!I201+[11]Dharianna!I201+[11]Fabiola!I201+'[11]Gregorina '!I201+[11]Ivan!I201+[11]Joel!I201+[11]Juan!I201+[11]Leonidas!I201+[11]Lisbeth!I201+[11]Espertin!I201+'[11]Maria Victoria'!I201+[11]Miguel!I201+[11]Milagros!I201+[11]Nancy!I201+[11]Oscarina!I201+[11]Rosely!I201+[11]Saulo!I201+[11]Yiberty!I201)</f>
        <v>0</v>
      </c>
      <c r="J201" s="1291">
        <f>([11]Alejandra!J201+'[11]Bernardo '!J201+[11]Daisy!J201+[11]Dharianna!J201+[11]Fabiola!J201+'[11]Gregorina '!J201+[11]Ivan!J201+[11]Joel!J201+[11]Juan!J201+[11]Leonidas!J201+[11]Lisbeth!J201+[11]Espertin!J201+'[11]Maria Victoria'!J201+[11]Miguel!J201+[11]Milagros!J201+[11]Nancy!J201+[11]Oscarina!J201+[11]Rosely!J201+[11]Saulo!J201+[11]Yiberty!J201)</f>
        <v>0</v>
      </c>
      <c r="K201" s="541"/>
      <c r="L201" s="542"/>
    </row>
    <row r="202" spans="2:12" ht="14.25" customHeight="1" thickTop="1" thickBot="1" x14ac:dyDescent="0.25">
      <c r="B202" s="529"/>
      <c r="C202" s="529"/>
      <c r="D202" s="604"/>
      <c r="E202" s="119" t="s">
        <v>102</v>
      </c>
      <c r="F202" s="581"/>
      <c r="G202" s="581"/>
      <c r="H202" s="582"/>
      <c r="I202" s="1291">
        <f>([11]Alejandra!I202+'[11]Bernardo '!I202+[11]Daisy!I202+[11]Dharianna!I202+[11]Fabiola!I202+'[11]Gregorina '!I202+[11]Ivan!I202+[11]Joel!I202+[11]Juan!I202+[11]Leonidas!I202+[11]Lisbeth!I202+[11]Espertin!I202+'[11]Maria Victoria'!I202+[11]Miguel!I202+[11]Milagros!I202+[11]Nancy!I202+[11]Oscarina!I202+[11]Rosely!I202+[11]Saulo!I202+[11]Yiberty!I202)</f>
        <v>0</v>
      </c>
      <c r="J202" s="1291">
        <f>([11]Alejandra!J202+'[11]Bernardo '!J202+[11]Daisy!J202+[11]Dharianna!J202+[11]Fabiola!J202+'[11]Gregorina '!J202+[11]Ivan!J202+[11]Joel!J202+[11]Juan!J202+[11]Leonidas!J202+[11]Lisbeth!J202+[11]Espertin!J202+'[11]Maria Victoria'!J202+[11]Miguel!J202+[11]Milagros!J202+[11]Nancy!J202+[11]Oscarina!J202+[11]Rosely!J202+[11]Saulo!J202+[11]Yiberty!J202)</f>
        <v>0</v>
      </c>
      <c r="K202" s="541"/>
      <c r="L202" s="542"/>
    </row>
    <row r="203" spans="2:12" ht="14.25" customHeight="1" thickTop="1" thickBot="1" x14ac:dyDescent="0.25">
      <c r="B203" s="529"/>
      <c r="C203" s="529"/>
      <c r="D203" s="604"/>
      <c r="E203" s="119" t="s">
        <v>99</v>
      </c>
      <c r="F203" s="581"/>
      <c r="G203" s="581"/>
      <c r="H203" s="582"/>
      <c r="I203" s="1291">
        <f>([11]Alejandra!I203+'[11]Bernardo '!I203+[11]Daisy!I203+[11]Dharianna!I203+[11]Fabiola!I203+'[11]Gregorina '!I203+[11]Ivan!I203+[11]Joel!I203+[11]Juan!I203+[11]Leonidas!I203+[11]Lisbeth!I203+[11]Espertin!I203+'[11]Maria Victoria'!I203+[11]Miguel!I203+[11]Milagros!I203+[11]Nancy!I203+[11]Oscarina!I203+[11]Rosely!I203+[11]Saulo!I203+[11]Yiberty!I203)</f>
        <v>0</v>
      </c>
      <c r="J203" s="1291">
        <f>([11]Alejandra!J203+'[11]Bernardo '!J203+[11]Daisy!J203+[11]Dharianna!J203+[11]Fabiola!J203+'[11]Gregorina '!J203+[11]Ivan!J203+[11]Joel!J203+[11]Juan!J203+[11]Leonidas!J203+[11]Lisbeth!J203+[11]Espertin!J203+'[11]Maria Victoria'!J203+[11]Miguel!J203+[11]Milagros!J203+[11]Nancy!J203+[11]Oscarina!J203+[11]Rosely!J203+[11]Saulo!J203+[11]Yiberty!J203)</f>
        <v>0</v>
      </c>
      <c r="K203" s="541"/>
      <c r="L203" s="542"/>
    </row>
    <row r="204" spans="2:12" ht="14.25" customHeight="1" thickTop="1" thickBot="1" x14ac:dyDescent="0.25">
      <c r="B204" s="529"/>
      <c r="C204" s="529"/>
      <c r="D204" s="604"/>
      <c r="E204" s="120" t="s">
        <v>118</v>
      </c>
      <c r="F204" s="578"/>
      <c r="G204" s="578"/>
      <c r="H204" s="578"/>
      <c r="I204" s="1291">
        <f>([11]Alejandra!I204+'[11]Bernardo '!I204+[11]Daisy!I204+[11]Dharianna!I204+[11]Fabiola!I204+'[11]Gregorina '!I204+[11]Ivan!I204+[11]Joel!I204+[11]Juan!I204+[11]Leonidas!I204+[11]Lisbeth!I204+[11]Espertin!I204+'[11]Maria Victoria'!I204+[11]Miguel!I204+[11]Milagros!I204+[11]Nancy!I204+[11]Oscarina!I204+[11]Rosely!I204+[11]Saulo!I204+[11]Yiberty!I204)</f>
        <v>0</v>
      </c>
      <c r="J204" s="1291">
        <f>([11]Alejandra!J204+'[11]Bernardo '!J204+[11]Daisy!J204+[11]Dharianna!J204+[11]Fabiola!J204+'[11]Gregorina '!J204+[11]Ivan!J204+[11]Joel!J204+[11]Juan!J204+[11]Leonidas!J204+[11]Lisbeth!J204+[11]Espertin!J204+'[11]Maria Victoria'!J204+[11]Miguel!J204+[11]Milagros!J204+[11]Nancy!J204+[11]Oscarina!J204+[11]Rosely!J204+[11]Saulo!J204+[11]Yiberty!J204)</f>
        <v>0</v>
      </c>
      <c r="K204" s="541"/>
      <c r="L204" s="542"/>
    </row>
    <row r="205" spans="2:12" ht="14.25" customHeight="1" thickTop="1" thickBot="1" x14ac:dyDescent="0.25">
      <c r="B205" s="529"/>
      <c r="C205" s="529"/>
      <c r="D205" s="608"/>
      <c r="E205" s="119" t="s">
        <v>100</v>
      </c>
      <c r="F205" s="581"/>
      <c r="G205" s="581"/>
      <c r="H205" s="582"/>
      <c r="I205" s="1291">
        <f>([11]Alejandra!I205+'[11]Bernardo '!I205+[11]Daisy!I205+[11]Dharianna!I205+[11]Fabiola!I205+'[11]Gregorina '!I205+[11]Ivan!I205+[11]Joel!I205+[11]Juan!I205+[11]Leonidas!I205+[11]Lisbeth!I205+[11]Espertin!I205+'[11]Maria Victoria'!I205+[11]Miguel!I205+[11]Milagros!I205+[11]Nancy!I205+[11]Oscarina!I205+[11]Rosely!I205+[11]Saulo!I205+[11]Yiberty!I205)</f>
        <v>0</v>
      </c>
      <c r="J205" s="1291">
        <f>([11]Alejandra!J205+'[11]Bernardo '!J205+[11]Daisy!J205+[11]Dharianna!J205+[11]Fabiola!J205+'[11]Gregorina '!J205+[11]Ivan!J205+[11]Joel!J205+[11]Juan!J205+[11]Leonidas!J205+[11]Lisbeth!J205+[11]Espertin!J205+'[11]Maria Victoria'!J205+[11]Miguel!J205+[11]Milagros!J205+[11]Nancy!J205+[11]Oscarina!J205+[11]Rosely!J205+[11]Saulo!J205+[11]Yiberty!J205)</f>
        <v>0</v>
      </c>
      <c r="K205" s="541"/>
      <c r="L205" s="542"/>
    </row>
    <row r="206" spans="2:12" ht="14.25" customHeight="1" thickTop="1" thickBot="1" x14ac:dyDescent="0.25">
      <c r="B206" s="529"/>
      <c r="C206" s="529"/>
      <c r="D206" s="608"/>
      <c r="E206" s="119" t="s">
        <v>101</v>
      </c>
      <c r="F206" s="581"/>
      <c r="G206" s="581"/>
      <c r="H206" s="582"/>
      <c r="I206" s="1291">
        <f>([11]Alejandra!I206+'[11]Bernardo '!I206+[11]Daisy!I206+[11]Dharianna!I206+[11]Fabiola!I206+'[11]Gregorina '!I206+[11]Ivan!I206+[11]Joel!I206+[11]Juan!I206+[11]Leonidas!I206+[11]Lisbeth!I206+[11]Espertin!I206+'[11]Maria Victoria'!I206+[11]Miguel!I206+[11]Milagros!I206+[11]Nancy!I206+[11]Oscarina!I206+[11]Rosely!I206+[11]Saulo!I206+[11]Yiberty!I206)</f>
        <v>0</v>
      </c>
      <c r="J206" s="1291">
        <f>([11]Alejandra!J206+'[11]Bernardo '!J206+[11]Daisy!J206+[11]Dharianna!J206+[11]Fabiola!J206+'[11]Gregorina '!J206+[11]Ivan!J206+[11]Joel!J206+[11]Juan!J206+[11]Leonidas!J206+[11]Lisbeth!J206+[11]Espertin!J206+'[11]Maria Victoria'!J206+[11]Miguel!J206+[11]Milagros!J206+[11]Nancy!J206+[11]Oscarina!J206+[11]Rosely!J206+[11]Saulo!J206+[11]Yiberty!J206)</f>
        <v>0</v>
      </c>
      <c r="K206" s="541"/>
      <c r="L206" s="542"/>
    </row>
    <row r="207" spans="2:12" ht="14.25" customHeight="1" thickTop="1" thickBot="1" x14ac:dyDescent="0.25">
      <c r="B207" s="529"/>
      <c r="C207" s="529"/>
      <c r="D207" s="608"/>
      <c r="E207" s="121" t="s">
        <v>98</v>
      </c>
      <c r="F207" s="581"/>
      <c r="G207" s="581"/>
      <c r="H207" s="582"/>
      <c r="I207" s="1291">
        <f>([11]Alejandra!I207+'[11]Bernardo '!I207+[11]Daisy!I207+[11]Dharianna!I207+[11]Fabiola!I207+'[11]Gregorina '!I207+[11]Ivan!I207+[11]Joel!I207+[11]Juan!I207+[11]Leonidas!I207+[11]Lisbeth!I207+[11]Espertin!I207+'[11]Maria Victoria'!I207+[11]Miguel!I207+[11]Milagros!I207+[11]Nancy!I207+[11]Oscarina!I207+[11]Rosely!I207+[11]Saulo!I207+[11]Yiberty!I207)</f>
        <v>6</v>
      </c>
      <c r="J207" s="1291">
        <f>([11]Alejandra!J207+'[11]Bernardo '!J207+[11]Daisy!J207+[11]Dharianna!J207+[11]Fabiola!J207+'[11]Gregorina '!J207+[11]Ivan!J207+[11]Joel!J207+[11]Juan!J207+[11]Leonidas!J207+[11]Lisbeth!J207+[11]Espertin!J207+'[11]Maria Victoria'!J207+[11]Miguel!J207+[11]Milagros!J207+[11]Nancy!J207+[11]Oscarina!J207+[11]Rosely!J207+[11]Saulo!J207+[11]Yiberty!J207)</f>
        <v>0</v>
      </c>
      <c r="K207" s="541"/>
      <c r="L207" s="542"/>
    </row>
    <row r="208" spans="2:12" ht="14.25" customHeight="1" thickTop="1" thickBot="1" x14ac:dyDescent="0.25">
      <c r="B208" s="529"/>
      <c r="C208" s="529"/>
      <c r="D208" s="608"/>
      <c r="E208" s="119" t="s">
        <v>117</v>
      </c>
      <c r="F208" s="581"/>
      <c r="G208" s="581"/>
      <c r="H208" s="582"/>
      <c r="I208" s="1291">
        <f>([11]Alejandra!I208+'[11]Bernardo '!I208+[11]Daisy!I208+[11]Dharianna!I208+[11]Fabiola!I208+'[11]Gregorina '!I208+[11]Ivan!I208+[11]Joel!I208+[11]Juan!I208+[11]Leonidas!I208+[11]Lisbeth!I208+[11]Espertin!I208+'[11]Maria Victoria'!I208+[11]Miguel!I208+[11]Milagros!I208+[11]Nancy!I208+[11]Oscarina!I208+[11]Rosely!I208+[11]Saulo!I208+[11]Yiberty!I208)</f>
        <v>0</v>
      </c>
      <c r="J208" s="1291">
        <f>([11]Alejandra!J208+'[11]Bernardo '!J208+[11]Daisy!J208+[11]Dharianna!J208+[11]Fabiola!J208+'[11]Gregorina '!J208+[11]Ivan!J208+[11]Joel!J208+[11]Juan!J208+[11]Leonidas!J208+[11]Lisbeth!J208+[11]Espertin!J208+'[11]Maria Victoria'!J208+[11]Miguel!J208+[11]Milagros!J208+[11]Nancy!J208+[11]Oscarina!J208+[11]Rosely!J208+[11]Saulo!J208+[11]Yiberty!J208)</f>
        <v>0</v>
      </c>
      <c r="K208" s="541"/>
      <c r="L208" s="542"/>
    </row>
    <row r="209" spans="2:12" ht="14.25" customHeight="1" thickTop="1" thickBot="1" x14ac:dyDescent="0.25">
      <c r="B209" s="529"/>
      <c r="C209" s="529"/>
      <c r="D209" s="608"/>
      <c r="E209" s="119" t="s">
        <v>81</v>
      </c>
      <c r="F209" s="581"/>
      <c r="G209" s="581"/>
      <c r="H209" s="582"/>
      <c r="I209" s="1291">
        <f>([11]Alejandra!I209+'[11]Bernardo '!I209+[11]Daisy!I209+[11]Dharianna!I209+[11]Fabiola!I209+'[11]Gregorina '!I209+[11]Ivan!I209+[11]Joel!I209+[11]Juan!I209+[11]Leonidas!I209+[11]Lisbeth!I209+[11]Espertin!I209+'[11]Maria Victoria'!I209+[11]Miguel!I209+[11]Milagros!I209+[11]Nancy!I209+[11]Oscarina!I209+[11]Rosely!I209+[11]Saulo!I209+[11]Yiberty!I209)</f>
        <v>1</v>
      </c>
      <c r="J209" s="1291">
        <f>([11]Alejandra!J209+'[11]Bernardo '!J209+[11]Daisy!J209+[11]Dharianna!J209+[11]Fabiola!J209+'[11]Gregorina '!J209+[11]Ivan!J209+[11]Joel!J209+[11]Juan!J209+[11]Leonidas!J209+[11]Lisbeth!J209+[11]Espertin!J209+'[11]Maria Victoria'!J209+[11]Miguel!J209+[11]Milagros!J209+[11]Nancy!J209+[11]Oscarina!J209+[11]Rosely!J209+[11]Saulo!J209+[11]Yiberty!J209)</f>
        <v>0</v>
      </c>
      <c r="K209" s="541"/>
      <c r="L209" s="542"/>
    </row>
    <row r="210" spans="2:12" ht="14.25" customHeight="1" thickTop="1" thickBot="1" x14ac:dyDescent="0.25">
      <c r="B210" s="529"/>
      <c r="C210" s="529"/>
      <c r="D210" s="608"/>
      <c r="E210" s="119" t="s">
        <v>143</v>
      </c>
      <c r="F210" s="581"/>
      <c r="G210" s="581"/>
      <c r="H210" s="582"/>
      <c r="I210" s="1291">
        <f>([11]Alejandra!I210+'[11]Bernardo '!I210+[11]Daisy!I210+[11]Dharianna!I210+[11]Fabiola!I210+'[11]Gregorina '!I210+[11]Ivan!I210+[11]Joel!I210+[11]Juan!I210+[11]Leonidas!I210+[11]Lisbeth!I210+[11]Espertin!I210+'[11]Maria Victoria'!I210+[11]Miguel!I210+[11]Milagros!I210+[11]Nancy!I210+[11]Oscarina!I210+[11]Rosely!I210+[11]Saulo!I210+[11]Yiberty!I210)</f>
        <v>0</v>
      </c>
      <c r="J210" s="1291">
        <f>([11]Alejandra!J210+'[11]Bernardo '!J210+[11]Daisy!J210+[11]Dharianna!J210+[11]Fabiola!J210+'[11]Gregorina '!J210+[11]Ivan!J210+[11]Joel!J210+[11]Juan!J210+[11]Leonidas!J210+[11]Lisbeth!J210+[11]Espertin!J210+'[11]Maria Victoria'!J210+[11]Miguel!J210+[11]Milagros!J210+[11]Nancy!J210+[11]Oscarina!J210+[11]Rosely!J210+[11]Saulo!J210+[11]Yiberty!J210)</f>
        <v>0</v>
      </c>
      <c r="K210" s="541"/>
      <c r="L210" s="542"/>
    </row>
    <row r="211" spans="2:12" ht="14.25" customHeight="1" thickTop="1" thickBot="1" x14ac:dyDescent="0.25">
      <c r="B211" s="529"/>
      <c r="C211" s="529"/>
      <c r="D211" s="608"/>
      <c r="E211" s="119" t="s">
        <v>155</v>
      </c>
      <c r="F211" s="581"/>
      <c r="G211" s="581"/>
      <c r="H211" s="582"/>
      <c r="I211" s="1291">
        <f>([11]Alejandra!I211+'[11]Bernardo '!I211+[11]Daisy!I211+[11]Dharianna!I211+[11]Fabiola!I211+'[11]Gregorina '!I211+[11]Ivan!I211+[11]Joel!I211+[11]Juan!I211+[11]Leonidas!I211+[11]Lisbeth!I211+[11]Espertin!I211+'[11]Maria Victoria'!I211+[11]Miguel!I211+[11]Milagros!I211+[11]Nancy!I211+[11]Oscarina!I211+[11]Rosely!I211+[11]Saulo!I211+[11]Yiberty!I211)</f>
        <v>0</v>
      </c>
      <c r="J211" s="1291">
        <f>([11]Alejandra!J211+'[11]Bernardo '!J211+[11]Daisy!J211+[11]Dharianna!J211+[11]Fabiola!J211+'[11]Gregorina '!J211+[11]Ivan!J211+[11]Joel!J211+[11]Juan!J211+[11]Leonidas!J211+[11]Lisbeth!J211+[11]Espertin!J211+'[11]Maria Victoria'!J211+[11]Miguel!J211+[11]Milagros!J211+[11]Nancy!J211+[11]Oscarina!J211+[11]Rosely!J211+[11]Saulo!J211+[11]Yiberty!J211)</f>
        <v>0</v>
      </c>
      <c r="K211" s="541"/>
      <c r="L211" s="542"/>
    </row>
    <row r="212" spans="2:12" ht="14.25" customHeight="1" thickTop="1" thickBot="1" x14ac:dyDescent="0.25">
      <c r="B212" s="529"/>
      <c r="C212" s="529"/>
      <c r="D212" s="608"/>
      <c r="E212" s="119" t="s">
        <v>156</v>
      </c>
      <c r="F212" s="581"/>
      <c r="G212" s="581"/>
      <c r="H212" s="582"/>
      <c r="I212" s="1291">
        <f>([11]Alejandra!I212+'[11]Bernardo '!I212+[11]Daisy!I212+[11]Dharianna!I212+[11]Fabiola!I212+'[11]Gregorina '!I212+[11]Ivan!I212+[11]Joel!I212+[11]Juan!I212+[11]Leonidas!I212+[11]Lisbeth!I212+[11]Espertin!I212+'[11]Maria Victoria'!I212+[11]Miguel!I212+[11]Milagros!I212+[11]Nancy!I212+[11]Oscarina!I212+[11]Rosely!I212+[11]Saulo!I212+[11]Yiberty!I212)</f>
        <v>0</v>
      </c>
      <c r="J212" s="1291">
        <f>([11]Alejandra!J212+'[11]Bernardo '!J212+[11]Daisy!J212+[11]Dharianna!J212+[11]Fabiola!J212+'[11]Gregorina '!J212+[11]Ivan!J212+[11]Joel!J212+[11]Juan!J212+[11]Leonidas!J212+[11]Lisbeth!J212+[11]Espertin!J212+'[11]Maria Victoria'!J212+[11]Miguel!J212+[11]Milagros!J212+[11]Nancy!J212+[11]Oscarina!J212+[11]Rosely!J212+[11]Saulo!J212+[11]Yiberty!J212)</f>
        <v>0</v>
      </c>
      <c r="K212" s="541"/>
      <c r="L212" s="542"/>
    </row>
    <row r="213" spans="2:12" ht="14.25" customHeight="1" thickTop="1" thickBot="1" x14ac:dyDescent="0.25">
      <c r="B213" s="529"/>
      <c r="C213" s="529"/>
      <c r="D213" s="608"/>
      <c r="E213" s="119" t="s">
        <v>116</v>
      </c>
      <c r="F213" s="581"/>
      <c r="G213" s="581"/>
      <c r="H213" s="582"/>
      <c r="I213" s="1291">
        <f>([11]Alejandra!I213+'[11]Bernardo '!I213+[11]Daisy!I213+[11]Dharianna!I213+[11]Fabiola!I213+'[11]Gregorina '!I213+[11]Ivan!I213+[11]Joel!I213+[11]Juan!I213+[11]Leonidas!I213+[11]Lisbeth!I213+[11]Espertin!I213+'[11]Maria Victoria'!I213+[11]Miguel!I213+[11]Milagros!I213+[11]Nancy!I213+[11]Oscarina!I213+[11]Rosely!I213+[11]Saulo!I213+[11]Yiberty!I213)</f>
        <v>0</v>
      </c>
      <c r="J213" s="1291">
        <f>([11]Alejandra!J213+'[11]Bernardo '!J213+[11]Daisy!J213+[11]Dharianna!J213+[11]Fabiola!J213+'[11]Gregorina '!J213+[11]Ivan!J213+[11]Joel!J213+[11]Juan!J213+[11]Leonidas!J213+[11]Lisbeth!J213+[11]Espertin!J213+'[11]Maria Victoria'!J213+[11]Miguel!J213+[11]Milagros!J213+[11]Nancy!J213+[11]Oscarina!J213+[11]Rosely!J213+[11]Saulo!J213+[11]Yiberty!J213)</f>
        <v>0</v>
      </c>
      <c r="K213" s="541"/>
      <c r="L213" s="542"/>
    </row>
    <row r="214" spans="2:12" ht="14.25" customHeight="1" thickTop="1" thickBot="1" x14ac:dyDescent="0.25">
      <c r="B214" s="529"/>
      <c r="C214" s="529"/>
      <c r="D214" s="608"/>
      <c r="E214" s="120" t="s">
        <v>80</v>
      </c>
      <c r="F214" s="581"/>
      <c r="G214" s="581"/>
      <c r="H214" s="582"/>
      <c r="I214" s="1291">
        <f>([11]Alejandra!I214+'[11]Bernardo '!I214+[11]Daisy!I214+[11]Dharianna!I214+[11]Fabiola!I214+'[11]Gregorina '!I214+[11]Ivan!I214+[11]Joel!I214+[11]Juan!I214+[11]Leonidas!I214+[11]Lisbeth!I214+[11]Espertin!I214+'[11]Maria Victoria'!I214+[11]Miguel!I214+[11]Milagros!I214+[11]Nancy!I214+[11]Oscarina!I214+[11]Rosely!I214+[11]Saulo!I214+[11]Yiberty!I214)</f>
        <v>0</v>
      </c>
      <c r="J214" s="1291">
        <f>([11]Alejandra!J214+'[11]Bernardo '!J214+[11]Daisy!J214+[11]Dharianna!J214+[11]Fabiola!J214+'[11]Gregorina '!J214+[11]Ivan!J214+[11]Joel!J214+[11]Juan!J214+[11]Leonidas!J214+[11]Lisbeth!J214+[11]Espertin!J214+'[11]Maria Victoria'!J214+[11]Miguel!J214+[11]Milagros!J214+[11]Nancy!J214+[11]Oscarina!J214+[11]Rosely!J214+[11]Saulo!J214+[11]Yiberty!J214)</f>
        <v>0</v>
      </c>
      <c r="K214" s="541"/>
      <c r="L214" s="542"/>
    </row>
    <row r="215" spans="2:12" ht="14.25" customHeight="1" thickTop="1" thickBot="1" x14ac:dyDescent="0.25">
      <c r="B215" s="529"/>
      <c r="C215" s="529"/>
      <c r="D215" s="604"/>
      <c r="E215" s="116" t="s">
        <v>77</v>
      </c>
      <c r="F215" s="578"/>
      <c r="G215" s="578"/>
      <c r="H215" s="578"/>
      <c r="I215" s="1291">
        <f>([11]Alejandra!I215+'[11]Bernardo '!I215+[11]Daisy!I215+[11]Dharianna!I215+[11]Fabiola!I215+'[11]Gregorina '!I215+[11]Ivan!I215+[11]Joel!I215+[11]Juan!I215+[11]Leonidas!I215+[11]Lisbeth!I215+[11]Espertin!I215+'[11]Maria Victoria'!I215+[11]Miguel!I215+[11]Milagros!I215+[11]Nancy!I215+[11]Oscarina!I215+[11]Rosely!I215+[11]Saulo!I215+[11]Yiberty!I215)</f>
        <v>16</v>
      </c>
      <c r="J215" s="1291">
        <f>([11]Alejandra!J215+'[11]Bernardo '!J215+[11]Daisy!J215+[11]Dharianna!J215+[11]Fabiola!J215+'[11]Gregorina '!J215+[11]Ivan!J215+[11]Joel!J215+[11]Juan!J215+[11]Leonidas!J215+[11]Lisbeth!J215+[11]Espertin!J215+'[11]Maria Victoria'!J215+[11]Miguel!J215+[11]Milagros!J215+[11]Nancy!J215+[11]Oscarina!J215+[11]Rosely!J215+[11]Saulo!J215+[11]Yiberty!J215)</f>
        <v>0</v>
      </c>
      <c r="K215" s="541"/>
      <c r="L215" s="542"/>
    </row>
    <row r="216" spans="2:12" ht="14.25" customHeight="1" thickTop="1" thickBot="1" x14ac:dyDescent="0.25">
      <c r="B216" s="529"/>
      <c r="C216" s="529"/>
      <c r="D216" s="51"/>
      <c r="E216" s="119" t="s">
        <v>76</v>
      </c>
      <c r="F216" s="581"/>
      <c r="G216" s="581"/>
      <c r="H216" s="582"/>
      <c r="I216" s="1291">
        <f>([11]Alejandra!I216+'[11]Bernardo '!I216+[11]Daisy!I216+[11]Dharianna!I216+[11]Fabiola!I216+'[11]Gregorina '!I216+[11]Ivan!I216+[11]Joel!I216+[11]Juan!I216+[11]Leonidas!I216+[11]Lisbeth!I216+[11]Espertin!I216+'[11]Maria Victoria'!I216+[11]Miguel!I216+[11]Milagros!I216+[11]Nancy!I216+[11]Oscarina!I216+[11]Rosely!I216+[11]Saulo!I216+[11]Yiberty!I216)</f>
        <v>5</v>
      </c>
      <c r="J216" s="1291">
        <f>([11]Alejandra!J216+'[11]Bernardo '!J216+[11]Daisy!J216+[11]Dharianna!J216+[11]Fabiola!J216+'[11]Gregorina '!J216+[11]Ivan!J216+[11]Joel!J216+[11]Juan!J216+[11]Leonidas!J216+[11]Lisbeth!J216+[11]Espertin!J216+'[11]Maria Victoria'!J216+[11]Miguel!J216+[11]Milagros!J216+[11]Nancy!J216+[11]Oscarina!J216+[11]Rosely!J216+[11]Saulo!J216+[11]Yiberty!J216)</f>
        <v>0</v>
      </c>
      <c r="K216" s="541"/>
      <c r="L216" s="542"/>
    </row>
    <row r="217" spans="2:12" ht="14.25" customHeight="1" thickTop="1" thickBot="1" x14ac:dyDescent="0.25">
      <c r="B217" s="529"/>
      <c r="C217" s="529"/>
      <c r="D217" s="608"/>
      <c r="E217" s="116" t="s">
        <v>69</v>
      </c>
      <c r="F217" s="581"/>
      <c r="G217" s="581"/>
      <c r="H217" s="582"/>
      <c r="I217" s="1291">
        <f>([11]Alejandra!I217+'[11]Bernardo '!I217+[11]Daisy!I217+[11]Dharianna!I217+[11]Fabiola!I217+'[11]Gregorina '!I217+[11]Ivan!I217+[11]Joel!I217+[11]Juan!I217+[11]Leonidas!I217+[11]Lisbeth!I217+[11]Espertin!I217+'[11]Maria Victoria'!I217+[11]Miguel!I217+[11]Milagros!I217+[11]Nancy!I217+[11]Oscarina!I217+[11]Rosely!I217+[11]Saulo!I217+[11]Yiberty!I217)</f>
        <v>0</v>
      </c>
      <c r="J217" s="1291">
        <f>([11]Alejandra!J217+'[11]Bernardo '!J217+[11]Daisy!J217+[11]Dharianna!J217+[11]Fabiola!J217+'[11]Gregorina '!J217+[11]Ivan!J217+[11]Joel!J217+[11]Juan!J217+[11]Leonidas!J217+[11]Lisbeth!J217+[11]Espertin!J217+'[11]Maria Victoria'!J217+[11]Miguel!J217+[11]Milagros!J217+[11]Nancy!J217+[11]Oscarina!J217+[11]Rosely!J217+[11]Saulo!J217+[11]Yiberty!J217)</f>
        <v>0</v>
      </c>
      <c r="K217" s="541"/>
      <c r="L217" s="542"/>
    </row>
    <row r="218" spans="2:12" ht="14.25" customHeight="1" thickTop="1" thickBot="1" x14ac:dyDescent="0.25">
      <c r="B218" s="529"/>
      <c r="C218" s="529"/>
      <c r="D218" s="608"/>
      <c r="E218" s="119" t="s">
        <v>135</v>
      </c>
      <c r="F218" s="581"/>
      <c r="G218" s="581"/>
      <c r="H218" s="582"/>
      <c r="I218" s="1291">
        <f>([11]Alejandra!I218+'[11]Bernardo '!I218+[11]Daisy!I218+[11]Dharianna!I218+[11]Fabiola!I218+'[11]Gregorina '!I218+[11]Ivan!I218+[11]Joel!I218+[11]Juan!I218+[11]Leonidas!I218+[11]Lisbeth!I218+[11]Espertin!I218+'[11]Maria Victoria'!I218+[11]Miguel!I218+[11]Milagros!I218+[11]Nancy!I218+[11]Oscarina!I218+[11]Rosely!I218+[11]Saulo!I218+[11]Yiberty!I218)</f>
        <v>39</v>
      </c>
      <c r="J218" s="1291">
        <f>([11]Alejandra!J218+'[11]Bernardo '!J218+[11]Daisy!J218+[11]Dharianna!J218+[11]Fabiola!J218+'[11]Gregorina '!J218+[11]Ivan!J218+[11]Joel!J218+[11]Juan!J218+[11]Leonidas!J218+[11]Lisbeth!J218+[11]Espertin!J218+'[11]Maria Victoria'!J218+[11]Miguel!J218+[11]Milagros!J218+[11]Nancy!J218+[11]Oscarina!J218+[11]Rosely!J218+[11]Saulo!J218+[11]Yiberty!J218)</f>
        <v>0</v>
      </c>
      <c r="K218" s="541"/>
      <c r="L218" s="542"/>
    </row>
    <row r="219" spans="2:12" ht="14.25" customHeight="1" thickTop="1" thickBot="1" x14ac:dyDescent="0.25">
      <c r="B219" s="529"/>
      <c r="C219" s="529"/>
      <c r="D219" s="609"/>
      <c r="E219" s="122" t="s">
        <v>44</v>
      </c>
      <c r="F219" s="581"/>
      <c r="G219" s="581"/>
      <c r="H219" s="582"/>
      <c r="I219" s="1291">
        <f>([11]Alejandra!I219+'[11]Bernardo '!I219+[11]Daisy!I219+[11]Dharianna!I219+[11]Fabiola!I219+'[11]Gregorina '!I219+[11]Ivan!I219+[11]Joel!I219+[11]Juan!I219+[11]Leonidas!I219+[11]Lisbeth!I219+[11]Espertin!I219+'[11]Maria Victoria'!I219+[11]Miguel!I219+[11]Milagros!I219+[11]Nancy!I219+[11]Oscarina!I219+[11]Rosely!I219+[11]Saulo!I219+[11]Yiberty!I219)</f>
        <v>67</v>
      </c>
      <c r="J219" s="1291">
        <f>([11]Alejandra!J219+'[11]Bernardo '!J219+[11]Daisy!J219+[11]Dharianna!J219+[11]Fabiola!J219+'[11]Gregorina '!J219+[11]Ivan!J219+[11]Joel!J219+[11]Juan!J219+[11]Leonidas!J219+[11]Lisbeth!J219+[11]Espertin!J219+'[11]Maria Victoria'!J219+[11]Miguel!J219+[11]Milagros!J219+[11]Nancy!J219+[11]Oscarina!J219+[11]Rosely!J219+[11]Saulo!J219+[11]Yiberty!J219)</f>
        <v>0</v>
      </c>
      <c r="K219" s="541"/>
      <c r="L219" s="542"/>
    </row>
    <row r="220" spans="2:12" ht="16.5" thickTop="1" thickBot="1" x14ac:dyDescent="0.25">
      <c r="B220" s="529"/>
      <c r="C220" s="540"/>
      <c r="D220" s="157" t="s">
        <v>162</v>
      </c>
      <c r="E220" s="158"/>
      <c r="F220" s="158"/>
      <c r="G220" s="158"/>
      <c r="H220" s="159"/>
      <c r="I220" s="1238">
        <f>(I221+I222+I223)</f>
        <v>171</v>
      </c>
      <c r="J220" s="1304"/>
      <c r="K220" s="541"/>
      <c r="L220" s="542"/>
    </row>
    <row r="221" spans="2:12" ht="14.25" customHeight="1" thickTop="1" thickBot="1" x14ac:dyDescent="0.25">
      <c r="B221" s="529"/>
      <c r="C221" s="529"/>
      <c r="D221" s="610"/>
      <c r="E221" s="601" t="s">
        <v>82</v>
      </c>
      <c r="F221" s="611"/>
      <c r="G221" s="611"/>
      <c r="H221" s="612"/>
      <c r="I221" s="1302">
        <f>([11]Alejandra!I221+'[11]Bernardo '!I221+[11]Daisy!I221+[11]Dharianna!I221+[11]Fabiola!I221+'[11]Gregorina '!I221+[11]Ivan!I221+[11]Joel!I221+[11]Juan!I221+[11]Leonidas!I221+[11]Lisbeth!I221+[11]Espertin!I221+'[11]Maria Victoria'!I221+[11]Miguel!I221+[11]Milagros!I221+[11]Nancy!I221+[11]Oscarina!I221+[11]Rosely!I221+[11]Saulo!I221+[11]Yiberty!I221)</f>
        <v>121</v>
      </c>
      <c r="J221" s="1303">
        <f>([11]Alejandra!J221+'[11]Bernardo '!J221+[11]Daisy!J221+[11]Dharianna!J221+[11]Fabiola!J221+'[11]Gregorina '!J221+[11]Ivan!J221+[11]Joel!J221+[11]Juan!J221+[11]Leonidas!J221+[11]Lisbeth!J221+[11]Espertin!J221+'[11]Maria Victoria'!J221+[11]Miguel!J221+[11]Milagros!J221+[11]Nancy!J221+[11]Oscarina!J221+[11]Rosely!J221+[11]Saulo!J221+[11]Yiberty!J221)</f>
        <v>0</v>
      </c>
      <c r="K221" s="541"/>
      <c r="L221" s="542"/>
    </row>
    <row r="222" spans="2:12" ht="14.25" customHeight="1" thickTop="1" thickBot="1" x14ac:dyDescent="0.25">
      <c r="B222" s="529"/>
      <c r="C222" s="529"/>
      <c r="D222" s="540"/>
      <c r="E222" s="601" t="s">
        <v>145</v>
      </c>
      <c r="F222" s="611"/>
      <c r="G222" s="611"/>
      <c r="H222" s="612"/>
      <c r="I222" s="1302">
        <f>([11]Alejandra!I222+'[11]Bernardo '!I222+[11]Daisy!I222+[11]Dharianna!I222+[11]Fabiola!I222+'[11]Gregorina '!I222+[11]Ivan!I222+[11]Joel!I222+[11]Juan!I222+[11]Leonidas!I222+[11]Lisbeth!I222+[11]Espertin!I222+'[11]Maria Victoria'!I222+[11]Miguel!I222+[11]Milagros!I222+[11]Nancy!I222+[11]Oscarina!I222+[11]Rosely!I222+[11]Saulo!I222+[11]Yiberty!I222)</f>
        <v>0</v>
      </c>
      <c r="J222" s="1303">
        <f>([11]Alejandra!J222+'[11]Bernardo '!J222+[11]Daisy!J222+[11]Dharianna!J222+[11]Fabiola!J222+'[11]Gregorina '!J222+[11]Ivan!J222+[11]Joel!J222+[11]Juan!J222+[11]Leonidas!J222+[11]Lisbeth!J222+[11]Espertin!J222+'[11]Maria Victoria'!J222+[11]Miguel!J222+[11]Milagros!J222+[11]Nancy!J222+[11]Oscarina!J222+[11]Rosely!J222+[11]Saulo!J222+[11]Yiberty!J222)</f>
        <v>0</v>
      </c>
      <c r="K222" s="541"/>
      <c r="L222" s="542"/>
    </row>
    <row r="223" spans="2:12" ht="14.25" customHeight="1" thickTop="1" thickBot="1" x14ac:dyDescent="0.25">
      <c r="B223" s="529"/>
      <c r="C223" s="529"/>
      <c r="D223" s="540"/>
      <c r="E223" s="601" t="s">
        <v>176</v>
      </c>
      <c r="F223" s="611"/>
      <c r="G223" s="611"/>
      <c r="H223" s="612"/>
      <c r="I223" s="1302">
        <f>([11]Alejandra!I223+'[11]Bernardo '!I223+[11]Daisy!I223+[11]Dharianna!I223+[11]Fabiola!I223+'[11]Gregorina '!I223+[11]Ivan!I223+[11]Joel!I223+[11]Juan!I223+[11]Leonidas!I223+[11]Lisbeth!I223+[11]Espertin!I223+'[11]Maria Victoria'!I223+[11]Miguel!I223+[11]Milagros!I223+[11]Nancy!I223+[11]Oscarina!I223+[11]Rosely!I223+[11]Saulo!I223+[11]Yiberty!I223)</f>
        <v>50</v>
      </c>
      <c r="J223" s="1303">
        <f>([11]Alejandra!J223+'[11]Bernardo '!J223+[11]Daisy!J223+[11]Dharianna!J223+[11]Fabiola!J223+'[11]Gregorina '!J223+[11]Ivan!J223+[11]Joel!J223+[11]Juan!J223+[11]Leonidas!J223+[11]Lisbeth!J223+[11]Espertin!J223+'[11]Maria Victoria'!J223+[11]Miguel!J223+[11]Milagros!J223+[11]Nancy!J223+[11]Oscarina!J223+[11]Rosely!J223+[11]Saulo!J223+[11]Yiberty!J223)</f>
        <v>0</v>
      </c>
      <c r="K223" s="541"/>
      <c r="L223" s="542"/>
    </row>
    <row r="224" spans="2:12" ht="14.25" customHeight="1" thickTop="1" thickBot="1" x14ac:dyDescent="0.25">
      <c r="B224"/>
      <c r="C224" s="529"/>
      <c r="D224" s="24"/>
      <c r="E224" s="209" t="s">
        <v>83</v>
      </c>
      <c r="F224" s="178"/>
      <c r="G224" s="178"/>
      <c r="H224" s="179"/>
      <c r="I224" s="1295">
        <f>SUM(I225:I226)</f>
        <v>0</v>
      </c>
      <c r="J224" s="1296"/>
      <c r="K224" s="541"/>
      <c r="L224" s="542"/>
    </row>
    <row r="225" spans="2:13" ht="14.25" customHeight="1" thickTop="1" thickBot="1" x14ac:dyDescent="0.25">
      <c r="B225" s="529"/>
      <c r="C225" s="529"/>
      <c r="D225" s="540"/>
      <c r="E225" s="613" t="s">
        <v>84</v>
      </c>
      <c r="F225" s="597"/>
      <c r="G225" s="597"/>
      <c r="H225" s="614"/>
      <c r="I225" s="1302">
        <f>([11]Alejandra!I225+'[11]Bernardo '!I225+[11]Daisy!I225+[11]Dharianna!I225+[11]Fabiola!I225+'[11]Gregorina '!I225+[11]Ivan!I225+[11]Joel!I225+[11]Juan!I225+[11]Leonidas!I225+[11]Lisbeth!I225+[11]Espertin!I225+'[11]Maria Victoria'!I225+[11]Miguel!I225+[11]Milagros!I225+[11]Nancy!I225+[11]Oscarina!I225+[11]Rosely!I225+[11]Saulo!I225+[11]Yiberty!I225)</f>
        <v>0</v>
      </c>
      <c r="J225" s="1303">
        <f>([11]Alejandra!J225+'[11]Bernardo '!J225+[11]Daisy!J225+[11]Dharianna!J225+[11]Fabiola!J225+'[11]Gregorina '!J225+[11]Ivan!J225+[11]Joel!J225+[11]Juan!J225+[11]Leonidas!J225+[11]Lisbeth!J225+[11]Espertin!J225+'[11]Maria Victoria'!J225+[11]Miguel!J225+[11]Milagros!J225+[11]Nancy!J225+[11]Oscarina!J225+[11]Rosely!J225+[11]Saulo!J225+[11]Yiberty!J225)</f>
        <v>0</v>
      </c>
      <c r="K225" s="541"/>
      <c r="L225" s="542"/>
    </row>
    <row r="226" spans="2:13" ht="14.25" customHeight="1" thickTop="1" thickBot="1" x14ac:dyDescent="0.25">
      <c r="B226" s="529"/>
      <c r="C226" s="529"/>
      <c r="D226" s="540"/>
      <c r="E226" s="615" t="s">
        <v>85</v>
      </c>
      <c r="F226" s="597"/>
      <c r="G226" s="597"/>
      <c r="H226" s="614"/>
      <c r="I226" s="1302">
        <f>([11]Alejandra!I226+'[11]Bernardo '!I226+[11]Daisy!I226+[11]Dharianna!I226+[11]Fabiola!I226+'[11]Gregorina '!I226+[11]Ivan!I226+[11]Joel!I226+[11]Juan!I226+[11]Leonidas!I226+[11]Lisbeth!I226+[11]Espertin!I226+'[11]Maria Victoria'!I226+[11]Miguel!I226+[11]Milagros!I226+[11]Nancy!I226+[11]Oscarina!I226+[11]Rosely!I226+[11]Saulo!I226+[11]Yiberty!I226)</f>
        <v>0</v>
      </c>
      <c r="J226" s="1303">
        <f>([11]Alejandra!J226+'[11]Bernardo '!J226+[11]Daisy!J226+[11]Dharianna!J226+[11]Fabiola!J226+'[11]Gregorina '!J226+[11]Ivan!J226+[11]Joel!J226+[11]Juan!J226+[11]Leonidas!J226+[11]Lisbeth!J226+[11]Espertin!J226+'[11]Maria Victoria'!J226+[11]Miguel!J226+[11]Milagros!J226+[11]Nancy!J226+[11]Oscarina!J226+[11]Rosely!J226+[11]Saulo!J226+[11]Yiberty!J226)</f>
        <v>0</v>
      </c>
      <c r="K226" s="541"/>
      <c r="L226" s="542"/>
    </row>
    <row r="227" spans="2:13" ht="14.25" customHeight="1" thickTop="1" thickBot="1" x14ac:dyDescent="0.25">
      <c r="B227" s="529"/>
      <c r="C227" s="529"/>
      <c r="D227" s="540"/>
      <c r="E227" s="209" t="s">
        <v>174</v>
      </c>
      <c r="F227" s="178"/>
      <c r="G227" s="178"/>
      <c r="H227" s="179"/>
      <c r="I227" s="1295">
        <f>(I228+I229+I230+I231)</f>
        <v>10</v>
      </c>
      <c r="J227" s="1296"/>
      <c r="K227" s="541"/>
      <c r="L227" s="542"/>
    </row>
    <row r="228" spans="2:13" ht="14.25" customHeight="1" thickTop="1" thickBot="1" x14ac:dyDescent="0.25">
      <c r="B228" s="529"/>
      <c r="C228" s="529"/>
      <c r="D228" s="540"/>
      <c r="E228" s="615" t="s">
        <v>119</v>
      </c>
      <c r="F228" s="597"/>
      <c r="G228" s="597"/>
      <c r="H228" s="614"/>
      <c r="I228" s="1302">
        <f>([11]Alejandra!I228+'[11]Bernardo '!I228+[11]Daisy!I228+[11]Dharianna!I228+[11]Fabiola!I228+'[11]Gregorina '!I228+[11]Ivan!I228+[11]Joel!I228+[11]Juan!I228+[11]Leonidas!I228+[11]Lisbeth!I228+[11]Espertin!I228+'[11]Maria Victoria'!I228+[11]Miguel!I228+[11]Milagros!I228+[11]Nancy!I228+[11]Oscarina!I228+[11]Rosely!I228+[11]Saulo!I228+[11]Yiberty!I228)</f>
        <v>0</v>
      </c>
      <c r="J228" s="1303">
        <f>([11]Alejandra!J228+'[11]Bernardo '!J228+[11]Daisy!J228+[11]Dharianna!J228+[11]Fabiola!J228+'[11]Gregorina '!J228+[11]Ivan!J228+[11]Joel!J228+[11]Juan!J228+[11]Leonidas!J228+[11]Lisbeth!J228+[11]Espertin!J228+'[11]Maria Victoria'!J228+[11]Miguel!J228+[11]Milagros!J228+[11]Nancy!J228+[11]Oscarina!J228+[11]Rosely!J228+[11]Saulo!J228+[11]Yiberty!J228)</f>
        <v>0</v>
      </c>
      <c r="K228" s="541"/>
      <c r="L228" s="542"/>
    </row>
    <row r="229" spans="2:13" ht="14.25" customHeight="1" thickTop="1" thickBot="1" x14ac:dyDescent="0.25">
      <c r="B229" s="529"/>
      <c r="C229" s="529"/>
      <c r="D229" s="540"/>
      <c r="E229" s="615" t="s">
        <v>87</v>
      </c>
      <c r="F229" s="597"/>
      <c r="G229" s="597"/>
      <c r="H229" s="614"/>
      <c r="I229" s="1302">
        <f>([11]Alejandra!I229+'[11]Bernardo '!I229+[11]Daisy!I229+[11]Dharianna!I229+[11]Fabiola!I229+'[11]Gregorina '!I229+[11]Ivan!I229+[11]Joel!I229+[11]Juan!I229+[11]Leonidas!I229+[11]Lisbeth!I229+[11]Espertin!I229+'[11]Maria Victoria'!I229+[11]Miguel!I229+[11]Milagros!I229+[11]Nancy!I229+[11]Oscarina!I229+[11]Rosely!I229+[11]Saulo!I229+[11]Yiberty!I229)</f>
        <v>0</v>
      </c>
      <c r="J229" s="1303">
        <f>([11]Alejandra!J229+'[11]Bernardo '!J229+[11]Daisy!J229+[11]Dharianna!J229+[11]Fabiola!J229+'[11]Gregorina '!J229+[11]Ivan!J229+[11]Joel!J229+[11]Juan!J229+[11]Leonidas!J229+[11]Lisbeth!J229+[11]Espertin!J229+'[11]Maria Victoria'!J229+[11]Miguel!J229+[11]Milagros!J229+[11]Nancy!J229+[11]Oscarina!J229+[11]Rosely!J229+[11]Saulo!J229+[11]Yiberty!J229)</f>
        <v>0</v>
      </c>
      <c r="K229" s="541"/>
      <c r="L229" s="542"/>
    </row>
    <row r="230" spans="2:13" ht="14.25" customHeight="1" thickTop="1" thickBot="1" x14ac:dyDescent="0.25">
      <c r="B230" s="529"/>
      <c r="C230" s="529"/>
      <c r="D230" s="540"/>
      <c r="E230" s="615" t="s">
        <v>88</v>
      </c>
      <c r="F230" s="597"/>
      <c r="G230" s="597"/>
      <c r="H230" s="614"/>
      <c r="I230" s="1302">
        <f>([11]Alejandra!I230+'[11]Bernardo '!I230+[11]Daisy!I230+[11]Dharianna!I230+[11]Fabiola!I230+'[11]Gregorina '!I230+[11]Ivan!I230+[11]Joel!I230+[11]Juan!I230+[11]Leonidas!I230+[11]Lisbeth!I230+[11]Espertin!I230+'[11]Maria Victoria'!I230+[11]Miguel!I230+[11]Milagros!I230+[11]Nancy!I230+[11]Oscarina!I230+[11]Rosely!I230+[11]Saulo!I230+[11]Yiberty!I230)</f>
        <v>10</v>
      </c>
      <c r="J230" s="1303">
        <f>([11]Alejandra!J230+'[11]Bernardo '!J230+[11]Daisy!J230+[11]Dharianna!J230+[11]Fabiola!J230+'[11]Gregorina '!J230+[11]Ivan!J230+[11]Joel!J230+[11]Juan!J230+[11]Leonidas!J230+[11]Lisbeth!J230+[11]Espertin!J230+'[11]Maria Victoria'!J230+[11]Miguel!J230+[11]Milagros!J230+[11]Nancy!J230+[11]Oscarina!J230+[11]Rosely!J230+[11]Saulo!J230+[11]Yiberty!J230)</f>
        <v>0</v>
      </c>
      <c r="K230" s="541"/>
      <c r="L230" s="542"/>
    </row>
    <row r="231" spans="2:13" ht="14.25" customHeight="1" thickTop="1" thickBot="1" x14ac:dyDescent="0.25">
      <c r="B231" s="529"/>
      <c r="C231" s="529"/>
      <c r="D231" s="540"/>
      <c r="E231" s="616" t="s">
        <v>173</v>
      </c>
      <c r="F231" s="581"/>
      <c r="G231" s="581"/>
      <c r="H231" s="582"/>
      <c r="I231" s="1302">
        <f>([11]Alejandra!I231+'[11]Bernardo '!I231+[11]Daisy!I231+[11]Dharianna!I231+[11]Fabiola!I231+'[11]Gregorina '!I231+[11]Ivan!I231+[11]Joel!I231+[11]Juan!I231+[11]Leonidas!I231+[11]Lisbeth!I231+[11]Espertin!I231+'[11]Maria Victoria'!I231+[11]Miguel!I231+[11]Milagros!I231+[11]Nancy!I231+[11]Oscarina!I231+[11]Rosely!I231+[11]Saulo!I231+[11]Yiberty!I231)</f>
        <v>0</v>
      </c>
      <c r="J231" s="1303">
        <f>([11]Alejandra!J231+'[11]Bernardo '!J231+[11]Daisy!J231+[11]Dharianna!J231+[11]Fabiola!J231+'[11]Gregorina '!J231+[11]Ivan!J231+[11]Joel!J231+[11]Juan!J231+[11]Leonidas!J231+[11]Lisbeth!J231+[11]Espertin!J231+'[11]Maria Victoria'!J231+[11]Miguel!J231+[11]Milagros!J231+[11]Nancy!J231+[11]Oscarina!J231+[11]Rosely!J231+[11]Saulo!J231+[11]Yiberty!J231)</f>
        <v>0</v>
      </c>
      <c r="K231" s="541"/>
      <c r="L231" s="542"/>
    </row>
    <row r="232" spans="2:13" ht="14.25" customHeight="1" thickTop="1" thickBot="1" x14ac:dyDescent="0.25">
      <c r="B232" s="529"/>
      <c r="C232" s="529"/>
      <c r="D232" s="157" t="s">
        <v>163</v>
      </c>
      <c r="E232" s="158"/>
      <c r="F232" s="158"/>
      <c r="G232" s="158"/>
      <c r="H232" s="159"/>
      <c r="I232" s="1238">
        <f>(I233+I234+I235)</f>
        <v>184</v>
      </c>
      <c r="J232" s="1304"/>
      <c r="K232" s="541"/>
      <c r="L232" s="542"/>
    </row>
    <row r="233" spans="2:13" ht="14.25" customHeight="1" thickTop="1" thickBot="1" x14ac:dyDescent="0.25">
      <c r="B233" s="529"/>
      <c r="C233" s="529"/>
      <c r="D233" s="540"/>
      <c r="E233" s="617" t="s">
        <v>9</v>
      </c>
      <c r="F233" s="578"/>
      <c r="G233" s="578"/>
      <c r="H233" s="578"/>
      <c r="I233" s="1302">
        <f>([11]Alejandra!I233+'[11]Bernardo '!I233+[11]Daisy!I233+[11]Dharianna!I233+[11]Fabiola!I233+'[11]Gregorina '!I233+[11]Ivan!I233+[11]Joel!I233+[11]Juan!I233+[11]Leonidas!I233+[11]Lisbeth!I233+[11]Espertin!I233+'[11]Maria Victoria'!I233+[11]Miguel!I233+[11]Milagros!I233+[11]Nancy!I233+[11]Oscarina!I233+[11]Rosely!I233+[11]Saulo!I233+[11]Yiberty!I233)</f>
        <v>67</v>
      </c>
      <c r="J233" s="1303">
        <f>([11]Alejandra!J233+'[11]Bernardo '!J233+[11]Daisy!J233+[11]Dharianna!J233+[11]Fabiola!J233+'[11]Gregorina '!J233+[11]Ivan!J233+[11]Joel!J233+[11]Juan!J233+[11]Leonidas!J233+[11]Lisbeth!J233+[11]Espertin!J233+'[11]Maria Victoria'!J233+[11]Miguel!J233+[11]Milagros!J233+[11]Nancy!J233+[11]Oscarina!J233+[11]Rosely!J233+[11]Saulo!J233+[11]Yiberty!J233)</f>
        <v>0</v>
      </c>
      <c r="K233" s="541"/>
      <c r="L233" s="542"/>
    </row>
    <row r="234" spans="2:13" ht="14.25" customHeight="1" thickTop="1" thickBot="1" x14ac:dyDescent="0.25">
      <c r="B234" s="529"/>
      <c r="C234" s="529"/>
      <c r="D234" s="540"/>
      <c r="E234" s="601" t="s">
        <v>144</v>
      </c>
      <c r="F234" s="581"/>
      <c r="G234" s="581"/>
      <c r="H234" s="582"/>
      <c r="I234" s="1302">
        <f>([11]Alejandra!I234+'[11]Bernardo '!I234+[11]Daisy!I234+[11]Dharianna!I234+[11]Fabiola!I234+'[11]Gregorina '!I234+[11]Ivan!I234+[11]Joel!I234+[11]Juan!I234+[11]Leonidas!I234+[11]Lisbeth!I234+[11]Espertin!I234+'[11]Maria Victoria'!I234+[11]Miguel!I234+[11]Milagros!I234+[11]Nancy!I234+[11]Oscarina!I234+[11]Rosely!I234+[11]Saulo!I234+[11]Yiberty!I234)</f>
        <v>0</v>
      </c>
      <c r="J234" s="1303">
        <f>([11]Alejandra!J234+'[11]Bernardo '!J234+[11]Daisy!J234+[11]Dharianna!J234+[11]Fabiola!J234+'[11]Gregorina '!J234+[11]Ivan!J234+[11]Joel!J234+[11]Juan!J234+[11]Leonidas!J234+[11]Lisbeth!J234+[11]Espertin!J234+'[11]Maria Victoria'!J234+[11]Miguel!J234+[11]Milagros!J234+[11]Nancy!J234+[11]Oscarina!J234+[11]Rosely!J234+[11]Saulo!J234+[11]Yiberty!J234)</f>
        <v>0</v>
      </c>
      <c r="K234" s="541"/>
      <c r="L234" s="542"/>
    </row>
    <row r="235" spans="2:13" ht="14.25" customHeight="1" thickTop="1" thickBot="1" x14ac:dyDescent="0.25">
      <c r="B235" s="529"/>
      <c r="C235" s="529"/>
      <c r="D235" s="540"/>
      <c r="E235" s="618" t="s">
        <v>24</v>
      </c>
      <c r="F235" s="584"/>
      <c r="G235" s="584"/>
      <c r="H235" s="585"/>
      <c r="I235" s="1302">
        <f>([11]Alejandra!I235+'[11]Bernardo '!I235+[11]Daisy!I235+[11]Dharianna!I235+[11]Fabiola!I235+'[11]Gregorina '!I235+[11]Ivan!I235+[11]Joel!I235+[11]Juan!I235+[11]Leonidas!I235+[11]Lisbeth!I235+[11]Espertin!I235+'[11]Maria Victoria'!I235+[11]Miguel!I235+[11]Milagros!I235+[11]Nancy!I235+[11]Oscarina!I235+[11]Rosely!I235+[11]Saulo!I235+[11]Yiberty!I235)</f>
        <v>117</v>
      </c>
      <c r="J235" s="1303">
        <f>([11]Alejandra!J235+'[11]Bernardo '!J235+[11]Daisy!J235+[11]Dharianna!J235+[11]Fabiola!J235+'[11]Gregorina '!J235+[11]Ivan!J235+[11]Joel!J235+[11]Juan!J235+[11]Leonidas!J235+[11]Lisbeth!J235+[11]Espertin!J235+'[11]Maria Victoria'!J235+[11]Miguel!J235+[11]Milagros!J235+[11]Nancy!J235+[11]Oscarina!J235+[11]Rosely!J235+[11]Saulo!J235+[11]Yiberty!J235)</f>
        <v>0</v>
      </c>
      <c r="K235" s="541"/>
      <c r="L235" s="542"/>
    </row>
    <row r="236" spans="2:13" ht="14.25" customHeight="1" thickTop="1" thickBot="1" x14ac:dyDescent="0.25">
      <c r="B236" s="529"/>
      <c r="C236" s="529"/>
      <c r="D236" s="157" t="s">
        <v>164</v>
      </c>
      <c r="E236" s="158"/>
      <c r="F236" s="158"/>
      <c r="G236" s="158"/>
      <c r="H236" s="159"/>
      <c r="I236" s="1238">
        <f>SUM(I237:J240)</f>
        <v>269</v>
      </c>
      <c r="J236" s="1304"/>
      <c r="K236" s="541"/>
      <c r="L236" s="542"/>
    </row>
    <row r="237" spans="2:13" ht="14.25" customHeight="1" thickTop="1" thickBot="1" x14ac:dyDescent="0.25">
      <c r="B237" s="529"/>
      <c r="C237" s="529"/>
      <c r="D237" s="610"/>
      <c r="E237" s="601" t="s">
        <v>9</v>
      </c>
      <c r="F237" s="581"/>
      <c r="G237" s="581"/>
      <c r="H237" s="582"/>
      <c r="I237" s="1299">
        <f>([11]Alejandra!I237+'[11]Bernardo '!I237+[11]Daisy!I237+[11]Dharianna!I237+[11]Fabiola!I237+'[11]Gregorina '!I237+[11]Ivan!I237+[11]Joel!I237+[11]Juan!I237+[11]Leonidas!I237+[11]Lisbeth!I237+[11]Espertin!I237+'[11]Maria Victoria'!I237+[11]Miguel!I237+[11]Milagros!I237+[11]Nancy!I237+[11]Oscarina!I237+[11]Rosely!I237+[11]Saulo!I237+[11]Yiberty!I237)</f>
        <v>104</v>
      </c>
      <c r="J237" s="1299">
        <f>([11]Alejandra!J237+'[11]Bernardo '!J237+[11]Daisy!J237+[11]Dharianna!J237+[11]Fabiola!J237+'[11]Gregorina '!J237+[11]Ivan!J237+[11]Joel!J237+[11]Juan!J237+[11]Leonidas!J237+[11]Lisbeth!J237+[11]Espertin!J237+'[11]Maria Victoria'!J237+[11]Miguel!J237+[11]Milagros!J237+[11]Nancy!J237+[11]Oscarina!J237+[11]Rosely!J237+[11]Saulo!J237+[11]Yiberty!J237)</f>
        <v>0</v>
      </c>
      <c r="K237" s="541"/>
      <c r="L237" s="542"/>
    </row>
    <row r="238" spans="2:13" ht="14.25" customHeight="1" thickTop="1" thickBot="1" x14ac:dyDescent="0.25">
      <c r="B238" s="529"/>
      <c r="C238" s="529"/>
      <c r="D238" s="540"/>
      <c r="E238" s="601" t="s">
        <v>144</v>
      </c>
      <c r="F238" s="581"/>
      <c r="G238" s="581"/>
      <c r="H238" s="582"/>
      <c r="I238" s="1299">
        <f>([11]Alejandra!I238+'[11]Bernardo '!I238+[11]Daisy!I238+[11]Dharianna!I238+[11]Fabiola!I238+'[11]Gregorina '!I238+[11]Ivan!I238+[11]Joel!I238+[11]Juan!I238+[11]Leonidas!I238+[11]Lisbeth!I238+[11]Espertin!I238+'[11]Maria Victoria'!I238+[11]Miguel!I238+[11]Milagros!I238+[11]Nancy!I238+[11]Oscarina!I238+[11]Rosely!I238+[11]Saulo!I238+[11]Yiberty!I238)</f>
        <v>2</v>
      </c>
      <c r="J238" s="1299">
        <f>([11]Alejandra!J238+'[11]Bernardo '!J238+[11]Daisy!J238+[11]Dharianna!J238+[11]Fabiola!J238+'[11]Gregorina '!J238+[11]Ivan!J238+[11]Joel!J238+[11]Juan!J238+[11]Leonidas!J238+[11]Lisbeth!J238+[11]Espertin!J238+'[11]Maria Victoria'!J238+[11]Miguel!J238+[11]Milagros!J238+[11]Nancy!J238+[11]Oscarina!J238+[11]Rosely!J238+[11]Saulo!J238+[11]Yiberty!J238)</f>
        <v>0</v>
      </c>
      <c r="K238" s="541"/>
      <c r="L238" s="542"/>
    </row>
    <row r="239" spans="2:13" ht="14.25" customHeight="1" thickTop="1" thickBot="1" x14ac:dyDescent="0.25">
      <c r="B239" s="529"/>
      <c r="C239" s="529"/>
      <c r="D239" s="540"/>
      <c r="E239" s="618" t="s">
        <v>24</v>
      </c>
      <c r="F239" s="584"/>
      <c r="G239" s="584"/>
      <c r="H239" s="585"/>
      <c r="I239" s="1299">
        <f>([11]Alejandra!I239+'[11]Bernardo '!I239+[11]Daisy!I239+[11]Dharianna!I239+[11]Fabiola!I239+'[11]Gregorina '!I239+[11]Ivan!I239+[11]Joel!I239+[11]Juan!I239+[11]Leonidas!I239+[11]Lisbeth!I239+[11]Espertin!I239+'[11]Maria Victoria'!I239+[11]Miguel!I239+[11]Milagros!I239+[11]Nancy!I239+[11]Oscarina!I239+[11]Rosely!I239+[11]Saulo!I239+[11]Yiberty!I239)</f>
        <v>151</v>
      </c>
      <c r="J239" s="1299">
        <f>([11]Alejandra!J239+'[11]Bernardo '!J239+[11]Daisy!J239+[11]Dharianna!J239+[11]Fabiola!J239+'[11]Gregorina '!J239+[11]Ivan!J239+[11]Joel!J239+[11]Juan!J239+[11]Leonidas!J239+[11]Lisbeth!J239+[11]Espertin!J239+'[11]Maria Victoria'!J239+[11]Miguel!J239+[11]Milagros!J239+[11]Nancy!J239+[11]Oscarina!J239+[11]Rosely!J239+[11]Saulo!J239+[11]Yiberty!J239)</f>
        <v>0</v>
      </c>
      <c r="K239" s="541"/>
      <c r="L239" s="542"/>
    </row>
    <row r="240" spans="2:13" ht="14.25" customHeight="1" thickTop="1" thickBot="1" x14ac:dyDescent="0.25">
      <c r="B240" s="529"/>
      <c r="C240" s="529"/>
      <c r="D240" s="540"/>
      <c r="E240" s="618" t="s">
        <v>12</v>
      </c>
      <c r="F240" s="584"/>
      <c r="G240" s="584"/>
      <c r="H240" s="585"/>
      <c r="I240" s="1299">
        <f>([11]Alejandra!I240+'[11]Bernardo '!I240+[11]Daisy!I240+[11]Dharianna!I240+[11]Fabiola!I240+'[11]Gregorina '!I240+[11]Ivan!I240+[11]Joel!I240+[11]Juan!I240+[11]Leonidas!I240+[11]Lisbeth!I240+[11]Espertin!I240+'[11]Maria Victoria'!I240+[11]Miguel!I240+[11]Milagros!I240+[11]Nancy!I240+[11]Oscarina!I240+[11]Rosely!I240+[11]Saulo!I240+[11]Yiberty!I240)</f>
        <v>12</v>
      </c>
      <c r="J240" s="1299">
        <f>([11]Alejandra!J240+'[11]Bernardo '!J240+[11]Daisy!J240+[11]Dharianna!J240+[11]Fabiola!J240+'[11]Gregorina '!J240+[11]Ivan!J240+[11]Joel!J240+[11]Juan!J240+[11]Leonidas!J240+[11]Lisbeth!J240+[11]Espertin!J240+'[11]Maria Victoria'!J240+[11]Miguel!J240+[11]Milagros!J240+[11]Nancy!J240+[11]Oscarina!J240+[11]Rosely!J240+[11]Saulo!J240+[11]Yiberty!J240)</f>
        <v>0</v>
      </c>
      <c r="K240" s="541"/>
      <c r="L240" s="542"/>
      <c r="M240" s="619"/>
    </row>
    <row r="241" spans="2:12" ht="14.25" customHeight="1" thickTop="1" thickBot="1" x14ac:dyDescent="0.3">
      <c r="B241" s="529"/>
      <c r="C241" s="529"/>
      <c r="D241" s="540"/>
      <c r="E241" s="1305" t="s">
        <v>32</v>
      </c>
      <c r="F241" s="1306"/>
      <c r="G241" s="1306"/>
      <c r="H241" s="1307"/>
      <c r="I241" s="1271">
        <f>(I242+I243+I244+I245)</f>
        <v>127</v>
      </c>
      <c r="J241" s="1271"/>
      <c r="K241" s="541"/>
      <c r="L241" s="542"/>
    </row>
    <row r="242" spans="2:12" ht="14.25" customHeight="1" thickTop="1" thickBot="1" x14ac:dyDescent="0.25">
      <c r="B242" s="529"/>
      <c r="C242" s="529"/>
      <c r="D242" s="540"/>
      <c r="E242" s="617" t="s">
        <v>9</v>
      </c>
      <c r="F242" s="578"/>
      <c r="G242" s="578"/>
      <c r="H242" s="578"/>
      <c r="I242" s="1308">
        <f>([11]Alejandra!I242+'[11]Bernardo '!I242+[11]Daisy!I242+[11]Dharianna!I242+[11]Fabiola!I242+'[11]Gregorina '!I242+[11]Ivan!I242+[11]Joel!I242+[11]Juan!I242+[11]Leonidas!I242+[11]Lisbeth!I242+[11]Espertin!I242+'[11]Maria Victoria'!I242+[11]Miguel!I242+[11]Milagros!I242+[11]Nancy!I242+[11]Oscarina!I242+[11]Rosely!I242+[11]Saulo!I242+[11]Yiberty!I242)</f>
        <v>29</v>
      </c>
      <c r="J242" s="1308">
        <f>([11]Alejandra!J242+'[11]Bernardo '!J242+[11]Daisy!J242+[11]Dharianna!J242+[11]Fabiola!J242+'[11]Gregorina '!J242+[11]Ivan!J242+[11]Joel!J242+[11]Juan!J242+[11]Leonidas!J242+[11]Lisbeth!J242+[11]Espertin!J242+'[11]Maria Victoria'!J242+[11]Miguel!J242+[11]Milagros!J242+[11]Nancy!J242+[11]Oscarina!J242+[11]Rosely!J242+[11]Saulo!J242+[11]Yiberty!J242)</f>
        <v>0</v>
      </c>
      <c r="K242" s="541"/>
      <c r="L242" s="501"/>
    </row>
    <row r="243" spans="2:12" ht="14.25" customHeight="1" thickTop="1" thickBot="1" x14ac:dyDescent="0.25">
      <c r="B243" s="529"/>
      <c r="C243" s="529"/>
      <c r="D243" s="540"/>
      <c r="E243" s="601" t="s">
        <v>144</v>
      </c>
      <c r="F243" s="581"/>
      <c r="G243" s="581"/>
      <c r="H243" s="582"/>
      <c r="I243" s="1308">
        <f>([11]Alejandra!I243+'[11]Bernardo '!I243+[11]Daisy!I243+[11]Dharianna!I243+[11]Fabiola!I243+'[11]Gregorina '!I243+[11]Ivan!I243+[11]Joel!I243+[11]Juan!I243+[11]Leonidas!I243+[11]Lisbeth!I243+[11]Espertin!I243+'[11]Maria Victoria'!I243+[11]Miguel!I243+[11]Milagros!I243+[11]Nancy!I243+[11]Oscarina!I243+[11]Rosely!I243+[11]Saulo!I243+[11]Yiberty!I243)</f>
        <v>0</v>
      </c>
      <c r="J243" s="1308">
        <f>([11]Alejandra!J243+'[11]Bernardo '!J243+[11]Daisy!J243+[11]Dharianna!J243+[11]Fabiola!J243+'[11]Gregorina '!J243+[11]Ivan!J243+[11]Joel!J243+[11]Juan!J243+[11]Leonidas!J243+[11]Lisbeth!J243+[11]Espertin!J243+'[11]Maria Victoria'!J243+[11]Miguel!J243+[11]Milagros!J243+[11]Nancy!J243+[11]Oscarina!J243+[11]Rosely!J243+[11]Saulo!J243+[11]Yiberty!J243)</f>
        <v>0</v>
      </c>
      <c r="K243" s="541"/>
      <c r="L243" s="501"/>
    </row>
    <row r="244" spans="2:12" ht="14.25" customHeight="1" thickTop="1" thickBot="1" x14ac:dyDescent="0.25">
      <c r="B244" s="529"/>
      <c r="C244" s="529"/>
      <c r="D244" s="540"/>
      <c r="E244" s="618" t="s">
        <v>24</v>
      </c>
      <c r="F244" s="584"/>
      <c r="G244" s="584"/>
      <c r="H244" s="585"/>
      <c r="I244" s="1308">
        <f>([11]Alejandra!I244+'[11]Bernardo '!I244+[11]Daisy!I244+[11]Dharianna!I244+[11]Fabiola!I244+'[11]Gregorina '!I244+[11]Ivan!I244+[11]Joel!I244+[11]Juan!I244+[11]Leonidas!I244+[11]Lisbeth!I244+[11]Espertin!I244+'[11]Maria Victoria'!I244+[11]Miguel!I244+[11]Milagros!I244+[11]Nancy!I244+[11]Oscarina!I244+[11]Rosely!I244+[11]Saulo!I244+[11]Yiberty!I244)</f>
        <v>36</v>
      </c>
      <c r="J244" s="1308">
        <f>([11]Alejandra!J244+'[11]Bernardo '!J244+[11]Daisy!J244+[11]Dharianna!J244+[11]Fabiola!J244+'[11]Gregorina '!J244+[11]Ivan!J244+[11]Joel!J244+[11]Juan!J244+[11]Leonidas!J244+[11]Lisbeth!J244+[11]Espertin!J244+'[11]Maria Victoria'!J244+[11]Miguel!J244+[11]Milagros!J244+[11]Nancy!J244+[11]Oscarina!J244+[11]Rosely!J244+[11]Saulo!J244+[11]Yiberty!J244)</f>
        <v>0</v>
      </c>
      <c r="K244" s="541"/>
      <c r="L244" s="542"/>
    </row>
    <row r="245" spans="2:12" ht="14.25" customHeight="1" thickTop="1" thickBot="1" x14ac:dyDescent="0.25">
      <c r="B245" s="529"/>
      <c r="C245" s="529"/>
      <c r="D245" s="620"/>
      <c r="E245" s="601" t="s">
        <v>39</v>
      </c>
      <c r="F245" s="584"/>
      <c r="G245" s="584"/>
      <c r="H245" s="585"/>
      <c r="I245" s="1308">
        <f>([11]Alejandra!I245+'[11]Bernardo '!I245+[11]Daisy!I245+[11]Dharianna!I245+[11]Fabiola!I245+'[11]Gregorina '!I245+[11]Ivan!I245+[11]Joel!I245+[11]Juan!I245+[11]Leonidas!I245+[11]Lisbeth!I245+[11]Espertin!I245+'[11]Maria Victoria'!I245+[11]Miguel!I245+[11]Milagros!I245+[11]Nancy!I245+[11]Oscarina!I245+[11]Rosely!I245+[11]Saulo!I245+[11]Yiberty!I245)</f>
        <v>62</v>
      </c>
      <c r="J245" s="1308">
        <f>([11]Alejandra!J245+'[11]Bernardo '!J245+[11]Daisy!J245+[11]Dharianna!J245+[11]Fabiola!J245+'[11]Gregorina '!J245+[11]Ivan!J245+[11]Joel!J245+[11]Juan!J245+[11]Leonidas!J245+[11]Lisbeth!J245+[11]Espertin!J245+'[11]Maria Victoria'!J245+[11]Miguel!J245+[11]Milagros!J245+[11]Nancy!J245+[11]Oscarina!J245+[11]Rosely!J245+[11]Saulo!J245+[11]Yiberty!J245)</f>
        <v>0</v>
      </c>
      <c r="K245" s="541"/>
      <c r="L245" s="542"/>
    </row>
    <row r="246" spans="2:12" ht="16.5" thickTop="1" thickBot="1" x14ac:dyDescent="0.25">
      <c r="B246" s="529"/>
      <c r="C246" s="621"/>
      <c r="D246" s="868" t="s">
        <v>166</v>
      </c>
      <c r="E246" s="153"/>
      <c r="F246" s="622"/>
      <c r="G246" s="594"/>
      <c r="H246" s="603"/>
      <c r="I246" s="1227">
        <f>(I247+I248+I249+I250)</f>
        <v>91</v>
      </c>
      <c r="J246" s="1227"/>
      <c r="K246" s="529"/>
      <c r="L246" s="542"/>
    </row>
    <row r="247" spans="2:12" ht="14.25" customHeight="1" thickTop="1" thickBot="1" x14ac:dyDescent="0.25">
      <c r="B247" s="529"/>
      <c r="C247" s="532"/>
      <c r="D247" s="623"/>
      <c r="E247" s="624" t="s">
        <v>169</v>
      </c>
      <c r="F247" s="625"/>
      <c r="G247" s="625"/>
      <c r="H247" s="626"/>
      <c r="I247" s="1299">
        <f>([11]Alejandra!I247+'[11]Bernardo '!I247+[11]Daisy!I247+[11]Dharianna!I247+[11]Fabiola!I247+'[11]Gregorina '!I247+[11]Ivan!I247+[11]Joel!I247+[11]Juan!I247+[11]Leonidas!I247+[11]Lisbeth!I247+[11]Espertin!I247+'[11]Maria Victoria'!I247+[11]Miguel!I247+[11]Milagros!I247+[11]Nancy!I247+[11]Oscarina!I247+[11]Rosely!I247+[11]Saulo!I247+[11]Yiberty!I247)</f>
        <v>36</v>
      </c>
      <c r="J247" s="1299">
        <f>([11]Alejandra!J247+'[11]Bernardo '!J247+[11]Daisy!J247+[11]Dharianna!J247+[11]Fabiola!J247+'[11]Gregorina '!J247+[11]Ivan!J247+[11]Joel!J247+[11]Juan!J247+[11]Leonidas!J247+[11]Lisbeth!J247+[11]Espertin!J247+'[11]Maria Victoria'!J247+[11]Miguel!J247+[11]Milagros!J247+[11]Nancy!J247+[11]Oscarina!J247+[11]Rosely!J247+[11]Saulo!J247+[11]Yiberty!J247)</f>
        <v>0</v>
      </c>
      <c r="K247" s="529"/>
      <c r="L247" s="542"/>
    </row>
    <row r="248" spans="2:12" ht="14.25" customHeight="1" thickTop="1" thickBot="1" x14ac:dyDescent="0.25">
      <c r="B248" s="529"/>
      <c r="C248" s="60"/>
      <c r="D248" s="621"/>
      <c r="E248" s="625" t="s">
        <v>167</v>
      </c>
      <c r="F248" s="625"/>
      <c r="G248" s="625"/>
      <c r="H248" s="625"/>
      <c r="I248" s="1299">
        <f>([11]Alejandra!I248+'[11]Bernardo '!I248+[11]Daisy!I248+[11]Dharianna!I248+[11]Fabiola!I248+'[11]Gregorina '!I248+[11]Ivan!I248+[11]Joel!I248+[11]Juan!I248+[11]Leonidas!I248+[11]Lisbeth!I248+[11]Espertin!I248+'[11]Maria Victoria'!I248+[11]Miguel!I248+[11]Milagros!I248+[11]Nancy!I248+[11]Oscarina!I248+[11]Rosely!I248+[11]Saulo!I248+[11]Yiberty!I248)</f>
        <v>12</v>
      </c>
      <c r="J248" s="1299">
        <f>([11]Alejandra!J248+'[11]Bernardo '!J248+[11]Daisy!J248+[11]Dharianna!J248+[11]Fabiola!J248+'[11]Gregorina '!J248+[11]Ivan!J248+[11]Joel!J248+[11]Juan!J248+[11]Leonidas!J248+[11]Lisbeth!J248+[11]Espertin!J248+'[11]Maria Victoria'!J248+[11]Miguel!J248+[11]Milagros!J248+[11]Nancy!J248+[11]Oscarina!J248+[11]Rosely!J248+[11]Saulo!J248+[11]Yiberty!J248)</f>
        <v>0</v>
      </c>
      <c r="K248" s="529"/>
    </row>
    <row r="249" spans="2:12" ht="14.25" customHeight="1" thickTop="1" thickBot="1" x14ac:dyDescent="0.25">
      <c r="B249" s="529"/>
      <c r="C249" s="60"/>
      <c r="D249" s="621"/>
      <c r="E249" s="627" t="s">
        <v>168</v>
      </c>
      <c r="F249" s="625"/>
      <c r="G249" s="625"/>
      <c r="H249" s="626"/>
      <c r="I249" s="1299">
        <f>([11]Alejandra!I249+'[11]Bernardo '!I249+[11]Daisy!I249+[11]Dharianna!I249+[11]Fabiola!I249+'[11]Gregorina '!I249+[11]Ivan!I249+[11]Joel!I249+[11]Juan!I249+[11]Leonidas!I249+[11]Lisbeth!I249+[11]Espertin!I249+'[11]Maria Victoria'!I249+[11]Miguel!I249+[11]Milagros!I249+[11]Nancy!I249+[11]Oscarina!I249+[11]Rosely!I249+[11]Saulo!I249+[11]Yiberty!I249)</f>
        <v>42</v>
      </c>
      <c r="J249" s="1299">
        <f>([11]Alejandra!J249+'[11]Bernardo '!J249+[11]Daisy!J249+[11]Dharianna!J249+[11]Fabiola!J249+'[11]Gregorina '!J249+[11]Ivan!J249+[11]Joel!J249+[11]Juan!J249+[11]Leonidas!J249+[11]Lisbeth!J249+[11]Espertin!J249+'[11]Maria Victoria'!J249+[11]Miguel!J249+[11]Milagros!J249+[11]Nancy!J249+[11]Oscarina!J249+[11]Rosely!J249+[11]Saulo!J249+[11]Yiberty!J249)</f>
        <v>0</v>
      </c>
      <c r="K249" s="529"/>
    </row>
    <row r="250" spans="2:12" ht="14.25" customHeight="1" thickTop="1" thickBot="1" x14ac:dyDescent="0.25">
      <c r="B250" s="529"/>
      <c r="C250" s="60"/>
      <c r="D250" s="621"/>
      <c r="E250" s="627" t="s">
        <v>170</v>
      </c>
      <c r="F250" s="625"/>
      <c r="G250" s="625"/>
      <c r="H250" s="626"/>
      <c r="I250" s="1299">
        <f>([11]Alejandra!I250+'[11]Bernardo '!I250+[11]Daisy!I250+[11]Dharianna!I250+[11]Fabiola!I250+'[11]Gregorina '!I250+[11]Ivan!I250+[11]Joel!I250+[11]Juan!I250+[11]Leonidas!I250+[11]Lisbeth!I250+[11]Espertin!I250+'[11]Maria Victoria'!I250+[11]Miguel!I250+[11]Milagros!I250+[11]Nancy!I250+[11]Oscarina!I250+[11]Rosely!I250+[11]Saulo!I250+[11]Yiberty!I250)</f>
        <v>1</v>
      </c>
      <c r="J250" s="1299">
        <f>([11]Alejandra!J250+'[11]Bernardo '!J250+[11]Daisy!J250+[11]Dharianna!J250+[11]Fabiola!J250+'[11]Gregorina '!J250+[11]Ivan!J250+[11]Joel!J250+[11]Juan!J250+[11]Leonidas!J250+[11]Lisbeth!J250+[11]Espertin!J250+'[11]Maria Victoria'!J250+[11]Miguel!J250+[11]Milagros!J250+[11]Nancy!J250+[11]Oscarina!J250+[11]Rosely!J250+[11]Saulo!J250+[11]Yiberty!J250)</f>
        <v>0</v>
      </c>
      <c r="K250" s="529"/>
    </row>
    <row r="251" spans="2:12" ht="14.25" customHeight="1" thickTop="1" thickBot="1" x14ac:dyDescent="0.3">
      <c r="B251" s="529"/>
      <c r="C251" s="6"/>
      <c r="D251" s="540"/>
      <c r="E251" s="207" t="s">
        <v>37</v>
      </c>
      <c r="F251" s="628"/>
      <c r="G251" s="628"/>
      <c r="H251" s="629"/>
      <c r="I251" s="1271">
        <f>I252+I253+I254</f>
        <v>0</v>
      </c>
      <c r="J251" s="1271"/>
      <c r="K251" s="529"/>
    </row>
    <row r="252" spans="2:12" ht="14.25" customHeight="1" thickTop="1" thickBot="1" x14ac:dyDescent="0.25">
      <c r="B252" s="529"/>
      <c r="C252" s="529"/>
      <c r="D252" s="540"/>
      <c r="E252" s="106" t="s">
        <v>13</v>
      </c>
      <c r="F252" s="581"/>
      <c r="G252" s="581"/>
      <c r="H252" s="582"/>
      <c r="I252" s="1299">
        <f>([11]Alejandra!I252+'[11]Bernardo '!I252+[11]Daisy!I252+[11]Dharianna!I252+[11]Fabiola!I252+'[11]Gregorina '!I252+[11]Ivan!I252+[11]Joel!I252+[11]Juan!I252+[11]Leonidas!I252+[11]Lisbeth!I252+[11]Espertin!I252+'[11]Maria Victoria'!I252+[11]Miguel!I252+[11]Milagros!I252+[11]Nancy!I252+[11]Oscarina!I252+[11]Rosely!I252+[11]Saulo!I252+[11]Yiberty!I252)</f>
        <v>0</v>
      </c>
      <c r="J252" s="1299">
        <f>([11]Alejandra!J252+'[11]Bernardo '!J252+[11]Daisy!J252+[11]Dharianna!J252+[11]Fabiola!J252+'[11]Gregorina '!J252+[11]Ivan!J252+[11]Joel!J252+[11]Juan!J252+[11]Leonidas!J252+[11]Lisbeth!J252+[11]Espertin!J252+'[11]Maria Victoria'!J252+[11]Miguel!J252+[11]Milagros!J252+[11]Nancy!J252+[11]Oscarina!J252+[11]Rosely!J252+[11]Saulo!J252+[11]Yiberty!J252)</f>
        <v>0</v>
      </c>
      <c r="K252" s="529"/>
    </row>
    <row r="253" spans="2:12" ht="14.25" customHeight="1" thickTop="1" thickBot="1" x14ac:dyDescent="0.25">
      <c r="B253" s="529"/>
      <c r="C253" s="6"/>
      <c r="D253" s="540"/>
      <c r="E253" s="107" t="s">
        <v>14</v>
      </c>
      <c r="F253" s="625"/>
      <c r="G253" s="625"/>
      <c r="H253" s="626"/>
      <c r="I253" s="1299">
        <f>([11]Alejandra!I253+'[11]Bernardo '!I253+[11]Daisy!I253+[11]Dharianna!I253+[11]Fabiola!I253+'[11]Gregorina '!I253+[11]Ivan!I253+[11]Joel!I253+[11]Juan!I253+[11]Leonidas!I253+[11]Lisbeth!I253+[11]Espertin!I253+'[11]Maria Victoria'!I253+[11]Miguel!I253+[11]Milagros!I253+[11]Nancy!I253+[11]Oscarina!I253+[11]Rosely!I253+[11]Saulo!I253+[11]Yiberty!I253)</f>
        <v>0</v>
      </c>
      <c r="J253" s="1299">
        <f>([11]Alejandra!J253+'[11]Bernardo '!J253+[11]Daisy!J253+[11]Dharianna!J253+[11]Fabiola!J253+'[11]Gregorina '!J253+[11]Ivan!J253+[11]Joel!J253+[11]Juan!J253+[11]Leonidas!J253+[11]Lisbeth!J253+[11]Espertin!J253+'[11]Maria Victoria'!J253+[11]Miguel!J253+[11]Milagros!J253+[11]Nancy!J253+[11]Oscarina!J253+[11]Rosely!J253+[11]Saulo!J253+[11]Yiberty!J253)</f>
        <v>0</v>
      </c>
      <c r="K253" s="529"/>
    </row>
    <row r="254" spans="2:12" ht="14.25" customHeight="1" thickTop="1" thickBot="1" x14ac:dyDescent="0.25">
      <c r="B254" s="529"/>
      <c r="C254" s="6"/>
      <c r="D254" s="540"/>
      <c r="E254" s="630" t="s">
        <v>89</v>
      </c>
      <c r="F254" s="625"/>
      <c r="G254" s="625"/>
      <c r="H254" s="626"/>
      <c r="I254" s="1299">
        <f>([11]Alejandra!I254+'[11]Bernardo '!I254+[11]Daisy!I254+[11]Dharianna!I254+[11]Fabiola!I254+'[11]Gregorina '!I254+[11]Ivan!I254+[11]Joel!I254+[11]Juan!I254+[11]Leonidas!I254+[11]Lisbeth!I254+[11]Espertin!I254+'[11]Maria Victoria'!I254+[11]Miguel!I254+[11]Milagros!I254+[11]Nancy!I254+[11]Oscarina!I254+[11]Rosely!I254+[11]Saulo!I254+[11]Yiberty!I254)</f>
        <v>0</v>
      </c>
      <c r="J254" s="1299">
        <f>([11]Alejandra!J254+'[11]Bernardo '!J254+[11]Daisy!J254+[11]Dharianna!J254+[11]Fabiola!J254+'[11]Gregorina '!J254+[11]Ivan!J254+[11]Joel!J254+[11]Juan!J254+[11]Leonidas!J254+[11]Lisbeth!J254+[11]Espertin!J254+'[11]Maria Victoria'!J254+[11]Miguel!J254+[11]Milagros!J254+[11]Nancy!J254+[11]Oscarina!J254+[11]Rosely!J254+[11]Saulo!J254+[11]Yiberty!J254)</f>
        <v>0</v>
      </c>
      <c r="K254" s="530"/>
    </row>
    <row r="255" spans="2:12" ht="15" customHeight="1" thickTop="1" thickBot="1" x14ac:dyDescent="0.25">
      <c r="B255" s="529"/>
      <c r="C255" s="162" t="s">
        <v>171</v>
      </c>
      <c r="D255" s="163"/>
      <c r="E255" s="163"/>
      <c r="F255" s="163"/>
      <c r="G255" s="164"/>
      <c r="H255" s="1238" t="s">
        <v>0</v>
      </c>
      <c r="I255" s="1309"/>
      <c r="J255" s="1304"/>
      <c r="K255" s="529"/>
    </row>
    <row r="256" spans="2:12" ht="15" customHeight="1" thickTop="1" x14ac:dyDescent="0.2">
      <c r="B256" s="530"/>
      <c r="C256" s="165"/>
      <c r="D256" s="166"/>
      <c r="E256" s="166"/>
      <c r="F256" s="166"/>
      <c r="G256" s="167"/>
      <c r="H256" s="1310">
        <f>(F10+J15-F21+J77-H90)</f>
        <v>6124</v>
      </c>
      <c r="I256" s="1311"/>
      <c r="J256" s="1312"/>
      <c r="K256" s="530"/>
    </row>
    <row r="257" spans="2:11" ht="15" customHeight="1" thickBot="1" x14ac:dyDescent="0.25">
      <c r="B257" s="530"/>
      <c r="C257" s="168"/>
      <c r="D257" s="169"/>
      <c r="E257" s="169"/>
      <c r="F257" s="169"/>
      <c r="G257" s="170"/>
      <c r="H257" s="1313"/>
      <c r="I257" s="1314"/>
      <c r="J257" s="1315"/>
      <c r="K257" s="530"/>
    </row>
    <row r="258" spans="2:11" ht="13.5" thickTop="1" x14ac:dyDescent="0.2">
      <c r="B258" s="530"/>
      <c r="C258" s="530"/>
      <c r="D258" s="530"/>
      <c r="E258" s="530"/>
      <c r="F258" s="530"/>
      <c r="G258" s="530"/>
      <c r="H258" s="530"/>
      <c r="I258" s="530"/>
      <c r="J258" s="530"/>
      <c r="K258" s="530"/>
    </row>
    <row r="260" spans="2:11" x14ac:dyDescent="0.2">
      <c r="E260" s="631"/>
    </row>
    <row r="261" spans="2:11" x14ac:dyDescent="0.2">
      <c r="E261" s="631"/>
    </row>
    <row r="262" spans="2:11" x14ac:dyDescent="0.2">
      <c r="E262" s="631"/>
    </row>
    <row r="263" spans="2:11" x14ac:dyDescent="0.2">
      <c r="E263" s="631"/>
    </row>
    <row r="264" spans="2:11" x14ac:dyDescent="0.2">
      <c r="E264" s="631"/>
    </row>
    <row r="265" spans="2:11" x14ac:dyDescent="0.2">
      <c r="E265" s="538"/>
    </row>
    <row r="267" spans="2:11" x14ac:dyDescent="0.2">
      <c r="E267" s="538"/>
    </row>
  </sheetData>
  <sheetProtection password="DF07" sheet="1" objects="1" scenarios="1"/>
  <mergeCells count="204">
    <mergeCell ref="H255:J255"/>
    <mergeCell ref="H256:J257"/>
    <mergeCell ref="I249:J249"/>
    <mergeCell ref="I250:J250"/>
    <mergeCell ref="I251:J251"/>
    <mergeCell ref="I252:J252"/>
    <mergeCell ref="I253:J253"/>
    <mergeCell ref="I254:J254"/>
    <mergeCell ref="I243:J243"/>
    <mergeCell ref="I244:J244"/>
    <mergeCell ref="I245:J245"/>
    <mergeCell ref="I246:J246"/>
    <mergeCell ref="I247:J247"/>
    <mergeCell ref="I248:J248"/>
    <mergeCell ref="I238:J238"/>
    <mergeCell ref="I239:J239"/>
    <mergeCell ref="I240:J240"/>
    <mergeCell ref="E241:H241"/>
    <mergeCell ref="I241:J241"/>
    <mergeCell ref="I242:J242"/>
    <mergeCell ref="I232:J232"/>
    <mergeCell ref="I233:J233"/>
    <mergeCell ref="I234:J234"/>
    <mergeCell ref="I235:J235"/>
    <mergeCell ref="I236:J236"/>
    <mergeCell ref="I237:J237"/>
    <mergeCell ref="I226:J226"/>
    <mergeCell ref="I227:J227"/>
    <mergeCell ref="I228:J228"/>
    <mergeCell ref="I229:J229"/>
    <mergeCell ref="I230:J230"/>
    <mergeCell ref="I231:J231"/>
    <mergeCell ref="I220:J220"/>
    <mergeCell ref="I221:J221"/>
    <mergeCell ref="I222:J222"/>
    <mergeCell ref="I223:J223"/>
    <mergeCell ref="I224:J224"/>
    <mergeCell ref="I225:J225"/>
    <mergeCell ref="I214:J214"/>
    <mergeCell ref="I215:J215"/>
    <mergeCell ref="I216:J216"/>
    <mergeCell ref="I217:J217"/>
    <mergeCell ref="I218:J218"/>
    <mergeCell ref="I219:J219"/>
    <mergeCell ref="I208:J208"/>
    <mergeCell ref="I209:J209"/>
    <mergeCell ref="I210:J210"/>
    <mergeCell ref="I211:J211"/>
    <mergeCell ref="I212:J212"/>
    <mergeCell ref="I213:J213"/>
    <mergeCell ref="I202:J202"/>
    <mergeCell ref="I203:J203"/>
    <mergeCell ref="I204:J204"/>
    <mergeCell ref="I205:J205"/>
    <mergeCell ref="I206:J206"/>
    <mergeCell ref="I207:J207"/>
    <mergeCell ref="I196:J196"/>
    <mergeCell ref="I197:J197"/>
    <mergeCell ref="I198:J198"/>
    <mergeCell ref="I199:J199"/>
    <mergeCell ref="I200:J200"/>
    <mergeCell ref="I201:J201"/>
    <mergeCell ref="I190:J190"/>
    <mergeCell ref="I191:J191"/>
    <mergeCell ref="I192:J192"/>
    <mergeCell ref="I193:J193"/>
    <mergeCell ref="I194:J194"/>
    <mergeCell ref="I195:J195"/>
    <mergeCell ref="I184:J184"/>
    <mergeCell ref="I185:J185"/>
    <mergeCell ref="I186:J186"/>
    <mergeCell ref="I187:J187"/>
    <mergeCell ref="I188:J188"/>
    <mergeCell ref="I189:J189"/>
    <mergeCell ref="I178:J178"/>
    <mergeCell ref="I179:J179"/>
    <mergeCell ref="I180:J180"/>
    <mergeCell ref="I181:J181"/>
    <mergeCell ref="I182:J182"/>
    <mergeCell ref="I183:J183"/>
    <mergeCell ref="I172:J172"/>
    <mergeCell ref="I173:J173"/>
    <mergeCell ref="I174:J174"/>
    <mergeCell ref="I175:J175"/>
    <mergeCell ref="I176:J176"/>
    <mergeCell ref="I177:J177"/>
    <mergeCell ref="I166:J166"/>
    <mergeCell ref="I167:J167"/>
    <mergeCell ref="I168:J168"/>
    <mergeCell ref="I169:J169"/>
    <mergeCell ref="I170:J170"/>
    <mergeCell ref="I171:J171"/>
    <mergeCell ref="I160:J160"/>
    <mergeCell ref="I161:J161"/>
    <mergeCell ref="I162:J162"/>
    <mergeCell ref="I163:J163"/>
    <mergeCell ref="I164:J164"/>
    <mergeCell ref="I165:J165"/>
    <mergeCell ref="I154:J154"/>
    <mergeCell ref="I155:J155"/>
    <mergeCell ref="I156:J156"/>
    <mergeCell ref="I157:J157"/>
    <mergeCell ref="I158:J158"/>
    <mergeCell ref="I159:J159"/>
    <mergeCell ref="I148:J148"/>
    <mergeCell ref="I149:J149"/>
    <mergeCell ref="I150:J150"/>
    <mergeCell ref="I151:J151"/>
    <mergeCell ref="I152:J152"/>
    <mergeCell ref="I153:J153"/>
    <mergeCell ref="I142:J142"/>
    <mergeCell ref="I143:J143"/>
    <mergeCell ref="I144:J144"/>
    <mergeCell ref="I145:J145"/>
    <mergeCell ref="I146:J146"/>
    <mergeCell ref="I147:J147"/>
    <mergeCell ref="I136:J136"/>
    <mergeCell ref="I137:J137"/>
    <mergeCell ref="I138:J138"/>
    <mergeCell ref="I139:J139"/>
    <mergeCell ref="I140:J140"/>
    <mergeCell ref="I141:J141"/>
    <mergeCell ref="I130:J130"/>
    <mergeCell ref="I131:J131"/>
    <mergeCell ref="I132:J132"/>
    <mergeCell ref="I133:J133"/>
    <mergeCell ref="I134:J134"/>
    <mergeCell ref="I135:J135"/>
    <mergeCell ref="I124:J124"/>
    <mergeCell ref="I125:J125"/>
    <mergeCell ref="I126:J126"/>
    <mergeCell ref="I127:J127"/>
    <mergeCell ref="I128:J128"/>
    <mergeCell ref="I129:J129"/>
    <mergeCell ref="I118:J118"/>
    <mergeCell ref="I119:J119"/>
    <mergeCell ref="I120:J120"/>
    <mergeCell ref="I121:J121"/>
    <mergeCell ref="I122:J122"/>
    <mergeCell ref="I123:J123"/>
    <mergeCell ref="I112:J112"/>
    <mergeCell ref="I113:J113"/>
    <mergeCell ref="I114:J114"/>
    <mergeCell ref="I115:J115"/>
    <mergeCell ref="I116:J116"/>
    <mergeCell ref="I117:J117"/>
    <mergeCell ref="I106:J106"/>
    <mergeCell ref="I107:J107"/>
    <mergeCell ref="I108:J108"/>
    <mergeCell ref="I109:J109"/>
    <mergeCell ref="I110:J110"/>
    <mergeCell ref="I111:J111"/>
    <mergeCell ref="I100:J100"/>
    <mergeCell ref="I101:J101"/>
    <mergeCell ref="I102:J102"/>
    <mergeCell ref="I103:J103"/>
    <mergeCell ref="I104:J104"/>
    <mergeCell ref="I105:J105"/>
    <mergeCell ref="H95:I95"/>
    <mergeCell ref="E96:F96"/>
    <mergeCell ref="H96:I96"/>
    <mergeCell ref="C97:H99"/>
    <mergeCell ref="I97:J97"/>
    <mergeCell ref="I98:J99"/>
    <mergeCell ref="E92:F92"/>
    <mergeCell ref="H92:I92"/>
    <mergeCell ref="E93:F93"/>
    <mergeCell ref="H93:I93"/>
    <mergeCell ref="E94:F94"/>
    <mergeCell ref="H94:I94"/>
    <mergeCell ref="D71:E71"/>
    <mergeCell ref="D72:E72"/>
    <mergeCell ref="C76:I76"/>
    <mergeCell ref="D77:E77"/>
    <mergeCell ref="D78:E78"/>
    <mergeCell ref="C89:G91"/>
    <mergeCell ref="H89:I89"/>
    <mergeCell ref="H90:I91"/>
    <mergeCell ref="D34:E34"/>
    <mergeCell ref="D38:E38"/>
    <mergeCell ref="D49:E49"/>
    <mergeCell ref="C66:I68"/>
    <mergeCell ref="D70:E70"/>
    <mergeCell ref="C5:H5"/>
    <mergeCell ref="C6:H6"/>
    <mergeCell ref="C7:D7"/>
    <mergeCell ref="C9:E11"/>
    <mergeCell ref="F9:G9"/>
    <mergeCell ref="H9:I9"/>
    <mergeCell ref="F10:G11"/>
    <mergeCell ref="H10:I11"/>
    <mergeCell ref="J66:J68"/>
    <mergeCell ref="C17:G17"/>
    <mergeCell ref="J17:K17"/>
    <mergeCell ref="F19:I19"/>
    <mergeCell ref="F21:I21"/>
    <mergeCell ref="J21:J22"/>
    <mergeCell ref="D23:E23"/>
    <mergeCell ref="C13:G15"/>
    <mergeCell ref="H13:I13"/>
    <mergeCell ref="J13:K14"/>
    <mergeCell ref="J15:K15"/>
    <mergeCell ref="C16:G16"/>
    <mergeCell ref="J16:K16"/>
  </mergeCells>
  <printOptions verticalCentered="1"/>
  <pageMargins left="3.937007874015748E-2" right="0.23622047244094491" top="0.15748031496062992" bottom="3.937007874015748E-2" header="0" footer="0"/>
  <pageSetup scale="50" fitToHeight="0" pageOrder="overThenDown" orientation="portrait" r:id="rId1"/>
  <headerFooter alignWithMargins="0"/>
  <rowBreaks count="1" manualBreakCount="1">
    <brk id="74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howOutlineSymbols="0"/>
  </sheetPr>
  <dimension ref="A1:R267"/>
  <sheetViews>
    <sheetView showGridLines="0" showRowColHeaders="0" showZeros="0" showOutlineSymbols="0" zoomScale="115" zoomScaleNormal="115" zoomScaleSheetLayoutView="75" workbookViewId="0">
      <selection activeCell="C7" sqref="C7:D7"/>
    </sheetView>
  </sheetViews>
  <sheetFormatPr baseColWidth="10" defaultRowHeight="12.75" outlineLevelRow="1" x14ac:dyDescent="0.2"/>
  <cols>
    <col min="1" max="1" width="7.5703125" style="320" customWidth="1"/>
    <col min="2" max="2" width="17.7109375" style="320" customWidth="1"/>
    <col min="3" max="3" width="13.5703125" style="320" customWidth="1"/>
    <col min="4" max="4" width="13.85546875" style="320" customWidth="1"/>
    <col min="5" max="5" width="46.85546875" style="320" customWidth="1"/>
    <col min="6" max="6" width="9.28515625" style="320" customWidth="1"/>
    <col min="7" max="8" width="7.7109375" style="320" customWidth="1"/>
    <col min="9" max="9" width="7.85546875" style="320" customWidth="1"/>
    <col min="10" max="10" width="9.7109375" style="320" customWidth="1"/>
    <col min="11" max="17" width="7.7109375" style="320" customWidth="1"/>
    <col min="18" max="16384" width="11.42578125" style="320"/>
  </cols>
  <sheetData>
    <row r="1" spans="1:18" ht="60.75" customHeight="1" thickBot="1" x14ac:dyDescent="0.25">
      <c r="A1" s="315"/>
      <c r="B1" s="316"/>
      <c r="C1" s="316"/>
      <c r="D1" s="317"/>
      <c r="E1" s="317"/>
      <c r="F1" s="318"/>
      <c r="G1" s="316"/>
      <c r="H1" s="319" t="s">
        <v>177</v>
      </c>
      <c r="I1" s="316"/>
      <c r="J1" s="316"/>
      <c r="K1" s="316"/>
      <c r="M1" s="315"/>
      <c r="N1" s="315"/>
    </row>
    <row r="2" spans="1:18" ht="17.25" thickTop="1" thickBot="1" x14ac:dyDescent="0.3">
      <c r="A2" s="315"/>
      <c r="B2" s="321"/>
      <c r="C2" s="321"/>
      <c r="D2" s="322"/>
      <c r="E2" s="322"/>
      <c r="F2" s="322"/>
      <c r="G2" s="316"/>
      <c r="H2" s="323" t="s">
        <v>16</v>
      </c>
      <c r="I2" s="324"/>
      <c r="J2" s="325"/>
      <c r="K2" s="321"/>
      <c r="L2" s="315"/>
      <c r="M2" s="315"/>
      <c r="N2" s="315"/>
    </row>
    <row r="3" spans="1:18" ht="17.25" thickTop="1" thickBot="1" x14ac:dyDescent="0.3">
      <c r="A3" s="315"/>
      <c r="B3" s="318"/>
      <c r="C3" s="321"/>
      <c r="D3" s="326"/>
      <c r="E3" s="326"/>
      <c r="F3" s="326"/>
      <c r="G3" s="316"/>
      <c r="H3" s="327" t="s">
        <v>17</v>
      </c>
      <c r="I3" s="328"/>
      <c r="J3" s="325" t="s">
        <v>224</v>
      </c>
      <c r="K3" s="321"/>
      <c r="L3" s="315"/>
      <c r="M3" s="329"/>
      <c r="N3" s="329"/>
    </row>
    <row r="4" spans="1:18" ht="12" customHeight="1" thickTop="1" thickBot="1" x14ac:dyDescent="0.25">
      <c r="A4" s="330"/>
      <c r="B4" s="321"/>
      <c r="C4" s="321"/>
      <c r="D4" s="321"/>
      <c r="E4" s="322"/>
      <c r="F4" s="331"/>
      <c r="G4" s="322"/>
      <c r="H4" s="322"/>
      <c r="I4" s="322"/>
      <c r="J4" s="322"/>
      <c r="K4" s="322"/>
      <c r="L4" s="329"/>
      <c r="M4" s="329"/>
      <c r="N4" s="329"/>
      <c r="O4" s="332"/>
      <c r="P4" s="332"/>
      <c r="Q4" s="332"/>
      <c r="R4" s="332"/>
    </row>
    <row r="5" spans="1:18" ht="17.25" customHeight="1" thickTop="1" thickBot="1" x14ac:dyDescent="0.3">
      <c r="A5" s="315"/>
      <c r="B5" s="333" t="s">
        <v>218</v>
      </c>
      <c r="C5" s="1316"/>
      <c r="D5" s="1317"/>
      <c r="E5" s="1317"/>
      <c r="F5" s="1317"/>
      <c r="G5" s="1317"/>
      <c r="H5" s="1318"/>
      <c r="I5" s="316"/>
      <c r="J5" s="316"/>
      <c r="K5" s="316"/>
      <c r="L5" s="334"/>
      <c r="M5" s="329"/>
    </row>
    <row r="6" spans="1:18" ht="17.25" customHeight="1" thickTop="1" thickBot="1" x14ac:dyDescent="0.3">
      <c r="A6" s="315"/>
      <c r="B6" s="333" t="s">
        <v>18</v>
      </c>
      <c r="C6" s="1316" t="s">
        <v>226</v>
      </c>
      <c r="D6" s="1317"/>
      <c r="E6" s="1317"/>
      <c r="F6" s="1317"/>
      <c r="G6" s="1317"/>
      <c r="H6" s="1318"/>
      <c r="I6" s="316"/>
      <c r="J6" s="316"/>
      <c r="K6" s="316"/>
      <c r="L6" s="334"/>
      <c r="M6" s="335"/>
      <c r="N6" s="329"/>
      <c r="O6" s="332"/>
      <c r="P6" s="332"/>
      <c r="Q6" s="332"/>
    </row>
    <row r="7" spans="1:18" ht="17.25" customHeight="1" thickTop="1" thickBot="1" x14ac:dyDescent="0.3">
      <c r="A7" s="315"/>
      <c r="B7" s="336" t="s">
        <v>19</v>
      </c>
      <c r="C7" s="1319" t="s">
        <v>241</v>
      </c>
      <c r="D7" s="1320"/>
      <c r="E7" s="337"/>
      <c r="F7" s="338"/>
      <c r="G7" s="338"/>
      <c r="H7" s="337"/>
      <c r="I7" s="316"/>
      <c r="J7" s="316"/>
      <c r="K7" s="316"/>
      <c r="L7" s="335"/>
      <c r="M7" s="315"/>
      <c r="N7" s="315"/>
    </row>
    <row r="8" spans="1:18" ht="6.75" customHeight="1" thickTop="1" thickBot="1" x14ac:dyDescent="0.25">
      <c r="B8" s="321"/>
      <c r="C8" s="321"/>
      <c r="D8" s="321"/>
      <c r="E8" s="321"/>
      <c r="F8" s="321"/>
      <c r="G8" s="321"/>
      <c r="H8" s="339"/>
      <c r="I8" s="321"/>
      <c r="J8" s="321"/>
      <c r="K8" s="321"/>
      <c r="L8" s="315"/>
    </row>
    <row r="9" spans="1:18" ht="14.25" customHeight="1" thickTop="1" thickBot="1" x14ac:dyDescent="0.25">
      <c r="B9" s="316"/>
      <c r="C9" s="1321" t="s">
        <v>52</v>
      </c>
      <c r="D9" s="1321"/>
      <c r="E9" s="1321"/>
      <c r="F9" s="1323" t="s">
        <v>33</v>
      </c>
      <c r="G9" s="1324"/>
      <c r="H9" s="1323" t="s">
        <v>0</v>
      </c>
      <c r="I9" s="1324"/>
      <c r="J9" s="316"/>
      <c r="K9" s="316"/>
    </row>
    <row r="10" spans="1:18" ht="14.25" customHeight="1" thickTop="1" thickBot="1" x14ac:dyDescent="0.25">
      <c r="A10" s="332"/>
      <c r="B10" s="340"/>
      <c r="C10" s="1322"/>
      <c r="D10" s="1321"/>
      <c r="E10" s="1321"/>
      <c r="F10" s="1325">
        <v>970</v>
      </c>
      <c r="G10" s="1325"/>
      <c r="H10" s="1326">
        <f>SUM(F10:G11)</f>
        <v>970</v>
      </c>
      <c r="I10" s="1326"/>
      <c r="J10" s="316"/>
      <c r="K10" s="316"/>
    </row>
    <row r="11" spans="1:18" ht="14.25" customHeight="1" thickTop="1" thickBot="1" x14ac:dyDescent="0.25">
      <c r="A11" s="332"/>
      <c r="B11" s="340"/>
      <c r="C11" s="1322"/>
      <c r="D11" s="1321"/>
      <c r="E11" s="1321"/>
      <c r="F11" s="1325"/>
      <c r="G11" s="1325"/>
      <c r="H11" s="1326"/>
      <c r="I11" s="1326"/>
      <c r="J11" s="316"/>
      <c r="K11" s="316"/>
    </row>
    <row r="12" spans="1:18" ht="4.5" customHeight="1" thickTop="1" thickBot="1" x14ac:dyDescent="0.25">
      <c r="A12" s="332"/>
      <c r="B12" s="340"/>
      <c r="C12" s="341"/>
      <c r="D12" s="341"/>
      <c r="E12" s="341"/>
      <c r="F12" s="341"/>
      <c r="G12" s="341"/>
      <c r="H12" s="341"/>
      <c r="I12" s="341"/>
      <c r="J12" s="341"/>
      <c r="K12" s="341"/>
      <c r="L12" s="342"/>
    </row>
    <row r="13" spans="1:18" ht="14.25" customHeight="1" thickTop="1" thickBot="1" x14ac:dyDescent="0.25">
      <c r="A13" s="332"/>
      <c r="B13" s="340"/>
      <c r="C13" s="1322" t="s">
        <v>53</v>
      </c>
      <c r="D13" s="1321"/>
      <c r="E13" s="1321"/>
      <c r="F13" s="1321"/>
      <c r="G13" s="1321"/>
      <c r="H13" s="1323" t="s">
        <v>0</v>
      </c>
      <c r="I13" s="1324"/>
      <c r="J13" s="1340" t="s">
        <v>11</v>
      </c>
      <c r="K13" s="1340"/>
    </row>
    <row r="14" spans="1:18" ht="14.25" customHeight="1" thickTop="1" thickBot="1" x14ac:dyDescent="0.25">
      <c r="B14" s="340"/>
      <c r="C14" s="1321"/>
      <c r="D14" s="1321"/>
      <c r="E14" s="1321"/>
      <c r="F14" s="1321"/>
      <c r="G14" s="1321"/>
      <c r="H14" s="851" t="s">
        <v>1</v>
      </c>
      <c r="I14" s="851" t="s">
        <v>2</v>
      </c>
      <c r="J14" s="1340"/>
      <c r="K14" s="1340"/>
    </row>
    <row r="15" spans="1:18" ht="14.25" customHeight="1" thickTop="1" thickBot="1" x14ac:dyDescent="0.25">
      <c r="B15" s="316"/>
      <c r="C15" s="1321"/>
      <c r="D15" s="1321"/>
      <c r="E15" s="1321"/>
      <c r="F15" s="1321"/>
      <c r="G15" s="1321"/>
      <c r="H15" s="850">
        <f>SUM(H16:H17)</f>
        <v>87</v>
      </c>
      <c r="I15" s="850">
        <f>SUM(I16:I17)</f>
        <v>3</v>
      </c>
      <c r="J15" s="1341">
        <f>H15+I15</f>
        <v>90</v>
      </c>
      <c r="K15" s="1341"/>
    </row>
    <row r="16" spans="1:18" ht="19.5" customHeight="1" thickTop="1" thickBot="1" x14ac:dyDescent="0.25">
      <c r="B16" s="316"/>
      <c r="C16" s="1330" t="s">
        <v>15</v>
      </c>
      <c r="D16" s="1331"/>
      <c r="E16" s="1331"/>
      <c r="F16" s="1331"/>
      <c r="G16" s="1342"/>
      <c r="H16" s="346">
        <v>80</v>
      </c>
      <c r="I16" s="346">
        <f>+('[12]JURISDICCION ORDINARIA'!I16+'[12]JURISDICCION ORDINARIA (2)'!I16+'[12]JURISDICCION ORDINARIA (3)'!I16+'[12]JURISDICCION ORDINARIA (4)'!I16)</f>
        <v>3</v>
      </c>
      <c r="J16" s="1343">
        <f>H16+I16</f>
        <v>83</v>
      </c>
      <c r="K16" s="1343"/>
    </row>
    <row r="17" spans="2:15" ht="16.5" customHeight="1" thickTop="1" thickBot="1" x14ac:dyDescent="0.25">
      <c r="B17" s="316"/>
      <c r="C17" s="1330" t="s">
        <v>213</v>
      </c>
      <c r="D17" s="1331"/>
      <c r="E17" s="1331"/>
      <c r="F17" s="1331"/>
      <c r="G17" s="1331"/>
      <c r="H17" s="346">
        <v>7</v>
      </c>
      <c r="I17" s="346">
        <f>+('[12]JURISDICCION ORDINARIA'!I17+'[12]JURISDICCION ORDINARIA (2)'!I17+'[12]JURISDICCION ORDINARIA (3)'!I17+'[12]JURISDICCION ORDINARIA (4)'!I17)</f>
        <v>0</v>
      </c>
      <c r="J17" s="1332">
        <f>H17+I17</f>
        <v>7</v>
      </c>
      <c r="K17" s="1333"/>
    </row>
    <row r="18" spans="2:15" ht="14.25" customHeight="1" thickTop="1" thickBot="1" x14ac:dyDescent="0.25">
      <c r="B18" s="316"/>
      <c r="C18" s="347" t="s">
        <v>8</v>
      </c>
      <c r="D18" s="348"/>
      <c r="E18" s="349"/>
      <c r="F18" s="350"/>
      <c r="G18" s="350"/>
      <c r="H18" s="351"/>
      <c r="I18" s="352"/>
      <c r="J18" s="353"/>
      <c r="K18" s="316"/>
    </row>
    <row r="19" spans="2:15" ht="14.25" customHeight="1" thickTop="1" thickBot="1" x14ac:dyDescent="0.25">
      <c r="B19" s="316"/>
      <c r="C19" s="354"/>
      <c r="D19" s="355"/>
      <c r="E19" s="355"/>
      <c r="F19" s="1323" t="s">
        <v>51</v>
      </c>
      <c r="G19" s="1323"/>
      <c r="H19" s="1323"/>
      <c r="I19" s="1334"/>
      <c r="J19" s="851" t="s">
        <v>0</v>
      </c>
      <c r="K19" s="316"/>
    </row>
    <row r="20" spans="2:15" ht="14.25" customHeight="1" thickTop="1" thickBot="1" x14ac:dyDescent="0.25">
      <c r="B20" s="316"/>
      <c r="C20" s="354"/>
      <c r="D20" s="355" t="s">
        <v>54</v>
      </c>
      <c r="E20" s="355"/>
      <c r="F20" s="356" t="s">
        <v>5</v>
      </c>
      <c r="G20" s="356" t="s">
        <v>35</v>
      </c>
      <c r="H20" s="356" t="s">
        <v>3</v>
      </c>
      <c r="I20" s="357" t="s">
        <v>4</v>
      </c>
      <c r="J20" s="358"/>
      <c r="K20" s="316"/>
    </row>
    <row r="21" spans="2:15" ht="14.25" customHeight="1" thickTop="1" thickBot="1" x14ac:dyDescent="0.25">
      <c r="B21" s="316"/>
      <c r="C21" s="359"/>
      <c r="D21" s="360"/>
      <c r="E21" s="360"/>
      <c r="F21" s="1335">
        <f>(J23+J28+J35+J39+J40+J41+J54+J57+J58+J59+J61+J62+J63)</f>
        <v>18</v>
      </c>
      <c r="G21" s="1335"/>
      <c r="H21" s="1335"/>
      <c r="I21" s="1336"/>
      <c r="J21" s="1337">
        <f>(J23+J28+J34+J38+J49+J70+J72+J78)</f>
        <v>116</v>
      </c>
      <c r="K21" s="316"/>
    </row>
    <row r="22" spans="2:15" ht="15.75" thickTop="1" thickBot="1" x14ac:dyDescent="0.25">
      <c r="B22" s="316"/>
      <c r="C22" s="361"/>
      <c r="D22" s="362"/>
      <c r="E22" s="362"/>
      <c r="F22" s="363">
        <f>(F23+F28+F34+F38+F49+F70+F72+F77+F78)</f>
        <v>108</v>
      </c>
      <c r="G22" s="363">
        <f>(G23+G28+G34+G38+G49+G70+G72+G77+G78)</f>
        <v>8</v>
      </c>
      <c r="H22" s="363">
        <f>(H23+H28+H34+H38+H49+H70+H72+H77+H78)</f>
        <v>0</v>
      </c>
      <c r="I22" s="363">
        <f>(I23+I28+I34+I38+I49+I70+I72+I77+I78)</f>
        <v>0</v>
      </c>
      <c r="J22" s="1337"/>
      <c r="K22" s="316"/>
    </row>
    <row r="23" spans="2:15" ht="16.5" customHeight="1" thickTop="1" thickBot="1" x14ac:dyDescent="0.3">
      <c r="B23" s="316"/>
      <c r="C23" s="364"/>
      <c r="D23" s="1338" t="s">
        <v>55</v>
      </c>
      <c r="E23" s="1339"/>
      <c r="F23" s="365">
        <f>SUM(F24:F27)</f>
        <v>0</v>
      </c>
      <c r="G23" s="365">
        <f>SUM(G24:G27)</f>
        <v>0</v>
      </c>
      <c r="H23" s="365">
        <f>SUM(H24:H27)</f>
        <v>0</v>
      </c>
      <c r="I23" s="366">
        <f>SUM(I24:I27)</f>
        <v>0</v>
      </c>
      <c r="J23" s="367">
        <f t="shared" ref="J23:J33" si="0">SUM(F23:I23)</f>
        <v>0</v>
      </c>
      <c r="K23" s="316"/>
    </row>
    <row r="24" spans="2:15" ht="14.25" customHeight="1" outlineLevel="1" thickTop="1" thickBot="1" x14ac:dyDescent="0.25">
      <c r="B24" s="316"/>
      <c r="C24" s="364"/>
      <c r="D24" s="368"/>
      <c r="E24" s="369" t="s">
        <v>36</v>
      </c>
      <c r="F24" s="852">
        <f>('[12]JURISDICCION ORDINARIA'!F24+'[12]JURISDICCION ORDINARIA (2)'!F24+'[12]JURISDICCION ORDINARIA (3)'!F24+'[12]JURISDICCION ORDINARIA (4)'!F24)</f>
        <v>0</v>
      </c>
      <c r="G24" s="852">
        <f>('[12]JURISDICCION ORDINARIA'!G24+'[12]JURISDICCION ORDINARIA (2)'!G24+'[12]JURISDICCION ORDINARIA (3)'!G24+'[12]JURISDICCION ORDINARIA (4)'!G24)</f>
        <v>0</v>
      </c>
      <c r="H24" s="852">
        <f>('[12]JURISDICCION ORDINARIA'!H24+'[12]JURISDICCION ORDINARIA (2)'!H24+'[12]JURISDICCION ORDINARIA (3)'!H24+'[12]JURISDICCION ORDINARIA (4)'!H24)</f>
        <v>0</v>
      </c>
      <c r="I24" s="852">
        <f>('[12]JURISDICCION ORDINARIA'!I24+'[12]JURISDICCION ORDINARIA (2)'!I24+'[12]JURISDICCION ORDINARIA (3)'!I24+'[12]JURISDICCION ORDINARIA (4)'!I24)</f>
        <v>0</v>
      </c>
      <c r="J24" s="371">
        <f t="shared" si="0"/>
        <v>0</v>
      </c>
      <c r="K24" s="316"/>
    </row>
    <row r="25" spans="2:15" ht="14.25" customHeight="1" outlineLevel="1" thickTop="1" thickBot="1" x14ac:dyDescent="0.25">
      <c r="B25" s="316"/>
      <c r="C25" s="364"/>
      <c r="D25" s="368"/>
      <c r="E25" s="369" t="s">
        <v>25</v>
      </c>
      <c r="F25" s="852">
        <f>('[12]JURISDICCION ORDINARIA'!F25+'[12]JURISDICCION ORDINARIA (2)'!F25+'[12]JURISDICCION ORDINARIA (3)'!F25+'[12]JURISDICCION ORDINARIA (4)'!F25)</f>
        <v>0</v>
      </c>
      <c r="G25" s="852">
        <f>('[12]JURISDICCION ORDINARIA'!G25+'[12]JURISDICCION ORDINARIA (2)'!G25+'[12]JURISDICCION ORDINARIA (3)'!G25+'[12]JURISDICCION ORDINARIA (4)'!G25)</f>
        <v>0</v>
      </c>
      <c r="H25" s="852">
        <f>('[12]JURISDICCION ORDINARIA'!H25+'[12]JURISDICCION ORDINARIA (2)'!H25+'[12]JURISDICCION ORDINARIA (3)'!H25+'[12]JURISDICCION ORDINARIA (4)'!H25)</f>
        <v>0</v>
      </c>
      <c r="I25" s="852">
        <f>('[12]JURISDICCION ORDINARIA'!I25+'[12]JURISDICCION ORDINARIA (2)'!I25+'[12]JURISDICCION ORDINARIA (3)'!I25+'[12]JURISDICCION ORDINARIA (4)'!I25)</f>
        <v>0</v>
      </c>
      <c r="J25" s="371">
        <f t="shared" si="0"/>
        <v>0</v>
      </c>
      <c r="K25" s="316"/>
    </row>
    <row r="26" spans="2:15" ht="14.25" customHeight="1" outlineLevel="1" thickTop="1" thickBot="1" x14ac:dyDescent="0.25">
      <c r="B26" s="316"/>
      <c r="C26" s="364"/>
      <c r="D26" s="368"/>
      <c r="E26" s="369" t="s">
        <v>26</v>
      </c>
      <c r="F26" s="852">
        <f>('[12]JURISDICCION ORDINARIA'!F26+'[12]JURISDICCION ORDINARIA (2)'!F26+'[12]JURISDICCION ORDINARIA (3)'!F26+'[12]JURISDICCION ORDINARIA (4)'!F26)</f>
        <v>0</v>
      </c>
      <c r="G26" s="852">
        <f>('[12]JURISDICCION ORDINARIA'!G26+'[12]JURISDICCION ORDINARIA (2)'!G26+'[12]JURISDICCION ORDINARIA (3)'!G26+'[12]JURISDICCION ORDINARIA (4)'!G26)</f>
        <v>0</v>
      </c>
      <c r="H26" s="852">
        <f>('[12]JURISDICCION ORDINARIA'!H26+'[12]JURISDICCION ORDINARIA (2)'!H26+'[12]JURISDICCION ORDINARIA (3)'!H26+'[12]JURISDICCION ORDINARIA (4)'!H26)</f>
        <v>0</v>
      </c>
      <c r="I26" s="852">
        <f>('[12]JURISDICCION ORDINARIA'!I26+'[12]JURISDICCION ORDINARIA (2)'!I26+'[12]JURISDICCION ORDINARIA (3)'!I26+'[12]JURISDICCION ORDINARIA (4)'!I26)</f>
        <v>0</v>
      </c>
      <c r="J26" s="371">
        <f t="shared" si="0"/>
        <v>0</v>
      </c>
      <c r="K26" s="316"/>
    </row>
    <row r="27" spans="2:15" ht="14.25" customHeight="1" outlineLevel="1" thickTop="1" thickBot="1" x14ac:dyDescent="0.25">
      <c r="B27" s="316"/>
      <c r="C27" s="364"/>
      <c r="D27" s="368"/>
      <c r="E27" s="369" t="s">
        <v>6</v>
      </c>
      <c r="F27" s="852">
        <f>('[12]JURISDICCION ORDINARIA'!F27+'[12]JURISDICCION ORDINARIA (2)'!F27+'[12]JURISDICCION ORDINARIA (3)'!F27+'[12]JURISDICCION ORDINARIA (4)'!F27)</f>
        <v>0</v>
      </c>
      <c r="G27" s="852">
        <f>('[12]JURISDICCION ORDINARIA'!G27+'[12]JURISDICCION ORDINARIA (2)'!G27+'[12]JURISDICCION ORDINARIA (3)'!G27+'[12]JURISDICCION ORDINARIA (4)'!G27)</f>
        <v>0</v>
      </c>
      <c r="H27" s="852">
        <f>('[12]JURISDICCION ORDINARIA'!H27+'[12]JURISDICCION ORDINARIA (2)'!H27+'[12]JURISDICCION ORDINARIA (3)'!H27+'[12]JURISDICCION ORDINARIA (4)'!H27)</f>
        <v>0</v>
      </c>
      <c r="I27" s="852">
        <f>('[12]JURISDICCION ORDINARIA'!I27+'[12]JURISDICCION ORDINARIA (2)'!I27+'[12]JURISDICCION ORDINARIA (3)'!I27+'[12]JURISDICCION ORDINARIA (4)'!I27)</f>
        <v>0</v>
      </c>
      <c r="J27" s="371">
        <f t="shared" si="0"/>
        <v>0</v>
      </c>
      <c r="K27" s="316"/>
    </row>
    <row r="28" spans="2:15" ht="16.5" customHeight="1" thickTop="1" thickBot="1" x14ac:dyDescent="0.3">
      <c r="B28" s="316"/>
      <c r="C28" s="364"/>
      <c r="D28" s="858" t="s">
        <v>20</v>
      </c>
      <c r="E28" s="373"/>
      <c r="F28" s="853">
        <f>SUM(F29:F33)</f>
        <v>5</v>
      </c>
      <c r="G28" s="853">
        <f>SUM(G29:G33)</f>
        <v>0</v>
      </c>
      <c r="H28" s="853">
        <f>SUM(H29:H33)</f>
        <v>0</v>
      </c>
      <c r="I28" s="853">
        <f>SUM(I29:I33)</f>
        <v>0</v>
      </c>
      <c r="J28" s="375">
        <f t="shared" si="0"/>
        <v>5</v>
      </c>
      <c r="K28" s="316"/>
      <c r="O28" s="376"/>
    </row>
    <row r="29" spans="2:15" ht="14.25" customHeight="1" outlineLevel="1" thickTop="1" thickBot="1" x14ac:dyDescent="0.25">
      <c r="B29" s="316"/>
      <c r="C29" s="364"/>
      <c r="D29" s="368"/>
      <c r="E29" s="369" t="s">
        <v>45</v>
      </c>
      <c r="F29" s="852">
        <f>('[12]JURISDICCION ORDINARIA'!F29+'[12]JURISDICCION ORDINARIA (2)'!F29+'[12]JURISDICCION ORDINARIA (3)'!F29+'[12]JURISDICCION ORDINARIA (4)'!F29)</f>
        <v>0</v>
      </c>
      <c r="G29" s="852">
        <f>('[12]JURISDICCION ORDINARIA'!G29+'[12]JURISDICCION ORDINARIA (2)'!G29+'[12]JURISDICCION ORDINARIA (3)'!G29+'[12]JURISDICCION ORDINARIA (4)'!G29)</f>
        <v>0</v>
      </c>
      <c r="H29" s="852">
        <f>('[12]JURISDICCION ORDINARIA'!H29+'[12]JURISDICCION ORDINARIA (2)'!H29+'[12]JURISDICCION ORDINARIA (3)'!H29+'[12]JURISDICCION ORDINARIA (4)'!H29)</f>
        <v>0</v>
      </c>
      <c r="I29" s="852">
        <f>('[12]JURISDICCION ORDINARIA'!I29+'[12]JURISDICCION ORDINARIA (2)'!I29+'[12]JURISDICCION ORDINARIA (3)'!I29+'[12]JURISDICCION ORDINARIA (4)'!I29)</f>
        <v>0</v>
      </c>
      <c r="J29" s="371">
        <f t="shared" si="0"/>
        <v>0</v>
      </c>
      <c r="K29" s="316"/>
    </row>
    <row r="30" spans="2:15" ht="14.25" customHeight="1" outlineLevel="1" thickTop="1" thickBot="1" x14ac:dyDescent="0.25">
      <c r="B30" s="316"/>
      <c r="C30" s="364"/>
      <c r="D30" s="368"/>
      <c r="E30" s="369" t="s">
        <v>27</v>
      </c>
      <c r="F30" s="852">
        <f>('[12]JURISDICCION ORDINARIA'!F30+'[12]JURISDICCION ORDINARIA (2)'!F30+'[12]JURISDICCION ORDINARIA (3)'!F30+'[12]JURISDICCION ORDINARIA (4)'!F30)</f>
        <v>4</v>
      </c>
      <c r="G30" s="852">
        <f>('[12]JURISDICCION ORDINARIA'!G30+'[12]JURISDICCION ORDINARIA (2)'!G30+'[12]JURISDICCION ORDINARIA (3)'!G30+'[12]JURISDICCION ORDINARIA (4)'!G30)</f>
        <v>0</v>
      </c>
      <c r="H30" s="852">
        <f>('[12]JURISDICCION ORDINARIA'!H30+'[12]JURISDICCION ORDINARIA (2)'!H30+'[12]JURISDICCION ORDINARIA (3)'!H30+'[12]JURISDICCION ORDINARIA (4)'!H30)</f>
        <v>0</v>
      </c>
      <c r="I30" s="852">
        <f>('[12]JURISDICCION ORDINARIA'!I30+'[12]JURISDICCION ORDINARIA (2)'!I30+'[12]JURISDICCION ORDINARIA (3)'!I30+'[12]JURISDICCION ORDINARIA (4)'!I30)</f>
        <v>0</v>
      </c>
      <c r="J30" s="371">
        <f t="shared" si="0"/>
        <v>4</v>
      </c>
      <c r="K30" s="316"/>
    </row>
    <row r="31" spans="2:15" ht="14.25" customHeight="1" outlineLevel="1" thickTop="1" thickBot="1" x14ac:dyDescent="0.25">
      <c r="B31" s="316"/>
      <c r="C31" s="364"/>
      <c r="D31" s="368"/>
      <c r="E31" s="369" t="s">
        <v>46</v>
      </c>
      <c r="F31" s="852">
        <f>('[12]JURISDICCION ORDINARIA'!F31+'[12]JURISDICCION ORDINARIA (2)'!F31+'[12]JURISDICCION ORDINARIA (3)'!F31+'[12]JURISDICCION ORDINARIA (4)'!F31)</f>
        <v>1</v>
      </c>
      <c r="G31" s="852">
        <f>('[12]JURISDICCION ORDINARIA'!G31+'[12]JURISDICCION ORDINARIA (2)'!G31+'[12]JURISDICCION ORDINARIA (3)'!G31+'[12]JURISDICCION ORDINARIA (4)'!G31)</f>
        <v>0</v>
      </c>
      <c r="H31" s="852">
        <f>('[12]JURISDICCION ORDINARIA'!H31+'[12]JURISDICCION ORDINARIA (2)'!H31+'[12]JURISDICCION ORDINARIA (3)'!H31+'[12]JURISDICCION ORDINARIA (4)'!H31)</f>
        <v>0</v>
      </c>
      <c r="I31" s="852">
        <f>('[12]JURISDICCION ORDINARIA'!I31+'[12]JURISDICCION ORDINARIA (2)'!I31+'[12]JURISDICCION ORDINARIA (3)'!I31+'[12]JURISDICCION ORDINARIA (4)'!I31)</f>
        <v>0</v>
      </c>
      <c r="J31" s="371">
        <f t="shared" si="0"/>
        <v>1</v>
      </c>
      <c r="K31" s="316"/>
    </row>
    <row r="32" spans="2:15" ht="14.25" customHeight="1" outlineLevel="1" thickTop="1" thickBot="1" x14ac:dyDescent="0.25">
      <c r="B32" s="316"/>
      <c r="C32" s="364"/>
      <c r="D32" s="368"/>
      <c r="E32" s="369" t="s">
        <v>47</v>
      </c>
      <c r="F32" s="852">
        <f>('[12]JURISDICCION ORDINARIA'!F32+'[12]JURISDICCION ORDINARIA (2)'!F32+'[12]JURISDICCION ORDINARIA (3)'!F32+'[12]JURISDICCION ORDINARIA (4)'!F32)</f>
        <v>0</v>
      </c>
      <c r="G32" s="852">
        <f>('[12]JURISDICCION ORDINARIA'!G32+'[12]JURISDICCION ORDINARIA (2)'!G32+'[12]JURISDICCION ORDINARIA (3)'!G32+'[12]JURISDICCION ORDINARIA (4)'!G32)</f>
        <v>0</v>
      </c>
      <c r="H32" s="852">
        <f>('[12]JURISDICCION ORDINARIA'!H32+'[12]JURISDICCION ORDINARIA (2)'!H32+'[12]JURISDICCION ORDINARIA (3)'!H32+'[12]JURISDICCION ORDINARIA (4)'!H32)</f>
        <v>0</v>
      </c>
      <c r="I32" s="852">
        <f>('[12]JURISDICCION ORDINARIA'!I32+'[12]JURISDICCION ORDINARIA (2)'!I32+'[12]JURISDICCION ORDINARIA (3)'!I32+'[12]JURISDICCION ORDINARIA (4)'!I32)</f>
        <v>0</v>
      </c>
      <c r="J32" s="371">
        <f t="shared" si="0"/>
        <v>0</v>
      </c>
      <c r="K32" s="316"/>
    </row>
    <row r="33" spans="2:11" ht="14.25" customHeight="1" outlineLevel="1" thickTop="1" thickBot="1" x14ac:dyDescent="0.25">
      <c r="B33" s="316"/>
      <c r="C33" s="364"/>
      <c r="D33" s="368"/>
      <c r="E33" s="369" t="s">
        <v>142</v>
      </c>
      <c r="F33" s="852">
        <f>('[12]JURISDICCION ORDINARIA'!F33+'[12]JURISDICCION ORDINARIA (2)'!F33+'[12]JURISDICCION ORDINARIA (3)'!F33+'[12]JURISDICCION ORDINARIA (4)'!F33)</f>
        <v>0</v>
      </c>
      <c r="G33" s="852">
        <f>('[12]JURISDICCION ORDINARIA'!G33+'[12]JURISDICCION ORDINARIA (2)'!G33+'[12]JURISDICCION ORDINARIA (3)'!G33+'[12]JURISDICCION ORDINARIA (4)'!G33)</f>
        <v>0</v>
      </c>
      <c r="H33" s="852">
        <f>('[12]JURISDICCION ORDINARIA'!H33+'[12]JURISDICCION ORDINARIA (2)'!H33+'[12]JURISDICCION ORDINARIA (3)'!H33+'[12]JURISDICCION ORDINARIA (4)'!H33)</f>
        <v>0</v>
      </c>
      <c r="I33" s="852">
        <f>('[12]JURISDICCION ORDINARIA'!I33+'[12]JURISDICCION ORDINARIA (2)'!I33+'[12]JURISDICCION ORDINARIA (3)'!I33+'[12]JURISDICCION ORDINARIA (4)'!I33)</f>
        <v>0</v>
      </c>
      <c r="J33" s="371">
        <f t="shared" si="0"/>
        <v>0</v>
      </c>
      <c r="K33" s="316"/>
    </row>
    <row r="34" spans="2:11" ht="16.5" customHeight="1" thickTop="1" thickBot="1" x14ac:dyDescent="0.3">
      <c r="B34" s="316"/>
      <c r="C34" s="364"/>
      <c r="D34" s="1330" t="s">
        <v>56</v>
      </c>
      <c r="E34" s="1342"/>
      <c r="F34" s="378">
        <f>SUM(F35:F37)</f>
        <v>36</v>
      </c>
      <c r="G34" s="378">
        <f>SUM(G35:G37)</f>
        <v>0</v>
      </c>
      <c r="H34" s="378">
        <f>SUM(H35:H37)</f>
        <v>0</v>
      </c>
      <c r="I34" s="378">
        <f>SUM(I35:I37)</f>
        <v>0</v>
      </c>
      <c r="J34" s="367">
        <f>SUM(F34:I34)</f>
        <v>36</v>
      </c>
      <c r="K34" s="316"/>
    </row>
    <row r="35" spans="2:11" ht="14.25" customHeight="1" outlineLevel="1" thickTop="1" thickBot="1" x14ac:dyDescent="0.25">
      <c r="B35" s="316"/>
      <c r="C35" s="364"/>
      <c r="D35" s="368"/>
      <c r="E35" s="379" t="s">
        <v>49</v>
      </c>
      <c r="F35" s="852">
        <f>('[12]JURISDICCION ORDINARIA'!F35+'[12]JURISDICCION ORDINARIA (2)'!F35+'[12]JURISDICCION ORDINARIA (3)'!F35+'[12]JURISDICCION ORDINARIA (4)'!F35)</f>
        <v>10</v>
      </c>
      <c r="G35" s="852">
        <f>('[12]JURISDICCION ORDINARIA'!G35+'[12]JURISDICCION ORDINARIA (2)'!G35+'[12]JURISDICCION ORDINARIA (3)'!G35+'[12]JURISDICCION ORDINARIA (4)'!G35)</f>
        <v>0</v>
      </c>
      <c r="H35" s="852">
        <f>('[12]JURISDICCION ORDINARIA'!H35+'[12]JURISDICCION ORDINARIA (2)'!H35+'[12]JURISDICCION ORDINARIA (3)'!H35+'[12]JURISDICCION ORDINARIA (4)'!H35)</f>
        <v>0</v>
      </c>
      <c r="I35" s="852">
        <f>('[12]JURISDICCION ORDINARIA'!I35+'[12]JURISDICCION ORDINARIA (2)'!I35+'[12]JURISDICCION ORDINARIA (3)'!I35+'[12]JURISDICCION ORDINARIA (4)'!I35)</f>
        <v>0</v>
      </c>
      <c r="J35" s="380">
        <f t="shared" ref="J35:J48" si="1">SUM(F35:I35)</f>
        <v>10</v>
      </c>
      <c r="K35" s="316"/>
    </row>
    <row r="36" spans="2:11" ht="14.25" customHeight="1" outlineLevel="1" thickTop="1" thickBot="1" x14ac:dyDescent="0.25">
      <c r="B36" s="316"/>
      <c r="C36" s="364"/>
      <c r="D36" s="368"/>
      <c r="E36" s="379" t="s">
        <v>50</v>
      </c>
      <c r="F36" s="852">
        <f>('[12]JURISDICCION ORDINARIA'!F36+'[12]JURISDICCION ORDINARIA (2)'!F36+'[12]JURISDICCION ORDINARIA (3)'!F36+'[12]JURISDICCION ORDINARIA (4)'!F36)</f>
        <v>16</v>
      </c>
      <c r="G36" s="852">
        <f>('[12]JURISDICCION ORDINARIA'!G36+'[12]JURISDICCION ORDINARIA (2)'!G36+'[12]JURISDICCION ORDINARIA (3)'!G36+'[12]JURISDICCION ORDINARIA (4)'!G36)</f>
        <v>0</v>
      </c>
      <c r="H36" s="852">
        <f>('[12]JURISDICCION ORDINARIA'!H36+'[12]JURISDICCION ORDINARIA (2)'!H36+'[12]JURISDICCION ORDINARIA (3)'!H36+'[12]JURISDICCION ORDINARIA (4)'!H36)</f>
        <v>0</v>
      </c>
      <c r="I36" s="852">
        <f>('[12]JURISDICCION ORDINARIA'!I36+'[12]JURISDICCION ORDINARIA (2)'!I36+'[12]JURISDICCION ORDINARIA (3)'!I36+'[12]JURISDICCION ORDINARIA (4)'!I36)</f>
        <v>0</v>
      </c>
      <c r="J36" s="380">
        <f>SUM(F36:I36)</f>
        <v>16</v>
      </c>
      <c r="K36" s="316"/>
    </row>
    <row r="37" spans="2:11" ht="14.25" customHeight="1" outlineLevel="1" thickTop="1" thickBot="1" x14ac:dyDescent="0.25">
      <c r="B37" s="316"/>
      <c r="C37" s="364"/>
      <c r="D37" s="368"/>
      <c r="E37" s="382" t="s">
        <v>48</v>
      </c>
      <c r="F37" s="852">
        <f>('[12]JURISDICCION ORDINARIA'!F37+'[12]JURISDICCION ORDINARIA (2)'!F37+'[12]JURISDICCION ORDINARIA (3)'!F37+'[12]JURISDICCION ORDINARIA (4)'!F37)</f>
        <v>10</v>
      </c>
      <c r="G37" s="852">
        <f>('[12]JURISDICCION ORDINARIA'!G37+'[12]JURISDICCION ORDINARIA (2)'!G37+'[12]JURISDICCION ORDINARIA (3)'!G37+'[12]JURISDICCION ORDINARIA (4)'!G37)</f>
        <v>0</v>
      </c>
      <c r="H37" s="852">
        <f>('[12]JURISDICCION ORDINARIA'!H37+'[12]JURISDICCION ORDINARIA (2)'!H37+'[12]JURISDICCION ORDINARIA (3)'!H37+'[12]JURISDICCION ORDINARIA (4)'!H37)</f>
        <v>0</v>
      </c>
      <c r="I37" s="852">
        <f>('[12]JURISDICCION ORDINARIA'!I37+'[12]JURISDICCION ORDINARIA (2)'!I37+'[12]JURISDICCION ORDINARIA (3)'!I37+'[12]JURISDICCION ORDINARIA (4)'!I37)</f>
        <v>0</v>
      </c>
      <c r="J37" s="380">
        <f>SUM(F37:I37)</f>
        <v>10</v>
      </c>
      <c r="K37" s="316"/>
    </row>
    <row r="38" spans="2:11" ht="16.5" customHeight="1" thickTop="1" thickBot="1" x14ac:dyDescent="0.3">
      <c r="B38" s="316"/>
      <c r="C38" s="317"/>
      <c r="D38" s="1330" t="s">
        <v>120</v>
      </c>
      <c r="E38" s="1342"/>
      <c r="F38" s="853">
        <f>SUM(F39:F48)</f>
        <v>0</v>
      </c>
      <c r="G38" s="853">
        <f>SUM(G39:G48)</f>
        <v>6</v>
      </c>
      <c r="H38" s="853">
        <f>SUM(H39:H48)</f>
        <v>0</v>
      </c>
      <c r="I38" s="853">
        <f>SUM(I39:I48)</f>
        <v>0</v>
      </c>
      <c r="J38" s="367">
        <f t="shared" si="1"/>
        <v>6</v>
      </c>
      <c r="K38" s="316"/>
    </row>
    <row r="39" spans="2:11" ht="14.25" customHeight="1" outlineLevel="1" thickTop="1" thickBot="1" x14ac:dyDescent="0.25">
      <c r="B39" s="316"/>
      <c r="C39" s="317"/>
      <c r="D39" s="383"/>
      <c r="E39" s="384" t="s">
        <v>125</v>
      </c>
      <c r="F39" s="852"/>
      <c r="G39" s="852">
        <v>3</v>
      </c>
      <c r="H39" s="852"/>
      <c r="I39" s="852"/>
      <c r="J39" s="380">
        <f t="shared" si="1"/>
        <v>3</v>
      </c>
      <c r="K39" s="316"/>
    </row>
    <row r="40" spans="2:11" ht="14.25" customHeight="1" outlineLevel="1" thickTop="1" thickBot="1" x14ac:dyDescent="0.25">
      <c r="B40" s="316"/>
      <c r="C40" s="317"/>
      <c r="D40" s="383"/>
      <c r="E40" s="384" t="s">
        <v>126</v>
      </c>
      <c r="F40" s="852"/>
      <c r="G40" s="852"/>
      <c r="H40" s="852"/>
      <c r="I40" s="852"/>
      <c r="J40" s="380">
        <f>SUM(F40:I40)</f>
        <v>0</v>
      </c>
      <c r="K40" s="316"/>
    </row>
    <row r="41" spans="2:11" ht="14.25" customHeight="1" outlineLevel="1" thickTop="1" thickBot="1" x14ac:dyDescent="0.25">
      <c r="B41" s="316"/>
      <c r="C41" s="317"/>
      <c r="D41" s="383"/>
      <c r="E41" s="384" t="s">
        <v>127</v>
      </c>
      <c r="F41" s="852"/>
      <c r="G41" s="852"/>
      <c r="H41" s="852"/>
      <c r="I41" s="852"/>
      <c r="J41" s="380">
        <f>SUM(F41:I41)</f>
        <v>0</v>
      </c>
      <c r="K41" s="316"/>
    </row>
    <row r="42" spans="2:11" ht="14.25" customHeight="1" outlineLevel="1" thickTop="1" thickBot="1" x14ac:dyDescent="0.25">
      <c r="B42" s="316"/>
      <c r="C42" s="317"/>
      <c r="D42" s="383"/>
      <c r="E42" s="385" t="s">
        <v>128</v>
      </c>
      <c r="F42" s="852"/>
      <c r="G42" s="852"/>
      <c r="H42" s="852"/>
      <c r="I42" s="852"/>
      <c r="J42" s="380">
        <f>SUM(F42:I42)</f>
        <v>0</v>
      </c>
      <c r="K42" s="316"/>
    </row>
    <row r="43" spans="2:11" ht="14.25" customHeight="1" outlineLevel="1" thickTop="1" thickBot="1" x14ac:dyDescent="0.25">
      <c r="B43" s="316"/>
      <c r="C43" s="317"/>
      <c r="D43" s="383"/>
      <c r="E43" s="386" t="s">
        <v>129</v>
      </c>
      <c r="F43" s="852"/>
      <c r="G43" s="852"/>
      <c r="H43" s="852"/>
      <c r="I43" s="852"/>
      <c r="J43" s="380">
        <f t="shared" si="1"/>
        <v>0</v>
      </c>
      <c r="K43" s="316"/>
    </row>
    <row r="44" spans="2:11" ht="14.25" customHeight="1" outlineLevel="1" thickTop="1" thickBot="1" x14ac:dyDescent="0.25">
      <c r="B44" s="316"/>
      <c r="C44" s="317"/>
      <c r="D44" s="383"/>
      <c r="E44" s="385" t="s">
        <v>130</v>
      </c>
      <c r="F44" s="852"/>
      <c r="G44" s="852">
        <v>1</v>
      </c>
      <c r="H44" s="852"/>
      <c r="I44" s="852"/>
      <c r="J44" s="380">
        <f>SUM(F44:I44)</f>
        <v>1</v>
      </c>
      <c r="K44" s="316"/>
    </row>
    <row r="45" spans="2:11" ht="14.25" customHeight="1" outlineLevel="1" thickTop="1" thickBot="1" x14ac:dyDescent="0.25">
      <c r="B45" s="316"/>
      <c r="C45" s="317"/>
      <c r="D45" s="383"/>
      <c r="E45" s="385" t="s">
        <v>131</v>
      </c>
      <c r="F45" s="852"/>
      <c r="G45" s="852">
        <v>2</v>
      </c>
      <c r="H45" s="852"/>
      <c r="I45" s="852"/>
      <c r="J45" s="380">
        <f>SUM(F45:I45)</f>
        <v>2</v>
      </c>
      <c r="K45" s="316"/>
    </row>
    <row r="46" spans="2:11" ht="14.25" customHeight="1" outlineLevel="1" thickTop="1" thickBot="1" x14ac:dyDescent="0.25">
      <c r="B46" s="316"/>
      <c r="C46" s="317"/>
      <c r="D46" s="383"/>
      <c r="E46" s="386" t="s">
        <v>132</v>
      </c>
      <c r="F46" s="852"/>
      <c r="G46" s="852"/>
      <c r="H46" s="852"/>
      <c r="I46" s="852"/>
      <c r="J46" s="380">
        <f t="shared" si="1"/>
        <v>0</v>
      </c>
      <c r="K46" s="316"/>
    </row>
    <row r="47" spans="2:11" ht="14.25" customHeight="1" outlineLevel="1" thickTop="1" thickBot="1" x14ac:dyDescent="0.25">
      <c r="B47" s="316"/>
      <c r="C47" s="317"/>
      <c r="D47" s="383"/>
      <c r="E47" s="386" t="s">
        <v>133</v>
      </c>
      <c r="F47" s="852"/>
      <c r="G47" s="852"/>
      <c r="H47" s="852"/>
      <c r="I47" s="852"/>
      <c r="J47" s="380">
        <f t="shared" si="1"/>
        <v>0</v>
      </c>
      <c r="K47" s="316"/>
    </row>
    <row r="48" spans="2:11" ht="14.25" customHeight="1" outlineLevel="1" thickTop="1" thickBot="1" x14ac:dyDescent="0.25">
      <c r="B48" s="316"/>
      <c r="C48" s="317"/>
      <c r="D48" s="383"/>
      <c r="E48" s="386" t="s">
        <v>134</v>
      </c>
      <c r="F48" s="852"/>
      <c r="G48" s="852"/>
      <c r="H48" s="852"/>
      <c r="I48" s="852"/>
      <c r="J48" s="380">
        <f t="shared" si="1"/>
        <v>0</v>
      </c>
      <c r="K48" s="316"/>
    </row>
    <row r="49" spans="2:12" ht="16.5" customHeight="1" thickTop="1" thickBot="1" x14ac:dyDescent="0.25">
      <c r="B49" s="316"/>
      <c r="C49" s="317"/>
      <c r="D49" s="1365" t="s">
        <v>96</v>
      </c>
      <c r="E49" s="1366"/>
      <c r="F49" s="387">
        <f>SUM(F50:F64)</f>
        <v>0</v>
      </c>
      <c r="G49" s="387">
        <f>SUM(G50:G64)</f>
        <v>1</v>
      </c>
      <c r="H49" s="387">
        <f>SUM(H50:H64)</f>
        <v>0</v>
      </c>
      <c r="I49" s="387">
        <f>SUM(I50:I64)</f>
        <v>0</v>
      </c>
      <c r="J49" s="388">
        <f>SUM(F49:F49:I49)</f>
        <v>1</v>
      </c>
      <c r="K49" s="316"/>
      <c r="L49" s="332"/>
    </row>
    <row r="50" spans="2:12" ht="14.25" customHeight="1" outlineLevel="1" thickTop="1" thickBot="1" x14ac:dyDescent="0.25">
      <c r="B50" s="316"/>
      <c r="C50" s="317"/>
      <c r="D50" s="389"/>
      <c r="E50" s="390" t="s">
        <v>117</v>
      </c>
      <c r="F50" s="892">
        <f>('[12]JURISDICCION ORDINARIA'!F50+'[12]JURISDICCION ORDINARIA (2)'!F50+'[12]JURISDICCION ORDINARIA (3)'!F50+'[12]JURISDICCION ORDINARIA (4)'!F50)</f>
        <v>0</v>
      </c>
      <c r="G50" s="892">
        <f>('[12]JURISDICCION ORDINARIA'!G50+'[12]JURISDICCION ORDINARIA (2)'!G50+'[12]JURISDICCION ORDINARIA (3)'!G50+'[12]JURISDICCION ORDINARIA (4)'!G50)</f>
        <v>0</v>
      </c>
      <c r="H50" s="892">
        <f>('[12]JURISDICCION ORDINARIA'!H50+'[12]JURISDICCION ORDINARIA (2)'!H50+'[12]JURISDICCION ORDINARIA (3)'!H50+'[12]JURISDICCION ORDINARIA (4)'!H50)</f>
        <v>0</v>
      </c>
      <c r="I50" s="892">
        <f>('[12]JURISDICCION ORDINARIA'!I50+'[12]JURISDICCION ORDINARIA (2)'!I50+'[12]JURISDICCION ORDINARIA (3)'!I50+'[12]JURISDICCION ORDINARIA (4)'!I50)</f>
        <v>0</v>
      </c>
      <c r="J50" s="356">
        <f>SUM(F50:F50:I50)</f>
        <v>0</v>
      </c>
      <c r="K50" s="316"/>
    </row>
    <row r="51" spans="2:12" ht="14.25" customHeight="1" outlineLevel="1" thickTop="1" thickBot="1" x14ac:dyDescent="0.25">
      <c r="B51" s="316"/>
      <c r="C51" s="317"/>
      <c r="D51" s="392"/>
      <c r="E51" s="390" t="s">
        <v>98</v>
      </c>
      <c r="F51" s="892">
        <f>('[12]JURISDICCION ORDINARIA'!F51+'[12]JURISDICCION ORDINARIA (2)'!F51+'[12]JURISDICCION ORDINARIA (3)'!F51+'[12]JURISDICCION ORDINARIA (4)'!F51)</f>
        <v>0</v>
      </c>
      <c r="G51" s="892">
        <f>('[12]JURISDICCION ORDINARIA'!G51+'[12]JURISDICCION ORDINARIA (2)'!G51+'[12]JURISDICCION ORDINARIA (3)'!G51+'[12]JURISDICCION ORDINARIA (4)'!G51)</f>
        <v>1</v>
      </c>
      <c r="H51" s="892">
        <f>('[12]JURISDICCION ORDINARIA'!H51+'[12]JURISDICCION ORDINARIA (2)'!H51+'[12]JURISDICCION ORDINARIA (3)'!H51+'[12]JURISDICCION ORDINARIA (4)'!H51)</f>
        <v>0</v>
      </c>
      <c r="I51" s="892">
        <f>('[12]JURISDICCION ORDINARIA'!I51+'[12]JURISDICCION ORDINARIA (2)'!I51+'[12]JURISDICCION ORDINARIA (3)'!I51+'[12]JURISDICCION ORDINARIA (4)'!I51)</f>
        <v>0</v>
      </c>
      <c r="J51" s="356">
        <f>SUM(F51:F51:I51)</f>
        <v>1</v>
      </c>
      <c r="K51" s="316"/>
    </row>
    <row r="52" spans="2:12" ht="14.25" customHeight="1" outlineLevel="1" thickTop="1" thickBot="1" x14ac:dyDescent="0.25">
      <c r="B52" s="316"/>
      <c r="C52" s="317"/>
      <c r="D52" s="392"/>
      <c r="E52" s="390" t="s">
        <v>97</v>
      </c>
      <c r="F52" s="892">
        <f>('[12]JURISDICCION ORDINARIA'!F52+'[12]JURISDICCION ORDINARIA (2)'!F52+'[12]JURISDICCION ORDINARIA (3)'!F52+'[12]JURISDICCION ORDINARIA (4)'!F52)</f>
        <v>0</v>
      </c>
      <c r="G52" s="892">
        <f>('[12]JURISDICCION ORDINARIA'!G52+'[12]JURISDICCION ORDINARIA (2)'!G52+'[12]JURISDICCION ORDINARIA (3)'!G52+'[12]JURISDICCION ORDINARIA (4)'!G52)</f>
        <v>0</v>
      </c>
      <c r="H52" s="892">
        <f>('[12]JURISDICCION ORDINARIA'!H52+'[12]JURISDICCION ORDINARIA (2)'!H52+'[12]JURISDICCION ORDINARIA (3)'!H52+'[12]JURISDICCION ORDINARIA (4)'!H52)</f>
        <v>0</v>
      </c>
      <c r="I52" s="892">
        <f>('[12]JURISDICCION ORDINARIA'!I52+'[12]JURISDICCION ORDINARIA (2)'!I52+'[12]JURISDICCION ORDINARIA (3)'!I52+'[12]JURISDICCION ORDINARIA (4)'!I52)</f>
        <v>0</v>
      </c>
      <c r="J52" s="356">
        <f>SUM(F52:F52:I52)</f>
        <v>0</v>
      </c>
      <c r="K52" s="316"/>
    </row>
    <row r="53" spans="2:12" ht="14.25" customHeight="1" outlineLevel="1" thickTop="1" thickBot="1" x14ac:dyDescent="0.25">
      <c r="B53" s="316"/>
      <c r="C53" s="317"/>
      <c r="D53" s="393"/>
      <c r="E53" s="390" t="s">
        <v>102</v>
      </c>
      <c r="F53" s="892">
        <f>('[12]JURISDICCION ORDINARIA'!F53+'[12]JURISDICCION ORDINARIA (2)'!F53+'[12]JURISDICCION ORDINARIA (3)'!F53+'[12]JURISDICCION ORDINARIA (4)'!F53)</f>
        <v>0</v>
      </c>
      <c r="G53" s="892">
        <f>('[12]JURISDICCION ORDINARIA'!G53+'[12]JURISDICCION ORDINARIA (2)'!G53+'[12]JURISDICCION ORDINARIA (3)'!G53+'[12]JURISDICCION ORDINARIA (4)'!G53)</f>
        <v>0</v>
      </c>
      <c r="H53" s="892">
        <f>('[12]JURISDICCION ORDINARIA'!H53+'[12]JURISDICCION ORDINARIA (2)'!H53+'[12]JURISDICCION ORDINARIA (3)'!H53+'[12]JURISDICCION ORDINARIA (4)'!H53)</f>
        <v>0</v>
      </c>
      <c r="I53" s="892">
        <f>('[12]JURISDICCION ORDINARIA'!I53+'[12]JURISDICCION ORDINARIA (2)'!I53+'[12]JURISDICCION ORDINARIA (3)'!I53+'[12]JURISDICCION ORDINARIA (4)'!I53)</f>
        <v>0</v>
      </c>
      <c r="J53" s="356">
        <f>SUM(F53:F53:I53)</f>
        <v>0</v>
      </c>
      <c r="K53" s="316"/>
    </row>
    <row r="54" spans="2:12" ht="14.25" customHeight="1" outlineLevel="1" thickTop="1" thickBot="1" x14ac:dyDescent="0.25">
      <c r="B54" s="316"/>
      <c r="C54" s="317"/>
      <c r="D54" s="393"/>
      <c r="E54" s="390" t="s">
        <v>137</v>
      </c>
      <c r="F54" s="892">
        <f>('[12]JURISDICCION ORDINARIA'!F54+'[12]JURISDICCION ORDINARIA (2)'!F54+'[12]JURISDICCION ORDINARIA (3)'!F54+'[12]JURISDICCION ORDINARIA (4)'!F54)</f>
        <v>0</v>
      </c>
      <c r="G54" s="892">
        <f>('[12]JURISDICCION ORDINARIA'!G54+'[12]JURISDICCION ORDINARIA (2)'!G54+'[12]JURISDICCION ORDINARIA (3)'!G54+'[12]JURISDICCION ORDINARIA (4)'!G54)</f>
        <v>0</v>
      </c>
      <c r="H54" s="892">
        <f>('[12]JURISDICCION ORDINARIA'!H54+'[12]JURISDICCION ORDINARIA (2)'!H54+'[12]JURISDICCION ORDINARIA (3)'!H54+'[12]JURISDICCION ORDINARIA (4)'!H54)</f>
        <v>0</v>
      </c>
      <c r="I54" s="892">
        <f>('[12]JURISDICCION ORDINARIA'!I54+'[12]JURISDICCION ORDINARIA (2)'!I54+'[12]JURISDICCION ORDINARIA (3)'!I54+'[12]JURISDICCION ORDINARIA (4)'!I54)</f>
        <v>0</v>
      </c>
      <c r="J54" s="356">
        <f>SUM(F54:F54:I54)</f>
        <v>0</v>
      </c>
      <c r="K54" s="316"/>
    </row>
    <row r="55" spans="2:12" ht="14.25" customHeight="1" outlineLevel="1" thickTop="1" thickBot="1" x14ac:dyDescent="0.25">
      <c r="B55" s="316"/>
      <c r="C55" s="317"/>
      <c r="D55" s="393"/>
      <c r="E55" s="394" t="s">
        <v>105</v>
      </c>
      <c r="F55" s="892">
        <f>('[12]JURISDICCION ORDINARIA'!F55+'[12]JURISDICCION ORDINARIA (2)'!F55+'[12]JURISDICCION ORDINARIA (3)'!F55+'[12]JURISDICCION ORDINARIA (4)'!F55)</f>
        <v>0</v>
      </c>
      <c r="G55" s="892">
        <f>('[12]JURISDICCION ORDINARIA'!G55+'[12]JURISDICCION ORDINARIA (2)'!G55+'[12]JURISDICCION ORDINARIA (3)'!G55+'[12]JURISDICCION ORDINARIA (4)'!G55)</f>
        <v>0</v>
      </c>
      <c r="H55" s="892">
        <f>('[12]JURISDICCION ORDINARIA'!H55+'[12]JURISDICCION ORDINARIA (2)'!H55+'[12]JURISDICCION ORDINARIA (3)'!H55+'[12]JURISDICCION ORDINARIA (4)'!H55)</f>
        <v>0</v>
      </c>
      <c r="I55" s="892">
        <f>('[12]JURISDICCION ORDINARIA'!I55+'[12]JURISDICCION ORDINARIA (2)'!I55+'[12]JURISDICCION ORDINARIA (3)'!I55+'[12]JURISDICCION ORDINARIA (4)'!I55)</f>
        <v>0</v>
      </c>
      <c r="J55" s="356">
        <f>SUM(F55:F55:I55)</f>
        <v>0</v>
      </c>
      <c r="K55" s="316"/>
    </row>
    <row r="56" spans="2:12" ht="14.25" customHeight="1" outlineLevel="1" thickTop="1" thickBot="1" x14ac:dyDescent="0.25">
      <c r="B56" s="316"/>
      <c r="C56" s="317"/>
      <c r="D56" s="393"/>
      <c r="E56" s="394" t="s">
        <v>104</v>
      </c>
      <c r="F56" s="892">
        <f>('[12]JURISDICCION ORDINARIA'!F56+'[12]JURISDICCION ORDINARIA (2)'!F56+'[12]JURISDICCION ORDINARIA (3)'!F56+'[12]JURISDICCION ORDINARIA (4)'!F56)</f>
        <v>0</v>
      </c>
      <c r="G56" s="892">
        <f>('[12]JURISDICCION ORDINARIA'!G56+'[12]JURISDICCION ORDINARIA (2)'!G56+'[12]JURISDICCION ORDINARIA (3)'!G56+'[12]JURISDICCION ORDINARIA (4)'!G56)</f>
        <v>0</v>
      </c>
      <c r="H56" s="892">
        <f>('[12]JURISDICCION ORDINARIA'!H56+'[12]JURISDICCION ORDINARIA (2)'!H56+'[12]JURISDICCION ORDINARIA (3)'!H56+'[12]JURISDICCION ORDINARIA (4)'!H56)</f>
        <v>0</v>
      </c>
      <c r="I56" s="892">
        <f>('[12]JURISDICCION ORDINARIA'!I56+'[12]JURISDICCION ORDINARIA (2)'!I56+'[12]JURISDICCION ORDINARIA (3)'!I56+'[12]JURISDICCION ORDINARIA (4)'!I56)</f>
        <v>0</v>
      </c>
      <c r="J56" s="356">
        <f>SUM(F56:F56:I56)</f>
        <v>0</v>
      </c>
      <c r="K56" s="316"/>
    </row>
    <row r="57" spans="2:12" ht="14.25" customHeight="1" outlineLevel="1" thickTop="1" thickBot="1" x14ac:dyDescent="0.25">
      <c r="B57" s="316"/>
      <c r="C57" s="317"/>
      <c r="D57" s="393"/>
      <c r="E57" s="394" t="s">
        <v>103</v>
      </c>
      <c r="F57" s="892">
        <f>('[12]JURISDICCION ORDINARIA'!F57+'[12]JURISDICCION ORDINARIA (2)'!F57+'[12]JURISDICCION ORDINARIA (3)'!F57+'[12]JURISDICCION ORDINARIA (4)'!F57)</f>
        <v>0</v>
      </c>
      <c r="G57" s="892">
        <f>('[12]JURISDICCION ORDINARIA'!G57+'[12]JURISDICCION ORDINARIA (2)'!G57+'[12]JURISDICCION ORDINARIA (3)'!G57+'[12]JURISDICCION ORDINARIA (4)'!G57)</f>
        <v>0</v>
      </c>
      <c r="H57" s="892">
        <f>('[12]JURISDICCION ORDINARIA'!H57+'[12]JURISDICCION ORDINARIA (2)'!H57+'[12]JURISDICCION ORDINARIA (3)'!H57+'[12]JURISDICCION ORDINARIA (4)'!H57)</f>
        <v>0</v>
      </c>
      <c r="I57" s="892">
        <f>('[12]JURISDICCION ORDINARIA'!I57+'[12]JURISDICCION ORDINARIA (2)'!I57+'[12]JURISDICCION ORDINARIA (3)'!I57+'[12]JURISDICCION ORDINARIA (4)'!I57)</f>
        <v>0</v>
      </c>
      <c r="J57" s="356">
        <f>SUM(F57:F57:I57)</f>
        <v>0</v>
      </c>
      <c r="K57" s="316"/>
    </row>
    <row r="58" spans="2:12" ht="14.25" customHeight="1" outlineLevel="1" thickTop="1" thickBot="1" x14ac:dyDescent="0.25">
      <c r="B58" s="316"/>
      <c r="C58" s="317"/>
      <c r="D58" s="393"/>
      <c r="E58" s="394" t="s">
        <v>138</v>
      </c>
      <c r="F58" s="892">
        <f>('[12]JURISDICCION ORDINARIA'!F58+'[12]JURISDICCION ORDINARIA (2)'!F58+'[12]JURISDICCION ORDINARIA (3)'!F58+'[12]JURISDICCION ORDINARIA (4)'!F58)</f>
        <v>0</v>
      </c>
      <c r="G58" s="892">
        <f>('[12]JURISDICCION ORDINARIA'!G58+'[12]JURISDICCION ORDINARIA (2)'!G58+'[12]JURISDICCION ORDINARIA (3)'!G58+'[12]JURISDICCION ORDINARIA (4)'!G58)</f>
        <v>0</v>
      </c>
      <c r="H58" s="892">
        <f>('[12]JURISDICCION ORDINARIA'!H58+'[12]JURISDICCION ORDINARIA (2)'!H58+'[12]JURISDICCION ORDINARIA (3)'!H58+'[12]JURISDICCION ORDINARIA (4)'!H58)</f>
        <v>0</v>
      </c>
      <c r="I58" s="892">
        <f>('[12]JURISDICCION ORDINARIA'!I58+'[12]JURISDICCION ORDINARIA (2)'!I58+'[12]JURISDICCION ORDINARIA (3)'!I58+'[12]JURISDICCION ORDINARIA (4)'!I58)</f>
        <v>0</v>
      </c>
      <c r="J58" s="356">
        <f>SUM(F58:F58:I58)</f>
        <v>0</v>
      </c>
      <c r="K58" s="316"/>
    </row>
    <row r="59" spans="2:12" ht="14.25" customHeight="1" outlineLevel="1" thickTop="1" thickBot="1" x14ac:dyDescent="0.25">
      <c r="B59" s="316"/>
      <c r="C59" s="317"/>
      <c r="D59" s="393"/>
      <c r="E59" s="390" t="s">
        <v>100</v>
      </c>
      <c r="F59" s="892">
        <f>('[12]JURISDICCION ORDINARIA'!F59+'[12]JURISDICCION ORDINARIA (2)'!F59+'[12]JURISDICCION ORDINARIA (3)'!F59+'[12]JURISDICCION ORDINARIA (4)'!F59)</f>
        <v>0</v>
      </c>
      <c r="G59" s="892">
        <f>('[12]JURISDICCION ORDINARIA'!G59+'[12]JURISDICCION ORDINARIA (2)'!G59+'[12]JURISDICCION ORDINARIA (3)'!G59+'[12]JURISDICCION ORDINARIA (4)'!G59)</f>
        <v>0</v>
      </c>
      <c r="H59" s="892">
        <f>('[12]JURISDICCION ORDINARIA'!H59+'[12]JURISDICCION ORDINARIA (2)'!H59+'[12]JURISDICCION ORDINARIA (3)'!H59+'[12]JURISDICCION ORDINARIA (4)'!H59)</f>
        <v>0</v>
      </c>
      <c r="I59" s="892">
        <f>('[12]JURISDICCION ORDINARIA'!I59+'[12]JURISDICCION ORDINARIA (2)'!I59+'[12]JURISDICCION ORDINARIA (3)'!I59+'[12]JURISDICCION ORDINARIA (4)'!I59)</f>
        <v>0</v>
      </c>
      <c r="J59" s="356">
        <f>SUM(F59:F59:I59)</f>
        <v>0</v>
      </c>
      <c r="K59" s="316"/>
    </row>
    <row r="60" spans="2:12" ht="14.25" customHeight="1" outlineLevel="1" thickTop="1" thickBot="1" x14ac:dyDescent="0.25">
      <c r="B60" s="316"/>
      <c r="C60" s="317"/>
      <c r="D60" s="393"/>
      <c r="E60" s="395" t="s">
        <v>99</v>
      </c>
      <c r="F60" s="892">
        <f>('[12]JURISDICCION ORDINARIA'!F60+'[12]JURISDICCION ORDINARIA (2)'!F60+'[12]JURISDICCION ORDINARIA (3)'!F60+'[12]JURISDICCION ORDINARIA (4)'!F60)</f>
        <v>0</v>
      </c>
      <c r="G60" s="892">
        <f>('[12]JURISDICCION ORDINARIA'!G60+'[12]JURISDICCION ORDINARIA (2)'!G60+'[12]JURISDICCION ORDINARIA (3)'!G60+'[12]JURISDICCION ORDINARIA (4)'!G60)</f>
        <v>0</v>
      </c>
      <c r="H60" s="892">
        <f>('[12]JURISDICCION ORDINARIA'!H60+'[12]JURISDICCION ORDINARIA (2)'!H60+'[12]JURISDICCION ORDINARIA (3)'!H60+'[12]JURISDICCION ORDINARIA (4)'!H60)</f>
        <v>0</v>
      </c>
      <c r="I60" s="892">
        <f>('[12]JURISDICCION ORDINARIA'!I60+'[12]JURISDICCION ORDINARIA (2)'!I60+'[12]JURISDICCION ORDINARIA (3)'!I60+'[12]JURISDICCION ORDINARIA (4)'!I60)</f>
        <v>0</v>
      </c>
      <c r="J60" s="356">
        <f>SUM(F60:F60:I60)</f>
        <v>0</v>
      </c>
      <c r="K60" s="316"/>
    </row>
    <row r="61" spans="2:12" ht="14.25" customHeight="1" outlineLevel="1" thickTop="1" thickBot="1" x14ac:dyDescent="0.25">
      <c r="B61" s="316"/>
      <c r="C61" s="317"/>
      <c r="D61" s="393"/>
      <c r="E61" s="395" t="s">
        <v>139</v>
      </c>
      <c r="F61" s="892">
        <f>('[12]JURISDICCION ORDINARIA'!F61+'[12]JURISDICCION ORDINARIA (2)'!F61+'[12]JURISDICCION ORDINARIA (3)'!F61+'[12]JURISDICCION ORDINARIA (4)'!F61)</f>
        <v>0</v>
      </c>
      <c r="G61" s="892">
        <f>('[12]JURISDICCION ORDINARIA'!G61+'[12]JURISDICCION ORDINARIA (2)'!G61+'[12]JURISDICCION ORDINARIA (3)'!G61+'[12]JURISDICCION ORDINARIA (4)'!G61)</f>
        <v>0</v>
      </c>
      <c r="H61" s="892">
        <f>('[12]JURISDICCION ORDINARIA'!H61+'[12]JURISDICCION ORDINARIA (2)'!H61+'[12]JURISDICCION ORDINARIA (3)'!H61+'[12]JURISDICCION ORDINARIA (4)'!H61)</f>
        <v>0</v>
      </c>
      <c r="I61" s="892">
        <f>('[12]JURISDICCION ORDINARIA'!I61+'[12]JURISDICCION ORDINARIA (2)'!I61+'[12]JURISDICCION ORDINARIA (3)'!I61+'[12]JURISDICCION ORDINARIA (4)'!I61)</f>
        <v>0</v>
      </c>
      <c r="J61" s="356">
        <f>SUM(F61:F61:I61)</f>
        <v>0</v>
      </c>
      <c r="K61" s="316"/>
    </row>
    <row r="62" spans="2:12" ht="14.25" customHeight="1" outlineLevel="1" thickTop="1" thickBot="1" x14ac:dyDescent="0.25">
      <c r="B62" s="316"/>
      <c r="C62" s="317"/>
      <c r="D62" s="393"/>
      <c r="E62" s="395" t="s">
        <v>106</v>
      </c>
      <c r="F62" s="892">
        <f>('[12]JURISDICCION ORDINARIA'!F62+'[12]JURISDICCION ORDINARIA (2)'!F62+'[12]JURISDICCION ORDINARIA (3)'!F62+'[12]JURISDICCION ORDINARIA (4)'!F62)</f>
        <v>0</v>
      </c>
      <c r="G62" s="892">
        <f>('[12]JURISDICCION ORDINARIA'!G62+'[12]JURISDICCION ORDINARIA (2)'!G62+'[12]JURISDICCION ORDINARIA (3)'!G62+'[12]JURISDICCION ORDINARIA (4)'!G62)</f>
        <v>0</v>
      </c>
      <c r="H62" s="892">
        <f>('[12]JURISDICCION ORDINARIA'!H62+'[12]JURISDICCION ORDINARIA (2)'!H62+'[12]JURISDICCION ORDINARIA (3)'!H62+'[12]JURISDICCION ORDINARIA (4)'!H62)</f>
        <v>0</v>
      </c>
      <c r="I62" s="892">
        <f>('[12]JURISDICCION ORDINARIA'!I62+'[12]JURISDICCION ORDINARIA (2)'!I62+'[12]JURISDICCION ORDINARIA (3)'!I62+'[12]JURISDICCION ORDINARIA (4)'!I62)</f>
        <v>0</v>
      </c>
      <c r="J62" s="356">
        <f>SUM(F62:F62:I62)</f>
        <v>0</v>
      </c>
      <c r="K62" s="316"/>
    </row>
    <row r="63" spans="2:12" ht="14.25" customHeight="1" outlineLevel="1" thickTop="1" thickBot="1" x14ac:dyDescent="0.25">
      <c r="B63" s="316"/>
      <c r="C63" s="317"/>
      <c r="D63" s="393"/>
      <c r="E63" s="396" t="s">
        <v>92</v>
      </c>
      <c r="F63" s="892">
        <f>('[12]JURISDICCION ORDINARIA'!F63+'[12]JURISDICCION ORDINARIA (2)'!F63+'[12]JURISDICCION ORDINARIA (3)'!F63+'[12]JURISDICCION ORDINARIA (4)'!F63)</f>
        <v>0</v>
      </c>
      <c r="G63" s="892">
        <f>('[12]JURISDICCION ORDINARIA'!G63+'[12]JURISDICCION ORDINARIA (2)'!G63+'[12]JURISDICCION ORDINARIA (3)'!G63+'[12]JURISDICCION ORDINARIA (4)'!G63)</f>
        <v>0</v>
      </c>
      <c r="H63" s="892">
        <f>('[12]JURISDICCION ORDINARIA'!H63+'[12]JURISDICCION ORDINARIA (2)'!H63+'[12]JURISDICCION ORDINARIA (3)'!H63+'[12]JURISDICCION ORDINARIA (4)'!H63)</f>
        <v>0</v>
      </c>
      <c r="I63" s="892">
        <f>('[12]JURISDICCION ORDINARIA'!I63+'[12]JURISDICCION ORDINARIA (2)'!I63+'[12]JURISDICCION ORDINARIA (3)'!I63+'[12]JURISDICCION ORDINARIA (4)'!I63)</f>
        <v>0</v>
      </c>
      <c r="J63" s="356">
        <f>SUM(F63:F63:I63)</f>
        <v>0</v>
      </c>
      <c r="K63" s="316"/>
    </row>
    <row r="64" spans="2:12" ht="14.25" customHeight="1" outlineLevel="1" thickTop="1" thickBot="1" x14ac:dyDescent="0.25">
      <c r="B64" s="316"/>
      <c r="C64" s="317"/>
      <c r="D64" s="392"/>
      <c r="E64" s="396" t="s">
        <v>121</v>
      </c>
      <c r="F64" s="892">
        <f>('[12]JURISDICCION ORDINARIA'!F64+'[12]JURISDICCION ORDINARIA (2)'!F64+'[12]JURISDICCION ORDINARIA (3)'!F64+'[12]JURISDICCION ORDINARIA (4)'!F64)</f>
        <v>0</v>
      </c>
      <c r="G64" s="892">
        <f>('[12]JURISDICCION ORDINARIA'!G64+'[12]JURISDICCION ORDINARIA (2)'!G64+'[12]JURISDICCION ORDINARIA (3)'!G64+'[12]JURISDICCION ORDINARIA (4)'!G64)</f>
        <v>0</v>
      </c>
      <c r="H64" s="892">
        <f>('[12]JURISDICCION ORDINARIA'!H64+'[12]JURISDICCION ORDINARIA (2)'!H64+'[12]JURISDICCION ORDINARIA (3)'!H64+'[12]JURISDICCION ORDINARIA (4)'!H64)</f>
        <v>0</v>
      </c>
      <c r="I64" s="892">
        <f>('[12]JURISDICCION ORDINARIA'!I64+'[12]JURISDICCION ORDINARIA (2)'!I64+'[12]JURISDICCION ORDINARIA (3)'!I64+'[12]JURISDICCION ORDINARIA (4)'!I64)</f>
        <v>0</v>
      </c>
      <c r="J64" s="356">
        <f>SUM(F64:F64:I64)</f>
        <v>0</v>
      </c>
      <c r="K64" s="317"/>
    </row>
    <row r="65" spans="2:11" ht="3.75" customHeight="1" thickTop="1" thickBot="1" x14ac:dyDescent="0.25">
      <c r="B65" s="397"/>
      <c r="C65" s="398"/>
      <c r="D65" s="399"/>
      <c r="E65" s="400"/>
      <c r="F65" s="401"/>
      <c r="G65" s="401"/>
      <c r="H65" s="401"/>
      <c r="I65" s="402"/>
      <c r="J65" s="403"/>
      <c r="K65" s="398"/>
    </row>
    <row r="66" spans="2:11" ht="12" customHeight="1" thickTop="1" x14ac:dyDescent="0.2">
      <c r="B66" s="316"/>
      <c r="C66" s="1355" t="s">
        <v>28</v>
      </c>
      <c r="D66" s="1356"/>
      <c r="E66" s="1356"/>
      <c r="F66" s="1356"/>
      <c r="G66" s="1356"/>
      <c r="H66" s="1356"/>
      <c r="I66" s="1357"/>
      <c r="J66" s="1327">
        <f>(J71+J73+J74+J75+J79+J80+J81+J82+J83+J84+J37+J42+J43+J44+J48+J50+J51+J52+J53+J55+J56+J60)</f>
        <v>53</v>
      </c>
      <c r="K66" s="316"/>
    </row>
    <row r="67" spans="2:11" ht="12" customHeight="1" x14ac:dyDescent="0.2">
      <c r="B67" s="316"/>
      <c r="C67" s="1358"/>
      <c r="D67" s="1359"/>
      <c r="E67" s="1359"/>
      <c r="F67" s="1359"/>
      <c r="G67" s="1359"/>
      <c r="H67" s="1359"/>
      <c r="I67" s="1360"/>
      <c r="J67" s="1328"/>
      <c r="K67" s="316"/>
    </row>
    <row r="68" spans="2:11" ht="12" customHeight="1" thickBot="1" x14ac:dyDescent="0.25">
      <c r="B68" s="316"/>
      <c r="C68" s="1361"/>
      <c r="D68" s="1362"/>
      <c r="E68" s="1362"/>
      <c r="F68" s="1362"/>
      <c r="G68" s="1362"/>
      <c r="H68" s="1362"/>
      <c r="I68" s="1363"/>
      <c r="J68" s="1329"/>
      <c r="K68" s="317"/>
    </row>
    <row r="69" spans="2:11" ht="14.25" customHeight="1" thickTop="1" thickBot="1" x14ac:dyDescent="0.25">
      <c r="B69" s="404"/>
      <c r="C69" s="405"/>
      <c r="D69" s="405"/>
      <c r="E69" s="405"/>
      <c r="F69" s="406"/>
      <c r="G69" s="406"/>
      <c r="H69" s="406"/>
      <c r="I69" s="407"/>
      <c r="J69" s="408"/>
      <c r="K69" s="316"/>
    </row>
    <row r="70" spans="2:11" ht="16.5" customHeight="1" thickTop="1" thickBot="1" x14ac:dyDescent="0.25">
      <c r="B70" s="404"/>
      <c r="C70" s="405"/>
      <c r="D70" s="1346" t="s">
        <v>141</v>
      </c>
      <c r="E70" s="1347"/>
      <c r="F70" s="409">
        <f>(F71)</f>
        <v>12</v>
      </c>
      <c r="G70" s="409">
        <f>(G71)</f>
        <v>1</v>
      </c>
      <c r="H70" s="409">
        <f>(H71)</f>
        <v>0</v>
      </c>
      <c r="I70" s="409">
        <f>(I71)</f>
        <v>0</v>
      </c>
      <c r="J70" s="853">
        <f>SUM(F70:I70)</f>
        <v>13</v>
      </c>
      <c r="K70" s="316"/>
    </row>
    <row r="71" spans="2:11" ht="14.25" customHeight="1" thickTop="1" thickBot="1" x14ac:dyDescent="0.25">
      <c r="B71" s="404"/>
      <c r="C71" s="405"/>
      <c r="D71" s="1344" t="s">
        <v>86</v>
      </c>
      <c r="E71" s="1345"/>
      <c r="F71" s="852">
        <f>('[12]JURISDICCION ORDINARIA'!F71+'[12]JURISDICCION ORDINARIA (2)'!F71+'[12]JURISDICCION ORDINARIA (3)'!F71+'[12]JURISDICCION ORDINARIA (4)'!F71)</f>
        <v>12</v>
      </c>
      <c r="G71" s="852">
        <f>('[12]JURISDICCION ORDINARIA'!G71+'[12]JURISDICCION ORDINARIA (2)'!G71+'[12]JURISDICCION ORDINARIA (3)'!G71+'[12]JURISDICCION ORDINARIA (4)'!G71)</f>
        <v>1</v>
      </c>
      <c r="H71" s="852">
        <f>('[12]JURISDICCION ORDINARIA'!H71+'[12]JURISDICCION ORDINARIA (2)'!H71+'[12]JURISDICCION ORDINARIA (3)'!H71+'[12]JURISDICCION ORDINARIA (4)'!H71)</f>
        <v>0</v>
      </c>
      <c r="I71" s="852">
        <f>('[12]JURISDICCION ORDINARIA'!I71+'[12]JURISDICCION ORDINARIA (2)'!I71+'[12]JURISDICCION ORDINARIA (3)'!I71+'[12]JURISDICCION ORDINARIA (4)'!I71)</f>
        <v>0</v>
      </c>
      <c r="J71" s="410">
        <f>SUM(F71:I71)</f>
        <v>13</v>
      </c>
      <c r="K71" s="316"/>
    </row>
    <row r="72" spans="2:11" ht="16.5" customHeight="1" thickTop="1" thickBot="1" x14ac:dyDescent="0.25">
      <c r="B72" s="316"/>
      <c r="C72" s="411"/>
      <c r="D72" s="1346" t="s">
        <v>140</v>
      </c>
      <c r="E72" s="1347"/>
      <c r="F72" s="409">
        <f>SUM(F73:F75)</f>
        <v>3</v>
      </c>
      <c r="G72" s="409">
        <f>SUM(G73:G75)</f>
        <v>0</v>
      </c>
      <c r="H72" s="409">
        <f>SUM(H73:H75)</f>
        <v>0</v>
      </c>
      <c r="I72" s="409">
        <f>SUM(I73:I75)</f>
        <v>0</v>
      </c>
      <c r="J72" s="853">
        <f t="shared" ref="J72:J87" si="2">SUM(F72:I72)</f>
        <v>3</v>
      </c>
      <c r="K72" s="316"/>
    </row>
    <row r="73" spans="2:11" ht="14.25" customHeight="1" outlineLevel="1" thickTop="1" thickBot="1" x14ac:dyDescent="0.25">
      <c r="B73" s="316"/>
      <c r="C73" s="411"/>
      <c r="D73" s="383"/>
      <c r="E73" s="412" t="s">
        <v>29</v>
      </c>
      <c r="F73" s="852">
        <f>('[12]JURISDICCION ORDINARIA'!F73+'[12]JURISDICCION ORDINARIA (2)'!F73+'[12]JURISDICCION ORDINARIA (3)'!F73+'[12]JURISDICCION ORDINARIA (4)'!F73)</f>
        <v>0</v>
      </c>
      <c r="G73" s="852">
        <f>('[12]JURISDICCION ORDINARIA'!G73+'[12]JURISDICCION ORDINARIA (2)'!G73+'[12]JURISDICCION ORDINARIA (3)'!G73+'[12]JURISDICCION ORDINARIA (4)'!G73)</f>
        <v>0</v>
      </c>
      <c r="H73" s="852">
        <f>('[12]JURISDICCION ORDINARIA'!H73+'[12]JURISDICCION ORDINARIA (2)'!H73+'[12]JURISDICCION ORDINARIA (3)'!H73+'[12]JURISDICCION ORDINARIA (4)'!H73)</f>
        <v>0</v>
      </c>
      <c r="I73" s="852">
        <f>('[12]JURISDICCION ORDINARIA'!I73+'[12]JURISDICCION ORDINARIA (2)'!I73+'[12]JURISDICCION ORDINARIA (3)'!I73+'[12]JURISDICCION ORDINARIA (4)'!I73)</f>
        <v>0</v>
      </c>
      <c r="J73" s="410">
        <f t="shared" si="2"/>
        <v>0</v>
      </c>
      <c r="K73" s="316"/>
    </row>
    <row r="74" spans="2:11" ht="14.25" outlineLevel="1" thickTop="1" thickBot="1" x14ac:dyDescent="0.25">
      <c r="B74" s="316"/>
      <c r="C74" s="411"/>
      <c r="D74" s="383"/>
      <c r="E74" s="413" t="s">
        <v>57</v>
      </c>
      <c r="F74" s="852">
        <f>('[12]JURISDICCION ORDINARIA'!F74+'[12]JURISDICCION ORDINARIA (2)'!F74+'[12]JURISDICCION ORDINARIA (3)'!F74+'[12]JURISDICCION ORDINARIA (4)'!F74)</f>
        <v>3</v>
      </c>
      <c r="G74" s="852">
        <f>('[12]JURISDICCION ORDINARIA'!G74+'[12]JURISDICCION ORDINARIA (2)'!G74+'[12]JURISDICCION ORDINARIA (3)'!G74+'[12]JURISDICCION ORDINARIA (4)'!G74)</f>
        <v>0</v>
      </c>
      <c r="H74" s="852">
        <f>('[12]JURISDICCION ORDINARIA'!H74+'[12]JURISDICCION ORDINARIA (2)'!H74+'[12]JURISDICCION ORDINARIA (3)'!H74+'[12]JURISDICCION ORDINARIA (4)'!H74)</f>
        <v>0</v>
      </c>
      <c r="I74" s="852">
        <f>('[12]JURISDICCION ORDINARIA'!I74+'[12]JURISDICCION ORDINARIA (2)'!I74+'[12]JURISDICCION ORDINARIA (3)'!I74+'[12]JURISDICCION ORDINARIA (4)'!I74)</f>
        <v>0</v>
      </c>
      <c r="J74" s="410">
        <f t="shared" si="2"/>
        <v>3</v>
      </c>
      <c r="K74" s="316"/>
    </row>
    <row r="75" spans="2:11" ht="14.25" outlineLevel="1" thickTop="1" thickBot="1" x14ac:dyDescent="0.25">
      <c r="B75" s="316"/>
      <c r="C75" s="411"/>
      <c r="D75" s="414"/>
      <c r="E75" s="415" t="s">
        <v>58</v>
      </c>
      <c r="F75" s="852">
        <f>('[12]JURISDICCION ORDINARIA'!F75+'[12]JURISDICCION ORDINARIA (2)'!F75+'[12]JURISDICCION ORDINARIA (3)'!F75+'[12]JURISDICCION ORDINARIA (4)'!F75)</f>
        <v>0</v>
      </c>
      <c r="G75" s="852">
        <f>('[12]JURISDICCION ORDINARIA'!G75+'[12]JURISDICCION ORDINARIA (2)'!G75+'[12]JURISDICCION ORDINARIA (3)'!G75+'[12]JURISDICCION ORDINARIA (4)'!G75)</f>
        <v>0</v>
      </c>
      <c r="H75" s="852">
        <f>('[12]JURISDICCION ORDINARIA'!H75+'[12]JURISDICCION ORDINARIA (2)'!H75+'[12]JURISDICCION ORDINARIA (3)'!H75+'[12]JURISDICCION ORDINARIA (4)'!H75)</f>
        <v>0</v>
      </c>
      <c r="I75" s="852">
        <f>('[12]JURISDICCION ORDINARIA'!I75+'[12]JURISDICCION ORDINARIA (2)'!I75+'[12]JURISDICCION ORDINARIA (3)'!I75+'[12]JURISDICCION ORDINARIA (4)'!I75)</f>
        <v>0</v>
      </c>
      <c r="J75" s="408">
        <f t="shared" si="2"/>
        <v>0</v>
      </c>
      <c r="K75" s="316"/>
    </row>
    <row r="76" spans="2:11" ht="35.25" customHeight="1" thickTop="1" thickBot="1" x14ac:dyDescent="0.3">
      <c r="B76" s="316"/>
      <c r="C76" s="1348" t="s">
        <v>43</v>
      </c>
      <c r="D76" s="1349"/>
      <c r="E76" s="1349"/>
      <c r="F76" s="1349"/>
      <c r="G76" s="1349"/>
      <c r="H76" s="1349"/>
      <c r="I76" s="1350"/>
      <c r="J76" s="416">
        <f>(H256-J66)</f>
        <v>968</v>
      </c>
      <c r="K76" s="316"/>
    </row>
    <row r="77" spans="2:11" ht="16.5" customHeight="1" thickTop="1" thickBot="1" x14ac:dyDescent="0.25">
      <c r="B77" s="316"/>
      <c r="C77" s="341"/>
      <c r="D77" s="1351" t="s">
        <v>146</v>
      </c>
      <c r="E77" s="1352"/>
      <c r="F77" s="417"/>
      <c r="G77" s="417"/>
      <c r="H77" s="417"/>
      <c r="I77" s="417"/>
      <c r="J77" s="418">
        <f t="shared" si="2"/>
        <v>0</v>
      </c>
      <c r="K77" s="316"/>
    </row>
    <row r="78" spans="2:11" ht="16.5" customHeight="1" thickTop="1" thickBot="1" x14ac:dyDescent="0.25">
      <c r="B78" s="316"/>
      <c r="C78" s="341"/>
      <c r="D78" s="1353" t="s">
        <v>147</v>
      </c>
      <c r="E78" s="1354"/>
      <c r="F78" s="854">
        <f>(F79+F80+F81+F82+F83+F84+F85+F86+F87)</f>
        <v>52</v>
      </c>
      <c r="G78" s="854">
        <f>(G79+G80+G81+G82+G83+G84+G85+G86+G87)</f>
        <v>0</v>
      </c>
      <c r="H78" s="854">
        <f>(H79+H80+H81+H82+H83+H84+H85+H86+H87)</f>
        <v>0</v>
      </c>
      <c r="I78" s="854">
        <f>(I79+I80+I81+I82+I83+I84+I85+I86+I87)</f>
        <v>0</v>
      </c>
      <c r="J78" s="420">
        <f>SUM(F78:I78)</f>
        <v>52</v>
      </c>
      <c r="K78" s="316"/>
    </row>
    <row r="79" spans="2:11" ht="14.25" customHeight="1" outlineLevel="1" thickTop="1" thickBot="1" x14ac:dyDescent="0.25">
      <c r="B79" s="316"/>
      <c r="C79" s="341"/>
      <c r="D79" s="383"/>
      <c r="E79" s="421" t="s">
        <v>112</v>
      </c>
      <c r="F79" s="417">
        <f>('[12]JURISDICCION ORDINARIA'!F79+'[12]JURISDICCION ORDINARIA (2)'!F79+'[12]JURISDICCION ORDINARIA (3)'!F79+'[12]JURISDICCION ORDINARIA (4)'!F79)</f>
        <v>6</v>
      </c>
      <c r="G79" s="417">
        <f>('[12]JURISDICCION ORDINARIA'!G79+'[12]JURISDICCION ORDINARIA (2)'!G79+'[12]JURISDICCION ORDINARIA (3)'!G79+'[12]JURISDICCION ORDINARIA (4)'!G79)</f>
        <v>0</v>
      </c>
      <c r="H79" s="417">
        <f>('[12]JURISDICCION ORDINARIA'!H79+'[12]JURISDICCION ORDINARIA (2)'!H79+'[12]JURISDICCION ORDINARIA (3)'!H79+'[12]JURISDICCION ORDINARIA (4)'!H79)</f>
        <v>0</v>
      </c>
      <c r="I79" s="417">
        <f>('[12]JURISDICCION ORDINARIA'!I79+'[12]JURISDICCION ORDINARIA (2)'!I79+'[12]JURISDICCION ORDINARIA (3)'!I79+'[12]JURISDICCION ORDINARIA (4)'!I79)</f>
        <v>0</v>
      </c>
      <c r="J79" s="423">
        <f t="shared" si="2"/>
        <v>6</v>
      </c>
      <c r="K79" s="316"/>
    </row>
    <row r="80" spans="2:11" ht="14.25" customHeight="1" outlineLevel="1" thickTop="1" thickBot="1" x14ac:dyDescent="0.25">
      <c r="B80" s="316"/>
      <c r="C80" s="341"/>
      <c r="D80" s="383"/>
      <c r="E80" s="424" t="s">
        <v>108</v>
      </c>
      <c r="F80" s="417">
        <f>('[12]JURISDICCION ORDINARIA'!F80+'[12]JURISDICCION ORDINARIA (2)'!F80+'[12]JURISDICCION ORDINARIA (3)'!F80+'[12]JURISDICCION ORDINARIA (4)'!F80)</f>
        <v>0</v>
      </c>
      <c r="G80" s="417">
        <f>('[12]JURISDICCION ORDINARIA'!G80+'[12]JURISDICCION ORDINARIA (2)'!G80+'[12]JURISDICCION ORDINARIA (3)'!G80+'[12]JURISDICCION ORDINARIA (4)'!G80)</f>
        <v>0</v>
      </c>
      <c r="H80" s="417">
        <f>('[12]JURISDICCION ORDINARIA'!H80+'[12]JURISDICCION ORDINARIA (2)'!H80+'[12]JURISDICCION ORDINARIA (3)'!H80+'[12]JURISDICCION ORDINARIA (4)'!H80)</f>
        <v>0</v>
      </c>
      <c r="I80" s="417">
        <f>('[12]JURISDICCION ORDINARIA'!I80+'[12]JURISDICCION ORDINARIA (2)'!I80+'[12]JURISDICCION ORDINARIA (3)'!I80+'[12]JURISDICCION ORDINARIA (4)'!I80)</f>
        <v>0</v>
      </c>
      <c r="J80" s="423">
        <f>SUM(F80:I80)</f>
        <v>0</v>
      </c>
      <c r="K80" s="316"/>
    </row>
    <row r="81" spans="2:12" ht="14.25" customHeight="1" outlineLevel="1" thickTop="1" thickBot="1" x14ac:dyDescent="0.25">
      <c r="B81" s="316"/>
      <c r="C81" s="341"/>
      <c r="D81" s="383"/>
      <c r="E81" s="425" t="s">
        <v>109</v>
      </c>
      <c r="F81" s="417">
        <f>('[12]JURISDICCION ORDINARIA'!F81+'[12]JURISDICCION ORDINARIA (2)'!F81+'[12]JURISDICCION ORDINARIA (3)'!F81+'[12]JURISDICCION ORDINARIA (4)'!F81)</f>
        <v>0</v>
      </c>
      <c r="G81" s="417">
        <f>('[12]JURISDICCION ORDINARIA'!G81+'[12]JURISDICCION ORDINARIA (2)'!G81+'[12]JURISDICCION ORDINARIA (3)'!G81+'[12]JURISDICCION ORDINARIA (4)'!G81)</f>
        <v>0</v>
      </c>
      <c r="H81" s="417">
        <f>('[12]JURISDICCION ORDINARIA'!H81+'[12]JURISDICCION ORDINARIA (2)'!H81+'[12]JURISDICCION ORDINARIA (3)'!H81+'[12]JURISDICCION ORDINARIA (4)'!H81)</f>
        <v>0</v>
      </c>
      <c r="I81" s="417">
        <f>('[12]JURISDICCION ORDINARIA'!I81+'[12]JURISDICCION ORDINARIA (2)'!I81+'[12]JURISDICCION ORDINARIA (3)'!I81+'[12]JURISDICCION ORDINARIA (4)'!I81)</f>
        <v>0</v>
      </c>
      <c r="J81" s="423">
        <f t="shared" si="2"/>
        <v>0</v>
      </c>
      <c r="K81" s="316"/>
    </row>
    <row r="82" spans="2:12" ht="14.25" customHeight="1" outlineLevel="1" thickTop="1" thickBot="1" x14ac:dyDescent="0.25">
      <c r="B82" s="316"/>
      <c r="C82" s="341"/>
      <c r="D82" s="383"/>
      <c r="E82" s="425" t="s">
        <v>111</v>
      </c>
      <c r="F82" s="417">
        <f>('[12]JURISDICCION ORDINARIA'!F82+'[12]JURISDICCION ORDINARIA (2)'!F82+'[12]JURISDICCION ORDINARIA (3)'!F82+'[12]JURISDICCION ORDINARIA (4)'!F82)</f>
        <v>0</v>
      </c>
      <c r="G82" s="417">
        <f>('[12]JURISDICCION ORDINARIA'!G82+'[12]JURISDICCION ORDINARIA (2)'!G82+'[12]JURISDICCION ORDINARIA (3)'!G82+'[12]JURISDICCION ORDINARIA (4)'!G82)</f>
        <v>0</v>
      </c>
      <c r="H82" s="417">
        <f>('[12]JURISDICCION ORDINARIA'!H82+'[12]JURISDICCION ORDINARIA (2)'!H82+'[12]JURISDICCION ORDINARIA (3)'!H82+'[12]JURISDICCION ORDINARIA (4)'!H82)</f>
        <v>0</v>
      </c>
      <c r="I82" s="417">
        <f>('[12]JURISDICCION ORDINARIA'!I82+'[12]JURISDICCION ORDINARIA (2)'!I82+'[12]JURISDICCION ORDINARIA (3)'!I82+'[12]JURISDICCION ORDINARIA (4)'!I82)</f>
        <v>0</v>
      </c>
      <c r="J82" s="423">
        <f t="shared" si="2"/>
        <v>0</v>
      </c>
      <c r="K82" s="316"/>
    </row>
    <row r="83" spans="2:12" ht="14.25" customHeight="1" outlineLevel="1" thickTop="1" thickBot="1" x14ac:dyDescent="0.25">
      <c r="B83" s="316"/>
      <c r="C83" s="341"/>
      <c r="D83" s="383"/>
      <c r="E83" s="425" t="s">
        <v>113</v>
      </c>
      <c r="F83" s="417">
        <f>('[12]JURISDICCION ORDINARIA'!F83+'[12]JURISDICCION ORDINARIA (2)'!F83+'[12]JURISDICCION ORDINARIA (3)'!F83+'[12]JURISDICCION ORDINARIA (4)'!F83)</f>
        <v>3</v>
      </c>
      <c r="G83" s="417">
        <f>('[12]JURISDICCION ORDINARIA'!G83+'[12]JURISDICCION ORDINARIA (2)'!G83+'[12]JURISDICCION ORDINARIA (3)'!G83+'[12]JURISDICCION ORDINARIA (4)'!G83)</f>
        <v>0</v>
      </c>
      <c r="H83" s="417">
        <f>('[12]JURISDICCION ORDINARIA'!H83+'[12]JURISDICCION ORDINARIA (2)'!H83+'[12]JURISDICCION ORDINARIA (3)'!H83+'[12]JURISDICCION ORDINARIA (4)'!H83)</f>
        <v>0</v>
      </c>
      <c r="I83" s="417">
        <f>('[12]JURISDICCION ORDINARIA'!I83+'[12]JURISDICCION ORDINARIA (2)'!I83+'[12]JURISDICCION ORDINARIA (3)'!I83+'[12]JURISDICCION ORDINARIA (4)'!I83)</f>
        <v>0</v>
      </c>
      <c r="J83" s="423">
        <f t="shared" si="2"/>
        <v>3</v>
      </c>
      <c r="K83" s="316"/>
    </row>
    <row r="84" spans="2:12" ht="14.25" customHeight="1" outlineLevel="1" thickTop="1" thickBot="1" x14ac:dyDescent="0.25">
      <c r="B84" s="316"/>
      <c r="C84" s="341"/>
      <c r="D84" s="383"/>
      <c r="E84" s="425" t="s">
        <v>107</v>
      </c>
      <c r="F84" s="417">
        <f>('[12]JURISDICCION ORDINARIA'!F84+'[12]JURISDICCION ORDINARIA (2)'!F84+'[12]JURISDICCION ORDINARIA (3)'!F84+'[12]JURISDICCION ORDINARIA (4)'!F84)</f>
        <v>16</v>
      </c>
      <c r="G84" s="417">
        <f>('[12]JURISDICCION ORDINARIA'!G84+'[12]JURISDICCION ORDINARIA (2)'!G84+'[12]JURISDICCION ORDINARIA (3)'!G84+'[12]JURISDICCION ORDINARIA (4)'!G84)</f>
        <v>0</v>
      </c>
      <c r="H84" s="417">
        <f>('[12]JURISDICCION ORDINARIA'!H84+'[12]JURISDICCION ORDINARIA (2)'!H84+'[12]JURISDICCION ORDINARIA (3)'!H84+'[12]JURISDICCION ORDINARIA (4)'!H84)</f>
        <v>0</v>
      </c>
      <c r="I84" s="417">
        <f>('[12]JURISDICCION ORDINARIA'!I84+'[12]JURISDICCION ORDINARIA (2)'!I84+'[12]JURISDICCION ORDINARIA (3)'!I84+'[12]JURISDICCION ORDINARIA (4)'!I84)</f>
        <v>0</v>
      </c>
      <c r="J84" s="423">
        <f t="shared" si="2"/>
        <v>16</v>
      </c>
      <c r="K84" s="316"/>
    </row>
    <row r="85" spans="2:12" ht="14.25" customHeight="1" outlineLevel="1" thickTop="1" thickBot="1" x14ac:dyDescent="0.25">
      <c r="B85" s="316"/>
      <c r="C85" s="341"/>
      <c r="D85" s="383"/>
      <c r="E85" s="425" t="s">
        <v>110</v>
      </c>
      <c r="F85" s="417">
        <f>('[12]JURISDICCION ORDINARIA'!F85+'[12]JURISDICCION ORDINARIA (2)'!F85+'[12]JURISDICCION ORDINARIA (3)'!F85+'[12]JURISDICCION ORDINARIA (4)'!F85)</f>
        <v>2</v>
      </c>
      <c r="G85" s="417">
        <f>('[12]JURISDICCION ORDINARIA'!G85+'[12]JURISDICCION ORDINARIA (2)'!G85+'[12]JURISDICCION ORDINARIA (3)'!G85+'[12]JURISDICCION ORDINARIA (4)'!G85)</f>
        <v>0</v>
      </c>
      <c r="H85" s="417">
        <f>('[12]JURISDICCION ORDINARIA'!H85+'[12]JURISDICCION ORDINARIA (2)'!H85+'[12]JURISDICCION ORDINARIA (3)'!H85+'[12]JURISDICCION ORDINARIA (4)'!H85)</f>
        <v>0</v>
      </c>
      <c r="I85" s="417">
        <f>('[12]JURISDICCION ORDINARIA'!I85+'[12]JURISDICCION ORDINARIA (2)'!I85+'[12]JURISDICCION ORDINARIA (3)'!I85+'[12]JURISDICCION ORDINARIA (4)'!I85)</f>
        <v>0</v>
      </c>
      <c r="J85" s="423">
        <f t="shared" si="2"/>
        <v>2</v>
      </c>
      <c r="K85" s="316"/>
    </row>
    <row r="86" spans="2:12" ht="14.25" customHeight="1" outlineLevel="1" thickTop="1" thickBot="1" x14ac:dyDescent="0.25">
      <c r="B86" s="316"/>
      <c r="C86" s="341"/>
      <c r="D86" s="383"/>
      <c r="E86" s="425" t="s">
        <v>136</v>
      </c>
      <c r="F86" s="417">
        <f>('[12]JURISDICCION ORDINARIA'!F86+'[12]JURISDICCION ORDINARIA (2)'!F86+'[12]JURISDICCION ORDINARIA (3)'!F86+'[12]JURISDICCION ORDINARIA (4)'!F86)</f>
        <v>0</v>
      </c>
      <c r="G86" s="417">
        <f>('[12]JURISDICCION ORDINARIA'!G86+'[12]JURISDICCION ORDINARIA (2)'!G86+'[12]JURISDICCION ORDINARIA (3)'!G86+'[12]JURISDICCION ORDINARIA (4)'!G86)</f>
        <v>0</v>
      </c>
      <c r="H86" s="417">
        <f>('[12]JURISDICCION ORDINARIA'!H86+'[12]JURISDICCION ORDINARIA (2)'!H86+'[12]JURISDICCION ORDINARIA (3)'!H86+'[12]JURISDICCION ORDINARIA (4)'!H86)</f>
        <v>0</v>
      </c>
      <c r="I86" s="417">
        <f>('[12]JURISDICCION ORDINARIA'!I86+'[12]JURISDICCION ORDINARIA (2)'!I86+'[12]JURISDICCION ORDINARIA (3)'!I86+'[12]JURISDICCION ORDINARIA (4)'!I86)</f>
        <v>0</v>
      </c>
      <c r="J86" s="423">
        <f>SUM(F86:I86)</f>
        <v>0</v>
      </c>
      <c r="K86" s="316"/>
    </row>
    <row r="87" spans="2:12" ht="14.25" customHeight="1" outlineLevel="1" thickTop="1" thickBot="1" x14ac:dyDescent="0.25">
      <c r="B87" s="316"/>
      <c r="C87" s="341"/>
      <c r="D87" s="383"/>
      <c r="E87" s="426" t="s">
        <v>114</v>
      </c>
      <c r="F87" s="417">
        <f>('[12]JURISDICCION ORDINARIA'!F87+'[12]JURISDICCION ORDINARIA (2)'!F87+'[12]JURISDICCION ORDINARIA (3)'!F87+'[12]JURISDICCION ORDINARIA (4)'!F87)</f>
        <v>25</v>
      </c>
      <c r="G87" s="417">
        <f>('[12]JURISDICCION ORDINARIA'!G87+'[12]JURISDICCION ORDINARIA (2)'!G87+'[12]JURISDICCION ORDINARIA (3)'!G87+'[12]JURISDICCION ORDINARIA (4)'!G87)</f>
        <v>0</v>
      </c>
      <c r="H87" s="417">
        <f>('[12]JURISDICCION ORDINARIA'!H87+'[12]JURISDICCION ORDINARIA (2)'!H87+'[12]JURISDICCION ORDINARIA (3)'!H87+'[12]JURISDICCION ORDINARIA (4)'!H87)</f>
        <v>0</v>
      </c>
      <c r="I87" s="417">
        <f>('[12]JURISDICCION ORDINARIA'!I87+'[12]JURISDICCION ORDINARIA (2)'!I87+'[12]JURISDICCION ORDINARIA (3)'!I87+'[12]JURISDICCION ORDINARIA (4)'!I87)</f>
        <v>0</v>
      </c>
      <c r="J87" s="423">
        <f t="shared" si="2"/>
        <v>25</v>
      </c>
      <c r="K87" s="316"/>
    </row>
    <row r="88" spans="2:12" ht="4.5" customHeight="1" thickTop="1" thickBot="1" x14ac:dyDescent="0.25">
      <c r="B88" s="316"/>
      <c r="C88" s="427" t="s">
        <v>10</v>
      </c>
      <c r="D88" s="317"/>
      <c r="E88" s="316"/>
      <c r="F88" s="341"/>
      <c r="G88" s="341"/>
      <c r="H88" s="341"/>
      <c r="I88" s="341"/>
      <c r="J88" s="341"/>
      <c r="K88" s="341"/>
    </row>
    <row r="89" spans="2:12" ht="12" customHeight="1" thickTop="1" thickBot="1" x14ac:dyDescent="0.25">
      <c r="B89" s="316"/>
      <c r="C89" s="1355" t="s">
        <v>59</v>
      </c>
      <c r="D89" s="1356"/>
      <c r="E89" s="1356"/>
      <c r="F89" s="1356"/>
      <c r="G89" s="1357"/>
      <c r="H89" s="1323" t="s">
        <v>0</v>
      </c>
      <c r="I89" s="1324"/>
      <c r="J89" s="316"/>
      <c r="K89" s="316"/>
    </row>
    <row r="90" spans="2:12" ht="12" customHeight="1" thickTop="1" thickBot="1" x14ac:dyDescent="0.25">
      <c r="B90" s="316"/>
      <c r="C90" s="1358"/>
      <c r="D90" s="1359"/>
      <c r="E90" s="1359"/>
      <c r="F90" s="1359"/>
      <c r="G90" s="1360"/>
      <c r="H90" s="1364">
        <f>SUM(H92:I96)</f>
        <v>21</v>
      </c>
      <c r="I90" s="1364"/>
      <c r="J90" s="316"/>
      <c r="K90" s="316"/>
    </row>
    <row r="91" spans="2:12" ht="12" customHeight="1" thickTop="1" thickBot="1" x14ac:dyDescent="0.25">
      <c r="B91" s="316"/>
      <c r="C91" s="1361"/>
      <c r="D91" s="1362"/>
      <c r="E91" s="1362"/>
      <c r="F91" s="1362"/>
      <c r="G91" s="1363"/>
      <c r="H91" s="1364"/>
      <c r="I91" s="1364"/>
      <c r="J91" s="316"/>
      <c r="K91" s="316"/>
      <c r="L91" s="342"/>
    </row>
    <row r="92" spans="2:12" ht="14.25" customHeight="1" thickTop="1" thickBot="1" x14ac:dyDescent="0.25">
      <c r="B92" s="316"/>
      <c r="C92" s="317"/>
      <c r="D92" s="341"/>
      <c r="E92" s="1385" t="s">
        <v>158</v>
      </c>
      <c r="F92" s="1386"/>
      <c r="G92" s="881">
        <f>('[12]JURISDICCION ORDINARIA'!G92+'[12]JURISDICCION ORDINARIA (2)'!G92+'[12]JURISDICCION ORDINARIA (3)'!G92+'[12]JURISDICCION ORDINARIA (4)'!G92)</f>
        <v>21</v>
      </c>
      <c r="H92" s="1367">
        <f>SUM(F92:G92)</f>
        <v>21</v>
      </c>
      <c r="I92" s="1367"/>
      <c r="J92" s="316"/>
      <c r="K92" s="341"/>
    </row>
    <row r="93" spans="2:12" ht="14.25" customHeight="1" thickTop="1" thickBot="1" x14ac:dyDescent="0.25">
      <c r="B93" s="316"/>
      <c r="C93" s="317"/>
      <c r="D93" s="341"/>
      <c r="E93" s="1368" t="s">
        <v>157</v>
      </c>
      <c r="F93" s="1369"/>
      <c r="G93" s="881">
        <f>('[12]JURISDICCION ORDINARIA'!G93+'[12]JURISDICCION ORDINARIA (2)'!G93+'[12]JURISDICCION ORDINARIA (3)'!G93+'[12]JURISDICCION ORDINARIA (4)'!G93)</f>
        <v>0</v>
      </c>
      <c r="H93" s="1367">
        <f>SUM(F93:G93)</f>
        <v>0</v>
      </c>
      <c r="I93" s="1367"/>
      <c r="J93" s="316"/>
      <c r="K93" s="341"/>
    </row>
    <row r="94" spans="2:12" ht="14.25" customHeight="1" thickTop="1" thickBot="1" x14ac:dyDescent="0.25">
      <c r="B94" s="316"/>
      <c r="C94" s="317"/>
      <c r="D94" s="341"/>
      <c r="E94" s="1368" t="s">
        <v>159</v>
      </c>
      <c r="F94" s="1369"/>
      <c r="G94" s="881">
        <f>('[12]JURISDICCION ORDINARIA'!G94+'[12]JURISDICCION ORDINARIA (2)'!G94+'[12]JURISDICCION ORDINARIA (3)'!G94+'[12]JURISDICCION ORDINARIA (4)'!G94)</f>
        <v>0</v>
      </c>
      <c r="H94" s="1367">
        <f>SUM(F94:G94)</f>
        <v>0</v>
      </c>
      <c r="I94" s="1367"/>
      <c r="J94" s="316"/>
      <c r="K94" s="341"/>
    </row>
    <row r="95" spans="2:12" ht="14.25" customHeight="1" thickTop="1" thickBot="1" x14ac:dyDescent="0.25">
      <c r="B95" s="316"/>
      <c r="C95" s="317"/>
      <c r="D95" s="341"/>
      <c r="E95" s="855" t="s">
        <v>160</v>
      </c>
      <c r="F95" s="856"/>
      <c r="G95" s="881">
        <f>('[12]JURISDICCION ORDINARIA'!G95+'[12]JURISDICCION ORDINARIA (2)'!G95+'[12]JURISDICCION ORDINARIA (3)'!G95+'[12]JURISDICCION ORDINARIA (4)'!G95)</f>
        <v>0</v>
      </c>
      <c r="H95" s="1367">
        <f>SUM(F95:G95)</f>
        <v>0</v>
      </c>
      <c r="I95" s="1367"/>
      <c r="J95" s="316"/>
      <c r="K95" s="341"/>
    </row>
    <row r="96" spans="2:12" ht="14.25" customHeight="1" thickTop="1" thickBot="1" x14ac:dyDescent="0.25">
      <c r="B96" s="316"/>
      <c r="C96" s="317"/>
      <c r="D96" s="341"/>
      <c r="E96" s="1368" t="s">
        <v>161</v>
      </c>
      <c r="F96" s="1369"/>
      <c r="G96" s="881">
        <f>('[12]JURISDICCION ORDINARIA'!G96+'[12]JURISDICCION ORDINARIA (2)'!G96+'[12]JURISDICCION ORDINARIA (3)'!G96+'[12]JURISDICCION ORDINARIA (4)'!G96)</f>
        <v>0</v>
      </c>
      <c r="H96" s="1367">
        <f>SUM(F96:G96)</f>
        <v>0</v>
      </c>
      <c r="I96" s="1367"/>
      <c r="J96" s="316"/>
      <c r="K96" s="341"/>
    </row>
    <row r="97" spans="2:12" ht="12" customHeight="1" thickTop="1" thickBot="1" x14ac:dyDescent="0.25">
      <c r="B97" s="316"/>
      <c r="C97" s="1370" t="s">
        <v>165</v>
      </c>
      <c r="D97" s="1371"/>
      <c r="E97" s="1371"/>
      <c r="F97" s="1371"/>
      <c r="G97" s="1371"/>
      <c r="H97" s="1372"/>
      <c r="I97" s="1379" t="s">
        <v>0</v>
      </c>
      <c r="J97" s="1380"/>
      <c r="K97" s="316"/>
      <c r="L97" s="342"/>
    </row>
    <row r="98" spans="2:12" ht="12" customHeight="1" thickTop="1" x14ac:dyDescent="0.2">
      <c r="B98" s="316"/>
      <c r="C98" s="1373"/>
      <c r="D98" s="1374"/>
      <c r="E98" s="1374"/>
      <c r="F98" s="1374"/>
      <c r="G98" s="1374"/>
      <c r="H98" s="1375"/>
      <c r="I98" s="1381">
        <f>(I100+I145+I181+I220+I224+I227+I232+I236+I241+I246+I251)</f>
        <v>909</v>
      </c>
      <c r="J98" s="1382"/>
      <c r="K98" s="316"/>
      <c r="L98" s="342"/>
    </row>
    <row r="99" spans="2:12" ht="12" customHeight="1" thickBot="1" x14ac:dyDescent="0.25">
      <c r="B99" s="316"/>
      <c r="C99" s="1376"/>
      <c r="D99" s="1377"/>
      <c r="E99" s="1377"/>
      <c r="F99" s="1377"/>
      <c r="G99" s="1377"/>
      <c r="H99" s="1378"/>
      <c r="I99" s="1383"/>
      <c r="J99" s="1384"/>
      <c r="K99" s="316"/>
      <c r="L99" s="342"/>
    </row>
    <row r="100" spans="2:12" ht="15" customHeight="1" thickTop="1" thickBot="1" x14ac:dyDescent="0.25">
      <c r="B100" s="316"/>
      <c r="C100" s="431"/>
      <c r="D100" s="432">
        <v>7.1</v>
      </c>
      <c r="E100" s="433" t="s">
        <v>90</v>
      </c>
      <c r="F100" s="350"/>
      <c r="G100" s="350"/>
      <c r="H100" s="350"/>
      <c r="I100" s="1343">
        <f>(I101+I107+I113+I119+I123+I127+I133+I139)</f>
        <v>28</v>
      </c>
      <c r="J100" s="1343"/>
      <c r="K100" s="316"/>
    </row>
    <row r="101" spans="2:12" ht="14.25" customHeight="1" thickTop="1" thickBot="1" x14ac:dyDescent="0.25">
      <c r="B101" s="316"/>
      <c r="C101" s="411"/>
      <c r="D101" s="411"/>
      <c r="E101" s="434" t="s">
        <v>60</v>
      </c>
      <c r="F101" s="435"/>
      <c r="G101" s="435"/>
      <c r="H101" s="435"/>
      <c r="I101" s="1367">
        <f>SUM(I102:J106)</f>
        <v>0</v>
      </c>
      <c r="J101" s="1367"/>
      <c r="K101" s="316"/>
    </row>
    <row r="102" spans="2:12" ht="14.25" customHeight="1" thickTop="1" thickBot="1" x14ac:dyDescent="0.25">
      <c r="B102" s="316"/>
      <c r="C102" s="341"/>
      <c r="D102" s="341"/>
      <c r="E102" s="436" t="s">
        <v>38</v>
      </c>
      <c r="F102" s="437"/>
      <c r="G102" s="437"/>
      <c r="H102" s="438"/>
      <c r="I102" s="1388">
        <f>('[12]JURISDICCION ORDINARIA'!I102:J102+'[12]JURISDICCION ORDINARIA (2)'!I102:J102+'[12]JURISDICCION ORDINARIA (3)'!I102:J102+'[12]JURISDICCION ORDINARIA (4)'!I102:J102)</f>
        <v>0</v>
      </c>
      <c r="J102" s="1388"/>
      <c r="K102" s="316"/>
    </row>
    <row r="103" spans="2:12" ht="14.25" customHeight="1" thickTop="1" thickBot="1" x14ac:dyDescent="0.25">
      <c r="B103" s="316"/>
      <c r="C103" s="341"/>
      <c r="D103" s="341"/>
      <c r="E103" s="439" t="s">
        <v>149</v>
      </c>
      <c r="F103" s="440"/>
      <c r="G103" s="440"/>
      <c r="H103" s="441"/>
      <c r="I103" s="1388">
        <f>('[12]JURISDICCION ORDINARIA'!I103:J103+'[12]JURISDICCION ORDINARIA (2)'!I103:J103+'[12]JURISDICCION ORDINARIA (3)'!I103:J103+'[12]JURISDICCION ORDINARIA (4)'!I103:J103)</f>
        <v>0</v>
      </c>
      <c r="J103" s="1388"/>
      <c r="K103" s="316"/>
    </row>
    <row r="104" spans="2:12" ht="14.25" customHeight="1" thickTop="1" thickBot="1" x14ac:dyDescent="0.25">
      <c r="B104" s="316"/>
      <c r="C104" s="341"/>
      <c r="D104" s="341"/>
      <c r="E104" s="439" t="s">
        <v>22</v>
      </c>
      <c r="F104" s="440"/>
      <c r="G104" s="440"/>
      <c r="H104" s="441"/>
      <c r="I104" s="1388">
        <f>('[12]JURISDICCION ORDINARIA'!I104:J104+'[12]JURISDICCION ORDINARIA (2)'!I104:J104+'[12]JURISDICCION ORDINARIA (3)'!I104:J104+'[12]JURISDICCION ORDINARIA (4)'!I104:J104)</f>
        <v>0</v>
      </c>
      <c r="J104" s="1388"/>
      <c r="K104" s="316"/>
    </row>
    <row r="105" spans="2:12" ht="14.25" customHeight="1" thickTop="1" thickBot="1" x14ac:dyDescent="0.25">
      <c r="B105" s="316"/>
      <c r="C105" s="341"/>
      <c r="D105" s="442"/>
      <c r="E105" s="443" t="s">
        <v>21</v>
      </c>
      <c r="F105" s="444"/>
      <c r="G105" s="444"/>
      <c r="H105" s="444"/>
      <c r="I105" s="1388">
        <f>('[12]JURISDICCION ORDINARIA'!I105:J105+'[12]JURISDICCION ORDINARIA (2)'!I105:J105+'[12]JURISDICCION ORDINARIA (3)'!I105:J105+'[12]JURISDICCION ORDINARIA (4)'!I105:J105)</f>
        <v>0</v>
      </c>
      <c r="J105" s="1388"/>
      <c r="K105" s="341"/>
    </row>
    <row r="106" spans="2:12" ht="14.25" customHeight="1" thickTop="1" thickBot="1" x14ac:dyDescent="0.25">
      <c r="B106" s="316"/>
      <c r="C106" s="341"/>
      <c r="D106" s="341"/>
      <c r="E106" s="445" t="s">
        <v>150</v>
      </c>
      <c r="F106" s="431"/>
      <c r="G106" s="431"/>
      <c r="H106" s="431"/>
      <c r="I106" s="1388">
        <f>('[12]JURISDICCION ORDINARIA'!I106:J106+'[12]JURISDICCION ORDINARIA (2)'!I106:J106+'[12]JURISDICCION ORDINARIA (3)'!I106:J106+'[12]JURISDICCION ORDINARIA (4)'!I106:J106)</f>
        <v>0</v>
      </c>
      <c r="J106" s="1388"/>
      <c r="K106" s="341"/>
    </row>
    <row r="107" spans="2:12" ht="14.25" customHeight="1" thickTop="1" thickBot="1" x14ac:dyDescent="0.25">
      <c r="B107" s="316"/>
      <c r="C107" s="341"/>
      <c r="D107" s="341"/>
      <c r="E107" s="434" t="s">
        <v>30</v>
      </c>
      <c r="F107" s="435"/>
      <c r="G107" s="435"/>
      <c r="H107" s="435"/>
      <c r="I107" s="1367">
        <f>SUM(I108:J112)</f>
        <v>3</v>
      </c>
      <c r="J107" s="1367"/>
      <c r="K107" s="341"/>
    </row>
    <row r="108" spans="2:12" ht="14.25" customHeight="1" thickTop="1" thickBot="1" x14ac:dyDescent="0.25">
      <c r="B108" s="316"/>
      <c r="C108" s="341"/>
      <c r="D108" s="442"/>
      <c r="E108" s="436" t="s">
        <v>38</v>
      </c>
      <c r="F108" s="437"/>
      <c r="G108" s="437"/>
      <c r="H108" s="438"/>
      <c r="I108" s="1388">
        <f>('[12]JURISDICCION ORDINARIA'!I108:J108+'[12]JURISDICCION ORDINARIA (2)'!I108:J108+'[12]JURISDICCION ORDINARIA (3)'!I108:J108+'[12]JURISDICCION ORDINARIA (4)'!I108:J108)</f>
        <v>3</v>
      </c>
      <c r="J108" s="1388"/>
      <c r="K108" s="341"/>
      <c r="L108" s="342"/>
    </row>
    <row r="109" spans="2:12" ht="14.25" customHeight="1" thickTop="1" thickBot="1" x14ac:dyDescent="0.25">
      <c r="B109" s="316"/>
      <c r="C109" s="341"/>
      <c r="D109" s="442"/>
      <c r="E109" s="439" t="s">
        <v>149</v>
      </c>
      <c r="F109" s="440"/>
      <c r="G109" s="440"/>
      <c r="H109" s="441"/>
      <c r="I109" s="1388">
        <f>('[12]JURISDICCION ORDINARIA'!I109:J109+'[12]JURISDICCION ORDINARIA (2)'!I109:J109+'[12]JURISDICCION ORDINARIA (3)'!I109:J109+'[12]JURISDICCION ORDINARIA (4)'!I109:J109)</f>
        <v>0</v>
      </c>
      <c r="J109" s="1388"/>
      <c r="K109" s="341"/>
      <c r="L109" s="342"/>
    </row>
    <row r="110" spans="2:12" ht="14.25" customHeight="1" thickTop="1" thickBot="1" x14ac:dyDescent="0.25">
      <c r="B110" s="316"/>
      <c r="C110" s="341"/>
      <c r="D110" s="442"/>
      <c r="E110" s="439" t="s">
        <v>22</v>
      </c>
      <c r="F110" s="440"/>
      <c r="G110" s="440"/>
      <c r="H110" s="441"/>
      <c r="I110" s="1388">
        <f>('[12]JURISDICCION ORDINARIA'!I110:J110+'[12]JURISDICCION ORDINARIA (2)'!I110:J110+'[12]JURISDICCION ORDINARIA (3)'!I110:J110+'[12]JURISDICCION ORDINARIA (4)'!I110:J110)</f>
        <v>0</v>
      </c>
      <c r="J110" s="1388"/>
      <c r="K110" s="341"/>
      <c r="L110" s="342"/>
    </row>
    <row r="111" spans="2:12" ht="14.25" customHeight="1" thickTop="1" thickBot="1" x14ac:dyDescent="0.25">
      <c r="B111" s="316"/>
      <c r="C111" s="341"/>
      <c r="D111" s="442"/>
      <c r="E111" s="443" t="s">
        <v>21</v>
      </c>
      <c r="F111" s="444"/>
      <c r="G111" s="444"/>
      <c r="H111" s="444"/>
      <c r="I111" s="1388">
        <f>('[12]JURISDICCION ORDINARIA'!I111:J111+'[12]JURISDICCION ORDINARIA (2)'!I111:J111+'[12]JURISDICCION ORDINARIA (3)'!I111:J111+'[12]JURISDICCION ORDINARIA (4)'!I111:J111)</f>
        <v>0</v>
      </c>
      <c r="J111" s="1388"/>
      <c r="K111" s="341"/>
      <c r="L111" s="342"/>
    </row>
    <row r="112" spans="2:12" ht="14.25" customHeight="1" thickTop="1" thickBot="1" x14ac:dyDescent="0.25">
      <c r="B112" s="316"/>
      <c r="C112" s="341"/>
      <c r="D112" s="442"/>
      <c r="E112" s="445" t="s">
        <v>150</v>
      </c>
      <c r="F112" s="431"/>
      <c r="G112" s="431"/>
      <c r="H112" s="431"/>
      <c r="I112" s="1388">
        <f>('[12]JURISDICCION ORDINARIA'!I112:J112+'[12]JURISDICCION ORDINARIA (2)'!I112:J112+'[12]JURISDICCION ORDINARIA (3)'!I112:J112+'[12]JURISDICCION ORDINARIA (4)'!I112:J112)</f>
        <v>0</v>
      </c>
      <c r="J112" s="1388"/>
      <c r="K112" s="341"/>
      <c r="L112" s="342"/>
    </row>
    <row r="113" spans="2:15" ht="14.25" customHeight="1" thickTop="1" thickBot="1" x14ac:dyDescent="0.25">
      <c r="B113" s="316"/>
      <c r="C113" s="341"/>
      <c r="D113" s="442"/>
      <c r="E113" s="434" t="s">
        <v>61</v>
      </c>
      <c r="F113" s="435"/>
      <c r="G113" s="435"/>
      <c r="H113" s="435"/>
      <c r="I113" s="1367">
        <f>SUM(I114:J118)</f>
        <v>0</v>
      </c>
      <c r="J113" s="1367"/>
      <c r="K113" s="341"/>
      <c r="L113" s="342"/>
      <c r="O113" s="332"/>
    </row>
    <row r="114" spans="2:15" ht="14.25" customHeight="1" thickTop="1" thickBot="1" x14ac:dyDescent="0.25">
      <c r="B114" s="316"/>
      <c r="C114" s="341"/>
      <c r="D114" s="442"/>
      <c r="E114" s="436" t="s">
        <v>38</v>
      </c>
      <c r="F114" s="437"/>
      <c r="G114" s="437"/>
      <c r="H114" s="438"/>
      <c r="I114" s="1388"/>
      <c r="J114" s="1388"/>
      <c r="K114" s="341"/>
      <c r="L114" s="342"/>
      <c r="O114" s="332"/>
    </row>
    <row r="115" spans="2:15" ht="14.25" customHeight="1" thickTop="1" thickBot="1" x14ac:dyDescent="0.25">
      <c r="B115" s="316"/>
      <c r="C115" s="341"/>
      <c r="D115" s="442"/>
      <c r="E115" s="439" t="s">
        <v>149</v>
      </c>
      <c r="F115" s="440"/>
      <c r="G115" s="440"/>
      <c r="H115" s="441"/>
      <c r="I115" s="1388"/>
      <c r="J115" s="1388"/>
      <c r="K115" s="341"/>
      <c r="L115" s="342"/>
      <c r="O115" s="332"/>
    </row>
    <row r="116" spans="2:15" ht="14.25" customHeight="1" thickTop="1" thickBot="1" x14ac:dyDescent="0.25">
      <c r="B116" s="316"/>
      <c r="C116" s="341"/>
      <c r="D116" s="442"/>
      <c r="E116" s="439" t="s">
        <v>22</v>
      </c>
      <c r="F116" s="440"/>
      <c r="G116" s="440"/>
      <c r="H116" s="441"/>
      <c r="I116" s="1388"/>
      <c r="J116" s="1388"/>
      <c r="K116" s="341"/>
      <c r="L116" s="342"/>
      <c r="O116" s="332"/>
    </row>
    <row r="117" spans="2:15" ht="14.25" customHeight="1" thickTop="1" thickBot="1" x14ac:dyDescent="0.25">
      <c r="B117" s="316"/>
      <c r="C117" s="341"/>
      <c r="D117" s="442"/>
      <c r="E117" s="443" t="s">
        <v>21</v>
      </c>
      <c r="F117" s="444"/>
      <c r="G117" s="444"/>
      <c r="H117" s="444"/>
      <c r="I117" s="1388"/>
      <c r="J117" s="1388"/>
      <c r="K117" s="341"/>
      <c r="L117" s="342"/>
      <c r="O117" s="332"/>
    </row>
    <row r="118" spans="2:15" ht="14.25" customHeight="1" thickTop="1" thickBot="1" x14ac:dyDescent="0.25">
      <c r="B118" s="316"/>
      <c r="C118" s="341"/>
      <c r="D118" s="442"/>
      <c r="E118" s="445" t="s">
        <v>150</v>
      </c>
      <c r="F118" s="431"/>
      <c r="G118" s="431"/>
      <c r="H118" s="431"/>
      <c r="I118" s="1388"/>
      <c r="J118" s="1388"/>
      <c r="K118" s="341"/>
      <c r="L118" s="342"/>
      <c r="O118" s="332"/>
    </row>
    <row r="119" spans="2:15" ht="14.25" customHeight="1" thickTop="1" thickBot="1" x14ac:dyDescent="0.25">
      <c r="B119" s="316"/>
      <c r="C119" s="341"/>
      <c r="D119" s="442"/>
      <c r="E119" s="446" t="s">
        <v>62</v>
      </c>
      <c r="F119" s="435"/>
      <c r="G119" s="435"/>
      <c r="H119" s="447"/>
      <c r="I119" s="1391">
        <f>I121+I122+I120</f>
        <v>1</v>
      </c>
      <c r="J119" s="1392"/>
      <c r="K119" s="341"/>
      <c r="L119" s="342"/>
      <c r="O119" s="332"/>
    </row>
    <row r="120" spans="2:15" ht="14.25" customHeight="1" thickTop="1" thickBot="1" x14ac:dyDescent="0.25">
      <c r="B120" s="316"/>
      <c r="C120" s="341"/>
      <c r="D120" s="442"/>
      <c r="E120" s="448" t="s">
        <v>151</v>
      </c>
      <c r="F120" s="449"/>
      <c r="G120" s="449"/>
      <c r="H120" s="449"/>
      <c r="I120" s="1388">
        <f>('[12]JURISDICCION ORDINARIA'!I120:J120+'[12]JURISDICCION ORDINARIA (2)'!I120:J120+'[12]JURISDICCION ORDINARIA (3)'!I120:J120+'[12]JURISDICCION ORDINARIA (4)'!I120:J120)</f>
        <v>1</v>
      </c>
      <c r="J120" s="1388"/>
      <c r="K120" s="341"/>
      <c r="L120" s="342"/>
      <c r="O120" s="332"/>
    </row>
    <row r="121" spans="2:15" ht="14.25" customHeight="1" thickTop="1" thickBot="1" x14ac:dyDescent="0.25">
      <c r="B121" s="316"/>
      <c r="C121" s="341"/>
      <c r="D121" s="442"/>
      <c r="E121" s="448" t="s">
        <v>41</v>
      </c>
      <c r="F121" s="444"/>
      <c r="G121" s="444"/>
      <c r="H121" s="444"/>
      <c r="I121" s="1388">
        <f>('[12]JURISDICCION ORDINARIA'!I121:J121+'[12]JURISDICCION ORDINARIA (2)'!I121:J121+'[12]JURISDICCION ORDINARIA (3)'!I121:J121+'[12]JURISDICCION ORDINARIA (4)'!I121:J121)</f>
        <v>0</v>
      </c>
      <c r="J121" s="1388"/>
      <c r="K121" s="341"/>
      <c r="L121" s="342"/>
      <c r="O121" s="332"/>
    </row>
    <row r="122" spans="2:15" ht="14.25" customHeight="1" thickTop="1" thickBot="1" x14ac:dyDescent="0.25">
      <c r="B122" s="316"/>
      <c r="C122" s="341"/>
      <c r="D122" s="442"/>
      <c r="E122" s="436" t="s">
        <v>40</v>
      </c>
      <c r="F122" s="444"/>
      <c r="G122" s="444"/>
      <c r="H122" s="450"/>
      <c r="I122" s="1388">
        <f>('[12]JURISDICCION ORDINARIA'!I122:J122+'[12]JURISDICCION ORDINARIA (2)'!I122:J122+'[12]JURISDICCION ORDINARIA (3)'!I122:J122+'[12]JURISDICCION ORDINARIA (4)'!I122:J122)</f>
        <v>0</v>
      </c>
      <c r="J122" s="1388"/>
      <c r="K122" s="341"/>
      <c r="L122" s="342"/>
      <c r="O122" s="332"/>
    </row>
    <row r="123" spans="2:15" ht="14.25" customHeight="1" thickTop="1" thickBot="1" x14ac:dyDescent="0.25">
      <c r="B123" s="316"/>
      <c r="C123" s="341"/>
      <c r="D123" s="442"/>
      <c r="E123" s="446" t="s">
        <v>63</v>
      </c>
      <c r="F123" s="435"/>
      <c r="G123" s="435"/>
      <c r="H123" s="435"/>
      <c r="I123" s="1391">
        <f>I125+I126+I124</f>
        <v>0</v>
      </c>
      <c r="J123" s="1392"/>
      <c r="K123" s="341"/>
      <c r="L123" s="342"/>
    </row>
    <row r="124" spans="2:15" ht="14.25" customHeight="1" thickTop="1" thickBot="1" x14ac:dyDescent="0.25">
      <c r="B124" s="316"/>
      <c r="C124" s="341"/>
      <c r="D124" s="442"/>
      <c r="E124" s="448" t="s">
        <v>42</v>
      </c>
      <c r="F124" s="449"/>
      <c r="G124" s="449"/>
      <c r="H124" s="449"/>
      <c r="I124" s="1388"/>
      <c r="J124" s="1388"/>
      <c r="K124" s="341"/>
      <c r="L124" s="342"/>
    </row>
    <row r="125" spans="2:15" ht="14.25" customHeight="1" thickTop="1" thickBot="1" x14ac:dyDescent="0.25">
      <c r="B125" s="316"/>
      <c r="C125" s="341"/>
      <c r="D125" s="442"/>
      <c r="E125" s="448" t="s">
        <v>41</v>
      </c>
      <c r="F125" s="444"/>
      <c r="G125" s="444"/>
      <c r="H125" s="444"/>
      <c r="I125" s="1388"/>
      <c r="J125" s="1388"/>
      <c r="K125" s="341"/>
      <c r="L125" s="342"/>
    </row>
    <row r="126" spans="2:15" ht="14.25" customHeight="1" thickTop="1" thickBot="1" x14ac:dyDescent="0.25">
      <c r="B126" s="316"/>
      <c r="C126" s="341"/>
      <c r="D126" s="442"/>
      <c r="E126" s="436" t="s">
        <v>40</v>
      </c>
      <c r="F126" s="444"/>
      <c r="G126" s="444"/>
      <c r="H126" s="450"/>
      <c r="I126" s="1388"/>
      <c r="J126" s="1388"/>
      <c r="K126" s="341"/>
      <c r="L126" s="342"/>
    </row>
    <row r="127" spans="2:15" ht="14.25" customHeight="1" thickTop="1" thickBot="1" x14ac:dyDescent="0.25">
      <c r="B127" s="316"/>
      <c r="C127" s="341"/>
      <c r="D127" s="442"/>
      <c r="E127" s="446" t="s">
        <v>122</v>
      </c>
      <c r="F127" s="435"/>
      <c r="G127" s="435"/>
      <c r="H127" s="435"/>
      <c r="I127" s="1367">
        <f>SUM(I128:J132)</f>
        <v>0</v>
      </c>
      <c r="J127" s="1367"/>
      <c r="K127" s="341"/>
      <c r="L127" s="342"/>
    </row>
    <row r="128" spans="2:15" ht="14.25" customHeight="1" thickTop="1" thickBot="1" x14ac:dyDescent="0.25">
      <c r="B128" s="316"/>
      <c r="C128" s="341"/>
      <c r="D128" s="442"/>
      <c r="E128" s="436" t="s">
        <v>38</v>
      </c>
      <c r="F128" s="437"/>
      <c r="G128" s="437"/>
      <c r="H128" s="438"/>
      <c r="I128" s="1388">
        <f>('[12]JURISDICCION ORDINARIA'!I128:J128+'[12]JURISDICCION ORDINARIA (2)'!I128:J128+'[12]JURISDICCION ORDINARIA (3)'!I128:J128+'[12]JURISDICCION ORDINARIA (4)'!I128:J128)</f>
        <v>0</v>
      </c>
      <c r="J128" s="1388"/>
      <c r="K128" s="341"/>
      <c r="L128" s="342"/>
    </row>
    <row r="129" spans="2:12" ht="14.25" customHeight="1" thickTop="1" thickBot="1" x14ac:dyDescent="0.25">
      <c r="B129" s="316"/>
      <c r="C129" s="341"/>
      <c r="D129" s="442"/>
      <c r="E129" s="439" t="s">
        <v>149</v>
      </c>
      <c r="F129" s="440"/>
      <c r="G129" s="440"/>
      <c r="H129" s="441"/>
      <c r="I129" s="1388">
        <f>('[12]JURISDICCION ORDINARIA'!I129:J129+'[12]JURISDICCION ORDINARIA (2)'!I129:J129+'[12]JURISDICCION ORDINARIA (3)'!I129:J129+'[12]JURISDICCION ORDINARIA (4)'!I129:J129)</f>
        <v>0</v>
      </c>
      <c r="J129" s="1388"/>
      <c r="K129" s="341"/>
      <c r="L129" s="342"/>
    </row>
    <row r="130" spans="2:12" ht="14.25" customHeight="1" thickTop="1" thickBot="1" x14ac:dyDescent="0.25">
      <c r="B130" s="316"/>
      <c r="C130" s="341"/>
      <c r="D130" s="442"/>
      <c r="E130" s="439" t="s">
        <v>22</v>
      </c>
      <c r="F130" s="440"/>
      <c r="G130" s="440"/>
      <c r="H130" s="441"/>
      <c r="I130" s="1388">
        <f>('[12]JURISDICCION ORDINARIA'!I130:J130+'[12]JURISDICCION ORDINARIA (2)'!I130:J130+'[12]JURISDICCION ORDINARIA (3)'!I130:J130+'[12]JURISDICCION ORDINARIA (4)'!I130:J130)</f>
        <v>0</v>
      </c>
      <c r="J130" s="1388"/>
      <c r="K130" s="341"/>
      <c r="L130" s="342"/>
    </row>
    <row r="131" spans="2:12" ht="14.25" customHeight="1" thickTop="1" thickBot="1" x14ac:dyDescent="0.25">
      <c r="B131" s="316"/>
      <c r="C131" s="341"/>
      <c r="D131" s="442"/>
      <c r="E131" s="443" t="s">
        <v>21</v>
      </c>
      <c r="F131" s="444"/>
      <c r="G131" s="444"/>
      <c r="H131" s="444"/>
      <c r="I131" s="1388">
        <f>('[12]JURISDICCION ORDINARIA'!I131:J131+'[12]JURISDICCION ORDINARIA (2)'!I131:J131+'[12]JURISDICCION ORDINARIA (3)'!I131:J131+'[12]JURISDICCION ORDINARIA (4)'!I131:J131)</f>
        <v>0</v>
      </c>
      <c r="J131" s="1388"/>
      <c r="K131" s="341"/>
      <c r="L131" s="342"/>
    </row>
    <row r="132" spans="2:12" ht="14.25" customHeight="1" thickTop="1" thickBot="1" x14ac:dyDescent="0.25">
      <c r="B132" s="316"/>
      <c r="C132" s="341"/>
      <c r="D132" s="442"/>
      <c r="E132" s="445" t="s">
        <v>150</v>
      </c>
      <c r="F132" s="431"/>
      <c r="G132" s="431"/>
      <c r="H132" s="431"/>
      <c r="I132" s="1388">
        <f>('[12]JURISDICCION ORDINARIA'!I132:J132+'[12]JURISDICCION ORDINARIA (2)'!I132:J132+'[12]JURISDICCION ORDINARIA (3)'!I132:J132+'[12]JURISDICCION ORDINARIA (4)'!I132:J132)</f>
        <v>0</v>
      </c>
      <c r="J132" s="1388"/>
      <c r="K132" s="341"/>
      <c r="L132" s="342"/>
    </row>
    <row r="133" spans="2:12" ht="14.25" customHeight="1" thickTop="1" thickBot="1" x14ac:dyDescent="0.25">
      <c r="B133" s="316"/>
      <c r="C133" s="341"/>
      <c r="D133" s="442"/>
      <c r="E133" s="434" t="s">
        <v>123</v>
      </c>
      <c r="F133" s="435"/>
      <c r="G133" s="435"/>
      <c r="H133" s="435"/>
      <c r="I133" s="1367">
        <f>SUM(I134:J138)</f>
        <v>7</v>
      </c>
      <c r="J133" s="1367"/>
      <c r="K133" s="341"/>
      <c r="L133" s="342"/>
    </row>
    <row r="134" spans="2:12" ht="14.25" customHeight="1" thickTop="1" thickBot="1" x14ac:dyDescent="0.25">
      <c r="B134" s="316"/>
      <c r="C134" s="341"/>
      <c r="D134" s="442"/>
      <c r="E134" s="436" t="s">
        <v>42</v>
      </c>
      <c r="F134" s="437"/>
      <c r="G134" s="437"/>
      <c r="H134" s="438"/>
      <c r="I134" s="1388">
        <f>('[12]JURISDICCION ORDINARIA'!I134:J134+'[12]JURISDICCION ORDINARIA (2)'!I134:J134+'[12]JURISDICCION ORDINARIA (3)'!I134:J134+'[12]JURISDICCION ORDINARIA (4)'!I134:J134)</f>
        <v>7</v>
      </c>
      <c r="J134" s="1388"/>
      <c r="K134" s="341"/>
      <c r="L134" s="342"/>
    </row>
    <row r="135" spans="2:12" ht="14.25" customHeight="1" thickTop="1" thickBot="1" x14ac:dyDescent="0.25">
      <c r="B135" s="316"/>
      <c r="C135" s="341"/>
      <c r="D135" s="442"/>
      <c r="E135" s="439" t="s">
        <v>149</v>
      </c>
      <c r="F135" s="440"/>
      <c r="G135" s="440"/>
      <c r="H135" s="441"/>
      <c r="I135" s="1388">
        <f>('[12]JURISDICCION ORDINARIA'!I135:J135+'[12]JURISDICCION ORDINARIA (2)'!I135:J135+'[12]JURISDICCION ORDINARIA (3)'!I135:J135+'[12]JURISDICCION ORDINARIA (4)'!I135:J135)</f>
        <v>0</v>
      </c>
      <c r="J135" s="1388"/>
      <c r="K135" s="341"/>
      <c r="L135" s="342"/>
    </row>
    <row r="136" spans="2:12" ht="14.25" customHeight="1" thickTop="1" thickBot="1" x14ac:dyDescent="0.25">
      <c r="B136" s="316"/>
      <c r="C136" s="341"/>
      <c r="D136" s="442"/>
      <c r="E136" s="439" t="s">
        <v>41</v>
      </c>
      <c r="F136" s="440"/>
      <c r="G136" s="440"/>
      <c r="H136" s="441"/>
      <c r="I136" s="1388">
        <f>('[12]JURISDICCION ORDINARIA'!I136:J136+'[12]JURISDICCION ORDINARIA (2)'!I136:J136+'[12]JURISDICCION ORDINARIA (3)'!I136:J136+'[12]JURISDICCION ORDINARIA (4)'!I136:J136)</f>
        <v>0</v>
      </c>
      <c r="J136" s="1388"/>
      <c r="K136" s="341"/>
      <c r="L136" s="342"/>
    </row>
    <row r="137" spans="2:12" ht="14.25" customHeight="1" thickTop="1" thickBot="1" x14ac:dyDescent="0.25">
      <c r="B137" s="316"/>
      <c r="C137" s="341"/>
      <c r="D137" s="442"/>
      <c r="E137" s="443" t="s">
        <v>40</v>
      </c>
      <c r="F137" s="444"/>
      <c r="G137" s="444"/>
      <c r="H137" s="444"/>
      <c r="I137" s="1388">
        <f>('[12]JURISDICCION ORDINARIA'!I137:J137+'[12]JURISDICCION ORDINARIA (2)'!I137:J137+'[12]JURISDICCION ORDINARIA (3)'!I137:J137+'[12]JURISDICCION ORDINARIA (4)'!I137:J137)</f>
        <v>0</v>
      </c>
      <c r="J137" s="1388"/>
      <c r="K137" s="341"/>
      <c r="L137" s="342"/>
    </row>
    <row r="138" spans="2:12" ht="14.25" customHeight="1" thickTop="1" thickBot="1" x14ac:dyDescent="0.25">
      <c r="B138" s="316"/>
      <c r="C138" s="341"/>
      <c r="D138" s="442"/>
      <c r="E138" s="445" t="s">
        <v>152</v>
      </c>
      <c r="F138" s="431"/>
      <c r="G138" s="431"/>
      <c r="H138" s="431"/>
      <c r="I138" s="1388">
        <f>('[12]JURISDICCION ORDINARIA'!I138:J138+'[12]JURISDICCION ORDINARIA (2)'!I138:J138+'[12]JURISDICCION ORDINARIA (3)'!I138:J138+'[12]JURISDICCION ORDINARIA (4)'!I138:J138)</f>
        <v>0</v>
      </c>
      <c r="J138" s="1388"/>
      <c r="K138" s="341"/>
      <c r="L138" s="342"/>
    </row>
    <row r="139" spans="2:12" ht="14.25" customHeight="1" thickTop="1" thickBot="1" x14ac:dyDescent="0.25">
      <c r="B139" s="316"/>
      <c r="C139" s="341"/>
      <c r="D139" s="442"/>
      <c r="E139" s="434" t="s">
        <v>148</v>
      </c>
      <c r="F139" s="435"/>
      <c r="G139" s="435"/>
      <c r="H139" s="435"/>
      <c r="I139" s="1367">
        <f>SUM(I140:J144)</f>
        <v>17</v>
      </c>
      <c r="J139" s="1367"/>
      <c r="K139" s="341"/>
      <c r="L139" s="342"/>
    </row>
    <row r="140" spans="2:12" ht="14.25" customHeight="1" thickTop="1" thickBot="1" x14ac:dyDescent="0.25">
      <c r="B140" s="316"/>
      <c r="C140" s="341"/>
      <c r="D140" s="442"/>
      <c r="E140" s="436" t="s">
        <v>38</v>
      </c>
      <c r="F140" s="437"/>
      <c r="G140" s="437"/>
      <c r="H140" s="438"/>
      <c r="I140" s="1388">
        <f>('[12]JURISDICCION ORDINARIA'!I140:J140+'[12]JURISDICCION ORDINARIA (2)'!I140:J140+'[12]JURISDICCION ORDINARIA (3)'!I140:J140+'[12]JURISDICCION ORDINARIA (4)'!I140:J140)</f>
        <v>11</v>
      </c>
      <c r="J140" s="1388"/>
      <c r="K140" s="341"/>
      <c r="L140" s="342"/>
    </row>
    <row r="141" spans="2:12" ht="14.25" customHeight="1" thickTop="1" thickBot="1" x14ac:dyDescent="0.25">
      <c r="B141" s="316"/>
      <c r="C141" s="341"/>
      <c r="D141" s="442"/>
      <c r="E141" s="439" t="s">
        <v>149</v>
      </c>
      <c r="F141" s="440"/>
      <c r="G141" s="440"/>
      <c r="H141" s="441"/>
      <c r="I141" s="1388">
        <f>('[12]JURISDICCION ORDINARIA'!I141:J141+'[12]JURISDICCION ORDINARIA (2)'!I141:J141+'[12]JURISDICCION ORDINARIA (3)'!I141:J141+'[12]JURISDICCION ORDINARIA (4)'!I141:J141)</f>
        <v>0</v>
      </c>
      <c r="J141" s="1388"/>
      <c r="K141" s="341"/>
      <c r="L141" s="342"/>
    </row>
    <row r="142" spans="2:12" ht="14.25" customHeight="1" thickTop="1" thickBot="1" x14ac:dyDescent="0.25">
      <c r="B142" s="316"/>
      <c r="C142" s="341"/>
      <c r="D142" s="442"/>
      <c r="E142" s="439" t="s">
        <v>22</v>
      </c>
      <c r="F142" s="440"/>
      <c r="G142" s="440"/>
      <c r="H142" s="441"/>
      <c r="I142" s="1388">
        <f>('[12]JURISDICCION ORDINARIA'!I142:J142+'[12]JURISDICCION ORDINARIA (2)'!I142:J142+'[12]JURISDICCION ORDINARIA (3)'!I142:J142+'[12]JURISDICCION ORDINARIA (4)'!I142:J142)</f>
        <v>6</v>
      </c>
      <c r="J142" s="1388"/>
      <c r="K142" s="341"/>
      <c r="L142" s="342"/>
    </row>
    <row r="143" spans="2:12" ht="14.25" customHeight="1" thickTop="1" thickBot="1" x14ac:dyDescent="0.25">
      <c r="B143" s="316"/>
      <c r="C143" s="341"/>
      <c r="D143" s="442"/>
      <c r="E143" s="443" t="s">
        <v>21</v>
      </c>
      <c r="F143" s="444"/>
      <c r="G143" s="444"/>
      <c r="H143" s="444"/>
      <c r="I143" s="1388">
        <f>('[12]JURISDICCION ORDINARIA'!I143:J143+'[12]JURISDICCION ORDINARIA (2)'!I143:J143+'[12]JURISDICCION ORDINARIA (3)'!I143:J143+'[12]JURISDICCION ORDINARIA (4)'!I143:J143)</f>
        <v>0</v>
      </c>
      <c r="J143" s="1388"/>
      <c r="K143" s="341"/>
      <c r="L143" s="342"/>
    </row>
    <row r="144" spans="2:12" ht="14.25" customHeight="1" thickTop="1" thickBot="1" x14ac:dyDescent="0.25">
      <c r="B144" s="316"/>
      <c r="C144" s="341"/>
      <c r="D144" s="442"/>
      <c r="E144" s="445" t="s">
        <v>150</v>
      </c>
      <c r="F144" s="431"/>
      <c r="G144" s="431"/>
      <c r="H144" s="431"/>
      <c r="I144" s="1388">
        <f>('[12]JURISDICCION ORDINARIA'!I144:J144+'[12]JURISDICCION ORDINARIA (2)'!I144:J144+'[12]JURISDICCION ORDINARIA (3)'!I144:J144+'[12]JURISDICCION ORDINARIA (4)'!I144:J144)</f>
        <v>0</v>
      </c>
      <c r="J144" s="1388"/>
      <c r="K144" s="341"/>
      <c r="L144" s="342"/>
    </row>
    <row r="145" spans="2:14" ht="16.5" customHeight="1" thickTop="1" thickBot="1" x14ac:dyDescent="0.25">
      <c r="B145" s="316"/>
      <c r="C145" s="341"/>
      <c r="D145" s="451" t="s">
        <v>153</v>
      </c>
      <c r="E145" s="452"/>
      <c r="F145" s="453"/>
      <c r="G145" s="454"/>
      <c r="H145" s="454"/>
      <c r="I145" s="1332">
        <f>(I146+I151+I156+I161+I166+I171+I176)</f>
        <v>0</v>
      </c>
      <c r="J145" s="1333"/>
      <c r="K145" s="341"/>
      <c r="L145" s="342"/>
    </row>
    <row r="146" spans="2:14" ht="14.25" customHeight="1" thickTop="1" thickBot="1" x14ac:dyDescent="0.25">
      <c r="B146" s="316"/>
      <c r="C146" s="341"/>
      <c r="D146" s="455"/>
      <c r="E146" s="456" t="s">
        <v>23</v>
      </c>
      <c r="F146" s="435"/>
      <c r="G146" s="435"/>
      <c r="H146" s="447"/>
      <c r="I146" s="1391">
        <f>(I147+I148+I149+I150)</f>
        <v>0</v>
      </c>
      <c r="J146" s="1392"/>
      <c r="K146" s="341"/>
      <c r="L146" s="342"/>
      <c r="N146" s="332"/>
    </row>
    <row r="147" spans="2:14" ht="14.25" customHeight="1" thickTop="1" thickBot="1" x14ac:dyDescent="0.25">
      <c r="B147" s="316"/>
      <c r="C147" s="341"/>
      <c r="D147" s="457"/>
      <c r="E147" s="458" t="s">
        <v>38</v>
      </c>
      <c r="F147" s="444"/>
      <c r="G147" s="444"/>
      <c r="H147" s="450"/>
      <c r="I147" s="1387"/>
      <c r="J147" s="1387"/>
      <c r="K147" s="341"/>
      <c r="L147" s="342"/>
      <c r="N147" s="332"/>
    </row>
    <row r="148" spans="2:14" ht="14.25" customHeight="1" thickTop="1" thickBot="1" x14ac:dyDescent="0.25">
      <c r="B148" s="316"/>
      <c r="C148" s="341"/>
      <c r="D148" s="457"/>
      <c r="E148" s="458" t="s">
        <v>149</v>
      </c>
      <c r="F148" s="444"/>
      <c r="G148" s="444"/>
      <c r="H148" s="450"/>
      <c r="I148" s="1387"/>
      <c r="J148" s="1387"/>
      <c r="K148" s="341"/>
      <c r="L148" s="342"/>
      <c r="N148" s="332"/>
    </row>
    <row r="149" spans="2:14" ht="14.25" customHeight="1" thickTop="1" thickBot="1" x14ac:dyDescent="0.25">
      <c r="B149" s="316"/>
      <c r="C149" s="341"/>
      <c r="D149" s="457"/>
      <c r="E149" s="458" t="s">
        <v>22</v>
      </c>
      <c r="F149" s="444"/>
      <c r="G149" s="444"/>
      <c r="H149" s="450"/>
      <c r="I149" s="1387"/>
      <c r="J149" s="1387"/>
      <c r="K149" s="341"/>
      <c r="L149" s="342"/>
      <c r="N149" s="332"/>
    </row>
    <row r="150" spans="2:14" ht="14.25" customHeight="1" thickTop="1" thickBot="1" x14ac:dyDescent="0.25">
      <c r="B150" s="316"/>
      <c r="C150" s="341"/>
      <c r="D150" s="457"/>
      <c r="E150" s="458" t="s">
        <v>21</v>
      </c>
      <c r="F150" s="459"/>
      <c r="G150" s="459"/>
      <c r="H150" s="460"/>
      <c r="I150" s="1387"/>
      <c r="J150" s="1387"/>
      <c r="K150" s="341"/>
      <c r="L150" s="342"/>
      <c r="M150" s="332"/>
      <c r="N150" s="332"/>
    </row>
    <row r="151" spans="2:14" ht="14.25" customHeight="1" thickTop="1" thickBot="1" x14ac:dyDescent="0.25">
      <c r="B151" s="316"/>
      <c r="C151" s="341"/>
      <c r="D151" s="457"/>
      <c r="E151" s="461" t="s">
        <v>7</v>
      </c>
      <c r="F151" s="462"/>
      <c r="G151" s="462"/>
      <c r="H151" s="462"/>
      <c r="I151" s="1393">
        <f>(I152+I153+I154+I155)</f>
        <v>0</v>
      </c>
      <c r="J151" s="1393"/>
      <c r="K151" s="341"/>
      <c r="L151" s="342"/>
      <c r="M151" s="332"/>
      <c r="N151" s="332"/>
    </row>
    <row r="152" spans="2:14" ht="14.25" customHeight="1" thickTop="1" thickBot="1" x14ac:dyDescent="0.25">
      <c r="B152" s="316"/>
      <c r="C152" s="341"/>
      <c r="D152" s="457"/>
      <c r="E152" s="458" t="s">
        <v>38</v>
      </c>
      <c r="F152" s="444"/>
      <c r="G152" s="444"/>
      <c r="H152" s="450"/>
      <c r="I152" s="1387"/>
      <c r="J152" s="1387"/>
      <c r="K152" s="341"/>
      <c r="L152" s="342"/>
      <c r="M152" s="332"/>
      <c r="N152" s="332"/>
    </row>
    <row r="153" spans="2:14" ht="14.25" customHeight="1" thickTop="1" thickBot="1" x14ac:dyDescent="0.25">
      <c r="B153" s="316"/>
      <c r="C153" s="341"/>
      <c r="D153" s="457"/>
      <c r="E153" s="458" t="s">
        <v>149</v>
      </c>
      <c r="F153" s="444"/>
      <c r="G153" s="444"/>
      <c r="H153" s="450"/>
      <c r="I153" s="1387"/>
      <c r="J153" s="1387"/>
      <c r="K153" s="341"/>
      <c r="L153" s="342"/>
      <c r="M153" s="332"/>
      <c r="N153" s="332"/>
    </row>
    <row r="154" spans="2:14" ht="14.25" customHeight="1" thickTop="1" thickBot="1" x14ac:dyDescent="0.25">
      <c r="B154" s="316"/>
      <c r="C154" s="341"/>
      <c r="D154" s="457"/>
      <c r="E154" s="458" t="s">
        <v>22</v>
      </c>
      <c r="F154" s="444"/>
      <c r="G154" s="444"/>
      <c r="H154" s="450"/>
      <c r="I154" s="1387"/>
      <c r="J154" s="1387"/>
      <c r="K154" s="341"/>
      <c r="L154" s="342"/>
      <c r="M154" s="332"/>
      <c r="N154" s="332"/>
    </row>
    <row r="155" spans="2:14" ht="14.25" customHeight="1" thickTop="1" thickBot="1" x14ac:dyDescent="0.25">
      <c r="B155" s="316"/>
      <c r="C155" s="341"/>
      <c r="D155" s="457"/>
      <c r="E155" s="458" t="s">
        <v>21</v>
      </c>
      <c r="F155" s="459"/>
      <c r="G155" s="459"/>
      <c r="H155" s="460"/>
      <c r="I155" s="1387"/>
      <c r="J155" s="1387"/>
      <c r="K155" s="341"/>
      <c r="L155" s="342"/>
      <c r="M155" s="332"/>
      <c r="N155" s="332"/>
    </row>
    <row r="156" spans="2:14" ht="14.25" customHeight="1" thickTop="1" thickBot="1" x14ac:dyDescent="0.25">
      <c r="B156" s="316"/>
      <c r="C156" s="341"/>
      <c r="D156" s="457"/>
      <c r="E156" s="461" t="s">
        <v>154</v>
      </c>
      <c r="F156" s="462"/>
      <c r="G156" s="462"/>
      <c r="H156" s="462"/>
      <c r="I156" s="1393">
        <f>(I157+I158+I159+I160)</f>
        <v>0</v>
      </c>
      <c r="J156" s="1393"/>
      <c r="K156" s="341"/>
      <c r="L156" s="342"/>
      <c r="M156" s="332"/>
      <c r="N156" s="332"/>
    </row>
    <row r="157" spans="2:14" ht="14.25" customHeight="1" thickTop="1" thickBot="1" x14ac:dyDescent="0.25">
      <c r="B157" s="316"/>
      <c r="C157" s="341"/>
      <c r="D157" s="457"/>
      <c r="E157" s="458" t="s">
        <v>38</v>
      </c>
      <c r="F157" s="444"/>
      <c r="G157" s="444"/>
      <c r="H157" s="450"/>
      <c r="I157" s="1387"/>
      <c r="J157" s="1387"/>
      <c r="K157" s="341"/>
      <c r="L157" s="342"/>
      <c r="M157" s="332"/>
      <c r="N157" s="332"/>
    </row>
    <row r="158" spans="2:14" ht="14.25" customHeight="1" thickTop="1" thickBot="1" x14ac:dyDescent="0.25">
      <c r="B158" s="316"/>
      <c r="C158" s="341"/>
      <c r="D158" s="457"/>
      <c r="E158" s="458" t="s">
        <v>149</v>
      </c>
      <c r="F158" s="444"/>
      <c r="G158" s="444"/>
      <c r="H158" s="450"/>
      <c r="I158" s="1387"/>
      <c r="J158" s="1387"/>
      <c r="K158" s="341"/>
      <c r="L158" s="342"/>
      <c r="M158" s="332"/>
      <c r="N158" s="332"/>
    </row>
    <row r="159" spans="2:14" ht="14.25" customHeight="1" thickTop="1" thickBot="1" x14ac:dyDescent="0.25">
      <c r="B159" s="316"/>
      <c r="C159" s="341"/>
      <c r="D159" s="457"/>
      <c r="E159" s="458" t="s">
        <v>22</v>
      </c>
      <c r="F159" s="444"/>
      <c r="G159" s="444"/>
      <c r="H159" s="450"/>
      <c r="I159" s="1387"/>
      <c r="J159" s="1387"/>
      <c r="K159" s="341"/>
      <c r="L159" s="342"/>
      <c r="M159" s="332"/>
      <c r="N159" s="332"/>
    </row>
    <row r="160" spans="2:14" ht="14.25" customHeight="1" thickTop="1" thickBot="1" x14ac:dyDescent="0.25">
      <c r="B160" s="316"/>
      <c r="C160" s="341"/>
      <c r="D160" s="457"/>
      <c r="E160" s="458" t="s">
        <v>21</v>
      </c>
      <c r="F160" s="459"/>
      <c r="G160" s="459"/>
      <c r="H160" s="460"/>
      <c r="I160" s="1387"/>
      <c r="J160" s="1387"/>
      <c r="K160" s="341"/>
      <c r="L160" s="342"/>
      <c r="M160" s="332"/>
      <c r="N160" s="332"/>
    </row>
    <row r="161" spans="1:14" ht="14.25" customHeight="1" thickTop="1" thickBot="1" x14ac:dyDescent="0.25">
      <c r="B161" s="316"/>
      <c r="C161" s="341"/>
      <c r="D161" s="457"/>
      <c r="E161" s="463" t="s">
        <v>64</v>
      </c>
      <c r="F161" s="435"/>
      <c r="G161" s="435"/>
      <c r="H161" s="447"/>
      <c r="I161" s="1393">
        <f>(I162+I163+I164+I165)</f>
        <v>0</v>
      </c>
      <c r="J161" s="1393"/>
      <c r="K161" s="341"/>
      <c r="L161" s="342"/>
      <c r="M161" s="332"/>
      <c r="N161" s="332"/>
    </row>
    <row r="162" spans="1:14" ht="14.25" customHeight="1" thickTop="1" thickBot="1" x14ac:dyDescent="0.25">
      <c r="B162" s="316"/>
      <c r="C162" s="341"/>
      <c r="D162" s="457"/>
      <c r="E162" s="464" t="s">
        <v>39</v>
      </c>
      <c r="F162" s="437"/>
      <c r="G162" s="437"/>
      <c r="H162" s="438"/>
      <c r="I162" s="1387"/>
      <c r="J162" s="1387"/>
      <c r="K162" s="341"/>
      <c r="L162" s="342"/>
      <c r="M162" s="332"/>
      <c r="N162" s="332"/>
    </row>
    <row r="163" spans="1:14" ht="14.25" customHeight="1" thickTop="1" thickBot="1" x14ac:dyDescent="0.25">
      <c r="B163" s="316"/>
      <c r="C163" s="341"/>
      <c r="D163" s="457"/>
      <c r="E163" s="464" t="s">
        <v>149</v>
      </c>
      <c r="F163" s="437"/>
      <c r="G163" s="437"/>
      <c r="H163" s="438"/>
      <c r="I163" s="1387"/>
      <c r="J163" s="1387"/>
      <c r="K163" s="341"/>
      <c r="L163" s="342"/>
      <c r="M163" s="332"/>
      <c r="N163" s="332"/>
    </row>
    <row r="164" spans="1:14" ht="14.25" customHeight="1" thickTop="1" thickBot="1" x14ac:dyDescent="0.25">
      <c r="B164" s="316"/>
      <c r="C164" s="341"/>
      <c r="D164" s="457"/>
      <c r="E164" s="464" t="s">
        <v>41</v>
      </c>
      <c r="F164" s="437"/>
      <c r="G164" s="437"/>
      <c r="H164" s="438"/>
      <c r="I164" s="1387"/>
      <c r="J164" s="1387"/>
      <c r="K164" s="341"/>
      <c r="L164" s="342"/>
      <c r="M164" s="332"/>
      <c r="N164" s="332"/>
    </row>
    <row r="165" spans="1:14" ht="14.25" customHeight="1" thickTop="1" thickBot="1" x14ac:dyDescent="0.25">
      <c r="A165" s="332"/>
      <c r="B165" s="317"/>
      <c r="C165" s="341"/>
      <c r="D165" s="457"/>
      <c r="E165" s="464" t="s">
        <v>40</v>
      </c>
      <c r="F165" s="437"/>
      <c r="G165" s="437"/>
      <c r="H165" s="438"/>
      <c r="I165" s="1387"/>
      <c r="J165" s="1387"/>
      <c r="K165" s="341"/>
      <c r="L165" s="342"/>
      <c r="M165" s="332"/>
    </row>
    <row r="166" spans="1:14" ht="14.25" customHeight="1" thickTop="1" thickBot="1" x14ac:dyDescent="0.25">
      <c r="A166" s="332"/>
      <c r="B166" s="317"/>
      <c r="C166" s="341"/>
      <c r="D166" s="457"/>
      <c r="E166" s="463" t="s">
        <v>65</v>
      </c>
      <c r="F166" s="435"/>
      <c r="G166" s="435"/>
      <c r="H166" s="447"/>
      <c r="I166" s="1393">
        <f>(I167+I168+I169+I170)</f>
        <v>0</v>
      </c>
      <c r="J166" s="1393"/>
      <c r="K166" s="341"/>
      <c r="L166" s="342"/>
      <c r="M166" s="332"/>
    </row>
    <row r="167" spans="1:14" ht="14.25" customHeight="1" thickTop="1" thickBot="1" x14ac:dyDescent="0.25">
      <c r="A167" s="332"/>
      <c r="B167" s="317"/>
      <c r="C167" s="341"/>
      <c r="D167" s="457"/>
      <c r="E167" s="464" t="s">
        <v>42</v>
      </c>
      <c r="F167" s="437"/>
      <c r="G167" s="437"/>
      <c r="H167" s="438"/>
      <c r="I167" s="1387"/>
      <c r="J167" s="1387"/>
      <c r="K167" s="341"/>
      <c r="L167" s="342"/>
      <c r="M167" s="332"/>
    </row>
    <row r="168" spans="1:14" ht="14.25" customHeight="1" thickTop="1" thickBot="1" x14ac:dyDescent="0.25">
      <c r="A168" s="332"/>
      <c r="B168" s="317"/>
      <c r="C168" s="341"/>
      <c r="D168" s="457"/>
      <c r="E168" s="464" t="s">
        <v>149</v>
      </c>
      <c r="F168" s="437"/>
      <c r="G168" s="437"/>
      <c r="H168" s="438"/>
      <c r="I168" s="1387"/>
      <c r="J168" s="1387"/>
      <c r="K168" s="341"/>
      <c r="L168" s="342"/>
      <c r="M168" s="332"/>
    </row>
    <row r="169" spans="1:14" ht="14.25" customHeight="1" thickTop="1" thickBot="1" x14ac:dyDescent="0.25">
      <c r="A169" s="332"/>
      <c r="B169" s="317"/>
      <c r="C169" s="341"/>
      <c r="D169" s="457"/>
      <c r="E169" s="464" t="s">
        <v>41</v>
      </c>
      <c r="F169" s="437"/>
      <c r="G169" s="437"/>
      <c r="H169" s="438"/>
      <c r="I169" s="1387"/>
      <c r="J169" s="1387"/>
      <c r="K169" s="341"/>
      <c r="L169" s="342"/>
      <c r="M169" s="332"/>
    </row>
    <row r="170" spans="1:14" ht="14.25" customHeight="1" thickTop="1" thickBot="1" x14ac:dyDescent="0.25">
      <c r="A170" s="332"/>
      <c r="B170" s="317"/>
      <c r="C170" s="341"/>
      <c r="D170" s="457"/>
      <c r="E170" s="464" t="s">
        <v>40</v>
      </c>
      <c r="F170" s="437"/>
      <c r="G170" s="437"/>
      <c r="H170" s="438"/>
      <c r="I170" s="1387"/>
      <c r="J170" s="1387"/>
      <c r="K170" s="341"/>
      <c r="L170" s="342"/>
      <c r="M170" s="332"/>
    </row>
    <row r="171" spans="1:14" ht="14.25" customHeight="1" thickTop="1" thickBot="1" x14ac:dyDescent="0.25">
      <c r="A171" s="332"/>
      <c r="B171" s="317"/>
      <c r="C171" s="341"/>
      <c r="D171" s="457"/>
      <c r="E171" s="463" t="s">
        <v>175</v>
      </c>
      <c r="F171" s="435"/>
      <c r="G171" s="435"/>
      <c r="H171" s="447"/>
      <c r="I171" s="1393">
        <f>(I172+I173+I174+I175)</f>
        <v>0</v>
      </c>
      <c r="J171" s="1393"/>
      <c r="K171" s="341"/>
      <c r="L171" s="342"/>
      <c r="M171" s="332"/>
    </row>
    <row r="172" spans="1:14" ht="14.25" customHeight="1" thickTop="1" thickBot="1" x14ac:dyDescent="0.25">
      <c r="A172" s="332"/>
      <c r="B172" s="317"/>
      <c r="C172" s="341"/>
      <c r="D172" s="457"/>
      <c r="E172" s="464" t="s">
        <v>42</v>
      </c>
      <c r="F172" s="437"/>
      <c r="G172" s="437"/>
      <c r="H172" s="438"/>
      <c r="I172" s="1387"/>
      <c r="J172" s="1387"/>
      <c r="K172" s="341"/>
      <c r="L172" s="342"/>
      <c r="M172" s="332"/>
    </row>
    <row r="173" spans="1:14" ht="14.25" customHeight="1" thickTop="1" thickBot="1" x14ac:dyDescent="0.25">
      <c r="A173" s="332"/>
      <c r="B173" s="317"/>
      <c r="C173" s="341"/>
      <c r="D173" s="457"/>
      <c r="E173" s="464" t="s">
        <v>149</v>
      </c>
      <c r="F173" s="437"/>
      <c r="G173" s="437"/>
      <c r="H173" s="438"/>
      <c r="I173" s="1394"/>
      <c r="J173" s="1394"/>
      <c r="K173" s="341"/>
      <c r="L173" s="342"/>
      <c r="M173" s="332"/>
    </row>
    <row r="174" spans="1:14" ht="14.25" customHeight="1" thickTop="1" thickBot="1" x14ac:dyDescent="0.25">
      <c r="A174" s="332"/>
      <c r="B174" s="317"/>
      <c r="C174" s="341"/>
      <c r="D174" s="457"/>
      <c r="E174" s="464" t="s">
        <v>41</v>
      </c>
      <c r="F174" s="437"/>
      <c r="G174" s="437"/>
      <c r="H174" s="438"/>
      <c r="I174" s="1387"/>
      <c r="J174" s="1387"/>
      <c r="K174" s="341"/>
      <c r="L174" s="342"/>
      <c r="M174" s="332"/>
    </row>
    <row r="175" spans="1:14" ht="14.25" customHeight="1" thickTop="1" thickBot="1" x14ac:dyDescent="0.25">
      <c r="A175" s="332"/>
      <c r="B175" s="317"/>
      <c r="C175" s="341"/>
      <c r="D175" s="457"/>
      <c r="E175" s="464" t="s">
        <v>40</v>
      </c>
      <c r="F175" s="437"/>
      <c r="G175" s="437"/>
      <c r="H175" s="438"/>
      <c r="I175" s="1387"/>
      <c r="J175" s="1387"/>
      <c r="K175" s="341"/>
      <c r="L175" s="342"/>
      <c r="M175" s="332"/>
    </row>
    <row r="176" spans="1:14" ht="14.25" customHeight="1" thickTop="1" thickBot="1" x14ac:dyDescent="0.25">
      <c r="A176" s="332"/>
      <c r="B176" s="317"/>
      <c r="C176" s="341"/>
      <c r="D176" s="457"/>
      <c r="E176" s="463" t="s">
        <v>172</v>
      </c>
      <c r="F176" s="435"/>
      <c r="G176" s="435"/>
      <c r="H176" s="447"/>
      <c r="I176" s="1393">
        <f>(I177+I178+I179+I180)</f>
        <v>0</v>
      </c>
      <c r="J176" s="1393"/>
      <c r="K176" s="341"/>
      <c r="L176" s="342"/>
      <c r="M176" s="332"/>
    </row>
    <row r="177" spans="1:17" ht="14.25" customHeight="1" thickTop="1" thickBot="1" x14ac:dyDescent="0.25">
      <c r="A177" s="332"/>
      <c r="B177" s="317"/>
      <c r="C177" s="341"/>
      <c r="D177" s="457"/>
      <c r="E177" s="464" t="s">
        <v>42</v>
      </c>
      <c r="F177" s="437"/>
      <c r="G177" s="437"/>
      <c r="H177" s="438"/>
      <c r="I177" s="1387"/>
      <c r="J177" s="1387"/>
      <c r="K177" s="341"/>
      <c r="L177" s="342"/>
      <c r="M177" s="332"/>
    </row>
    <row r="178" spans="1:17" ht="14.25" customHeight="1" thickTop="1" thickBot="1" x14ac:dyDescent="0.25">
      <c r="A178" s="332"/>
      <c r="B178" s="317"/>
      <c r="C178" s="341"/>
      <c r="D178" s="457"/>
      <c r="E178" s="464" t="s">
        <v>149</v>
      </c>
      <c r="F178" s="437"/>
      <c r="G178" s="437"/>
      <c r="H178" s="438"/>
      <c r="I178" s="1387"/>
      <c r="J178" s="1387"/>
      <c r="K178" s="341"/>
      <c r="L178" s="342"/>
      <c r="M178" s="332"/>
    </row>
    <row r="179" spans="1:17" ht="14.25" customHeight="1" thickTop="1" thickBot="1" x14ac:dyDescent="0.25">
      <c r="A179" s="332"/>
      <c r="B179" s="317"/>
      <c r="C179" s="341"/>
      <c r="D179" s="457"/>
      <c r="E179" s="464" t="s">
        <v>41</v>
      </c>
      <c r="F179" s="437"/>
      <c r="G179" s="437"/>
      <c r="H179" s="438"/>
      <c r="I179" s="1387"/>
      <c r="J179" s="1387"/>
      <c r="K179" s="341"/>
      <c r="L179" s="342"/>
      <c r="M179" s="332"/>
    </row>
    <row r="180" spans="1:17" ht="14.25" customHeight="1" thickTop="1" thickBot="1" x14ac:dyDescent="0.25">
      <c r="A180" s="332"/>
      <c r="B180" s="317"/>
      <c r="C180" s="341"/>
      <c r="D180" s="465"/>
      <c r="E180" s="464" t="s">
        <v>40</v>
      </c>
      <c r="F180" s="437"/>
      <c r="G180" s="437"/>
      <c r="H180" s="438"/>
      <c r="I180" s="1387"/>
      <c r="J180" s="1387"/>
      <c r="K180" s="341"/>
      <c r="L180" s="342"/>
    </row>
    <row r="181" spans="1:17" ht="16.5" thickTop="1" thickBot="1" x14ac:dyDescent="0.25">
      <c r="B181" s="316"/>
      <c r="C181" s="341"/>
      <c r="D181" s="858" t="s">
        <v>68</v>
      </c>
      <c r="E181" s="466"/>
      <c r="F181" s="454"/>
      <c r="G181" s="454"/>
      <c r="H181" s="467"/>
      <c r="I181" s="1343">
        <f>SUM(I182:J219)</f>
        <v>78</v>
      </c>
      <c r="J181" s="1343"/>
      <c r="K181" s="341"/>
      <c r="L181" s="342"/>
      <c r="P181" s="332"/>
      <c r="Q181" s="332"/>
    </row>
    <row r="182" spans="1:17" s="332" customFormat="1" ht="14.25" customHeight="1" thickTop="1" thickBot="1" x14ac:dyDescent="0.25">
      <c r="A182" s="320"/>
      <c r="B182" s="316"/>
      <c r="C182" s="316"/>
      <c r="D182" s="468"/>
      <c r="E182" s="469" t="s">
        <v>45</v>
      </c>
      <c r="F182" s="470"/>
      <c r="G182" s="470"/>
      <c r="H182" s="471"/>
      <c r="I182" s="1387">
        <f>('[12]JURISDICCION ORDINARIA'!I182:J182+'[12]JURISDICCION ORDINARIA (2)'!I182:J182+'[12]JURISDICCION ORDINARIA (3)'!I182:J182+'[12]JURISDICCION ORDINARIA (4)'!I182:J182)</f>
        <v>0</v>
      </c>
      <c r="J182" s="1387"/>
      <c r="K182" s="341"/>
      <c r="L182" s="342"/>
      <c r="M182" s="320"/>
      <c r="N182" s="320"/>
      <c r="O182" s="320"/>
      <c r="P182" s="320"/>
      <c r="Q182" s="320"/>
    </row>
    <row r="183" spans="1:17" ht="14.25" customHeight="1" thickTop="1" thickBot="1" x14ac:dyDescent="0.25">
      <c r="B183" s="316"/>
      <c r="C183" s="316"/>
      <c r="D183" s="468"/>
      <c r="E183" s="469" t="s">
        <v>31</v>
      </c>
      <c r="F183" s="437"/>
      <c r="G183" s="437"/>
      <c r="H183" s="438"/>
      <c r="I183" s="1387">
        <f>('[12]JURISDICCION ORDINARIA'!I183:J183+'[12]JURISDICCION ORDINARIA (2)'!I183:J183+'[12]JURISDICCION ORDINARIA (3)'!I183:J183+'[12]JURISDICCION ORDINARIA (4)'!I183:J183)</f>
        <v>0</v>
      </c>
      <c r="J183" s="1387"/>
      <c r="K183" s="341"/>
      <c r="L183" s="342"/>
    </row>
    <row r="184" spans="1:17" ht="14.25" customHeight="1" thickTop="1" thickBot="1" x14ac:dyDescent="0.25">
      <c r="B184" s="316"/>
      <c r="C184" s="316"/>
      <c r="D184" s="468"/>
      <c r="E184" s="469" t="s">
        <v>46</v>
      </c>
      <c r="F184" s="472"/>
      <c r="G184" s="437"/>
      <c r="H184" s="438"/>
      <c r="I184" s="1387">
        <f>('[12]JURISDICCION ORDINARIA'!I184:J184+'[12]JURISDICCION ORDINARIA (2)'!I184:J184+'[12]JURISDICCION ORDINARIA (3)'!I184:J184+'[12]JURISDICCION ORDINARIA (4)'!I184:J184)</f>
        <v>0</v>
      </c>
      <c r="J184" s="1387"/>
      <c r="K184" s="341"/>
      <c r="L184" s="342"/>
    </row>
    <row r="185" spans="1:17" ht="14.25" customHeight="1" thickTop="1" thickBot="1" x14ac:dyDescent="0.25">
      <c r="B185" s="316"/>
      <c r="C185" s="341"/>
      <c r="D185" s="468"/>
      <c r="E185" s="469" t="s">
        <v>70</v>
      </c>
      <c r="F185" s="437"/>
      <c r="G185" s="437"/>
      <c r="H185" s="438"/>
      <c r="I185" s="1387">
        <f>('[12]JURISDICCION ORDINARIA'!I185:J185+'[12]JURISDICCION ORDINARIA (2)'!I185:J185+'[12]JURISDICCION ORDINARIA (3)'!I185:J185+'[12]JURISDICCION ORDINARIA (4)'!I185:J185)</f>
        <v>0</v>
      </c>
      <c r="J185" s="1387"/>
      <c r="K185" s="341"/>
      <c r="L185" s="342"/>
    </row>
    <row r="186" spans="1:17" ht="14.25" customHeight="1" thickTop="1" thickBot="1" x14ac:dyDescent="0.4">
      <c r="B186" s="316"/>
      <c r="C186" s="341"/>
      <c r="D186" s="468"/>
      <c r="E186" s="469" t="s">
        <v>29</v>
      </c>
      <c r="F186" s="437"/>
      <c r="G186" s="437"/>
      <c r="H186" s="438"/>
      <c r="I186" s="1387">
        <f>('[12]JURISDICCION ORDINARIA'!I186:J186+'[12]JURISDICCION ORDINARIA (2)'!I186:J186+'[12]JURISDICCION ORDINARIA (3)'!I186:J186+'[12]JURISDICCION ORDINARIA (4)'!I186:J186)</f>
        <v>0</v>
      </c>
      <c r="J186" s="1387"/>
      <c r="K186" s="341"/>
      <c r="L186" s="342"/>
      <c r="M186" s="473"/>
    </row>
    <row r="187" spans="1:17" ht="14.25" customHeight="1" thickTop="1" thickBot="1" x14ac:dyDescent="0.4">
      <c r="B187" s="316"/>
      <c r="C187" s="341"/>
      <c r="D187" s="468"/>
      <c r="E187" s="469" t="s">
        <v>124</v>
      </c>
      <c r="F187" s="437"/>
      <c r="G187" s="437"/>
      <c r="H187" s="438"/>
      <c r="I187" s="1387">
        <f>('[12]JURISDICCION ORDINARIA'!I187:J187+'[12]JURISDICCION ORDINARIA (2)'!I187:J187+'[12]JURISDICCION ORDINARIA (3)'!I187:J187+'[12]JURISDICCION ORDINARIA (4)'!I187:J187)</f>
        <v>0</v>
      </c>
      <c r="J187" s="1387"/>
      <c r="K187" s="341"/>
      <c r="L187" s="342"/>
      <c r="M187" s="473"/>
    </row>
    <row r="188" spans="1:17" ht="14.25" customHeight="1" thickTop="1" thickBot="1" x14ac:dyDescent="0.25">
      <c r="B188" s="316"/>
      <c r="C188" s="341"/>
      <c r="D188" s="474"/>
      <c r="E188" s="469" t="s">
        <v>71</v>
      </c>
      <c r="F188" s="437"/>
      <c r="G188" s="437"/>
      <c r="H188" s="438"/>
      <c r="I188" s="1387">
        <f>('[12]JURISDICCION ORDINARIA'!I188:J188+'[12]JURISDICCION ORDINARIA (2)'!I188:J188+'[12]JURISDICCION ORDINARIA (3)'!I188:J188+'[12]JURISDICCION ORDINARIA (4)'!I188:J188)</f>
        <v>0</v>
      </c>
      <c r="J188" s="1387"/>
      <c r="K188" s="341"/>
      <c r="L188" s="342"/>
    </row>
    <row r="189" spans="1:17" ht="14.25" customHeight="1" thickTop="1" thickBot="1" x14ac:dyDescent="0.25">
      <c r="B189" s="316"/>
      <c r="C189" s="341"/>
      <c r="D189" s="468"/>
      <c r="E189" s="469" t="s">
        <v>47</v>
      </c>
      <c r="F189" s="437"/>
      <c r="G189" s="437"/>
      <c r="H189" s="438"/>
      <c r="I189" s="1387">
        <f>('[12]JURISDICCION ORDINARIA'!I189:J189+'[12]JURISDICCION ORDINARIA (2)'!I189:J189+'[12]JURISDICCION ORDINARIA (3)'!I189:J189+'[12]JURISDICCION ORDINARIA (4)'!I189:J189)</f>
        <v>0</v>
      </c>
      <c r="J189" s="1387"/>
      <c r="K189" s="341"/>
      <c r="L189" s="342"/>
    </row>
    <row r="190" spans="1:17" ht="14.25" customHeight="1" thickTop="1" thickBot="1" x14ac:dyDescent="0.25">
      <c r="B190" s="316"/>
      <c r="C190" s="341"/>
      <c r="D190" s="474"/>
      <c r="E190" s="475" t="s">
        <v>73</v>
      </c>
      <c r="F190" s="437"/>
      <c r="G190" s="437"/>
      <c r="H190" s="438"/>
      <c r="I190" s="1387">
        <f>('[12]JURISDICCION ORDINARIA'!I190:J190+'[12]JURISDICCION ORDINARIA (2)'!I190:J190+'[12]JURISDICCION ORDINARIA (3)'!I190:J190+'[12]JURISDICCION ORDINARIA (4)'!I190:J190)</f>
        <v>2</v>
      </c>
      <c r="J190" s="1387"/>
      <c r="K190" s="341"/>
      <c r="L190" s="342"/>
    </row>
    <row r="191" spans="1:17" ht="14.25" customHeight="1" thickTop="1" thickBot="1" x14ac:dyDescent="0.25">
      <c r="B191" s="316"/>
      <c r="C191" s="341"/>
      <c r="D191" s="468"/>
      <c r="E191" s="469" t="s">
        <v>72</v>
      </c>
      <c r="F191" s="437"/>
      <c r="G191" s="437"/>
      <c r="H191" s="438"/>
      <c r="I191" s="1387">
        <f>('[12]JURISDICCION ORDINARIA'!I191:J191+'[12]JURISDICCION ORDINARIA (2)'!I191:J191+'[12]JURISDICCION ORDINARIA (3)'!I191:J191+'[12]JURISDICCION ORDINARIA (4)'!I191:J191)</f>
        <v>3</v>
      </c>
      <c r="J191" s="1387"/>
      <c r="K191" s="341"/>
      <c r="L191" s="342"/>
    </row>
    <row r="192" spans="1:17" ht="14.25" customHeight="1" thickTop="1" thickBot="1" x14ac:dyDescent="0.25">
      <c r="B192" s="316"/>
      <c r="C192" s="341"/>
      <c r="D192" s="468"/>
      <c r="E192" s="469" t="s">
        <v>67</v>
      </c>
      <c r="F192" s="437"/>
      <c r="G192" s="437"/>
      <c r="H192" s="438"/>
      <c r="I192" s="1387">
        <f>('[12]JURISDICCION ORDINARIA'!I192:J192+'[12]JURISDICCION ORDINARIA (2)'!I192:J192+'[12]JURISDICCION ORDINARIA (3)'!I192:J192+'[12]JURISDICCION ORDINARIA (4)'!I192:J192)</f>
        <v>2</v>
      </c>
      <c r="J192" s="1387"/>
      <c r="K192" s="341"/>
      <c r="L192" s="342"/>
    </row>
    <row r="193" spans="2:12" ht="14.25" customHeight="1" thickTop="1" thickBot="1" x14ac:dyDescent="0.25">
      <c r="B193" s="316"/>
      <c r="C193" s="341"/>
      <c r="D193" s="468"/>
      <c r="E193" s="476" t="s">
        <v>115</v>
      </c>
      <c r="F193" s="431"/>
      <c r="G193" s="431"/>
      <c r="H193" s="431"/>
      <c r="I193" s="1387">
        <f>('[12]JURISDICCION ORDINARIA'!I193:J193+'[12]JURISDICCION ORDINARIA (2)'!I193:J193+'[12]JURISDICCION ORDINARIA (3)'!I193:J193+'[12]JURISDICCION ORDINARIA (4)'!I193:J193)</f>
        <v>21</v>
      </c>
      <c r="J193" s="1387"/>
      <c r="K193" s="341"/>
      <c r="L193" s="342"/>
    </row>
    <row r="194" spans="2:12" ht="14.25" customHeight="1" thickTop="1" thickBot="1" x14ac:dyDescent="0.25">
      <c r="B194" s="316"/>
      <c r="C194" s="341"/>
      <c r="D194" s="468"/>
      <c r="E194" s="477" t="s">
        <v>57</v>
      </c>
      <c r="F194" s="437"/>
      <c r="G194" s="437"/>
      <c r="H194" s="438"/>
      <c r="I194" s="1387">
        <f>('[12]JURISDICCION ORDINARIA'!I194:J194+'[12]JURISDICCION ORDINARIA (2)'!I194:J194+'[12]JURISDICCION ORDINARIA (3)'!I194:J194+'[12]JURISDICCION ORDINARIA (4)'!I194:J194)</f>
        <v>0</v>
      </c>
      <c r="J194" s="1387"/>
      <c r="K194" s="341"/>
      <c r="L194" s="342"/>
    </row>
    <row r="195" spans="2:12" ht="14.25" customHeight="1" thickTop="1" thickBot="1" x14ac:dyDescent="0.25">
      <c r="B195" s="316"/>
      <c r="C195" s="341"/>
      <c r="D195" s="468"/>
      <c r="E195" s="469" t="s">
        <v>74</v>
      </c>
      <c r="F195" s="431"/>
      <c r="G195" s="431"/>
      <c r="H195" s="431"/>
      <c r="I195" s="1387">
        <f>('[12]JURISDICCION ORDINARIA'!I195:J195+'[12]JURISDICCION ORDINARIA (2)'!I195:J195+'[12]JURISDICCION ORDINARIA (3)'!I195:J195+'[12]JURISDICCION ORDINARIA (4)'!I195:J195)</f>
        <v>0</v>
      </c>
      <c r="J195" s="1387"/>
      <c r="K195" s="341"/>
      <c r="L195" s="342"/>
    </row>
    <row r="196" spans="2:12" ht="14.25" customHeight="1" thickTop="1" thickBot="1" x14ac:dyDescent="0.25">
      <c r="B196" s="316"/>
      <c r="C196" s="341"/>
      <c r="D196" s="468"/>
      <c r="E196" s="469" t="s">
        <v>79</v>
      </c>
      <c r="F196" s="437"/>
      <c r="G196" s="437"/>
      <c r="H196" s="438"/>
      <c r="I196" s="1387">
        <f>('[12]JURISDICCION ORDINARIA'!I196:J196+'[12]JURISDICCION ORDINARIA (2)'!I196:J196+'[12]JURISDICCION ORDINARIA (3)'!I196:J196+'[12]JURISDICCION ORDINARIA (4)'!I196:J196)</f>
        <v>1</v>
      </c>
      <c r="J196" s="1387"/>
      <c r="K196" s="341"/>
      <c r="L196" s="342"/>
    </row>
    <row r="197" spans="2:12" ht="14.25" customHeight="1" thickTop="1" thickBot="1" x14ac:dyDescent="0.25">
      <c r="B197" s="316"/>
      <c r="C197" s="341"/>
      <c r="D197" s="468"/>
      <c r="E197" s="469" t="s">
        <v>66</v>
      </c>
      <c r="F197" s="437"/>
      <c r="G197" s="437"/>
      <c r="H197" s="438"/>
      <c r="I197" s="1387">
        <f>('[12]JURISDICCION ORDINARIA'!I197:J197+'[12]JURISDICCION ORDINARIA (2)'!I197:J197+'[12]JURISDICCION ORDINARIA (3)'!I197:J197+'[12]JURISDICCION ORDINARIA (4)'!I197:J197)</f>
        <v>0</v>
      </c>
      <c r="J197" s="1387"/>
      <c r="K197" s="341"/>
      <c r="L197" s="342"/>
    </row>
    <row r="198" spans="2:12" ht="14.25" customHeight="1" thickTop="1" thickBot="1" x14ac:dyDescent="0.25">
      <c r="B198" s="316"/>
      <c r="C198" s="341"/>
      <c r="D198" s="468"/>
      <c r="E198" s="469" t="s">
        <v>75</v>
      </c>
      <c r="F198" s="472"/>
      <c r="G198" s="437"/>
      <c r="H198" s="438"/>
      <c r="I198" s="1387">
        <f>('[12]JURISDICCION ORDINARIA'!I198:J198+'[12]JURISDICCION ORDINARIA (2)'!I198:J198+'[12]JURISDICCION ORDINARIA (3)'!I198:J198+'[12]JURISDICCION ORDINARIA (4)'!I198:J198)</f>
        <v>1</v>
      </c>
      <c r="J198" s="1387"/>
      <c r="K198" s="341"/>
      <c r="L198" s="342"/>
    </row>
    <row r="199" spans="2:12" ht="14.25" customHeight="1" thickTop="1" thickBot="1" x14ac:dyDescent="0.25">
      <c r="B199" s="316"/>
      <c r="C199" s="316"/>
      <c r="D199" s="474"/>
      <c r="E199" s="469" t="s">
        <v>78</v>
      </c>
      <c r="F199" s="472"/>
      <c r="G199" s="437"/>
      <c r="H199" s="438"/>
      <c r="I199" s="1387">
        <f>('[12]JURISDICCION ORDINARIA'!I199:J199+'[12]JURISDICCION ORDINARIA (2)'!I199:J199+'[12]JURISDICCION ORDINARIA (3)'!I199:J199+'[12]JURISDICCION ORDINARIA (4)'!I199:J199)</f>
        <v>0</v>
      </c>
      <c r="J199" s="1387"/>
      <c r="K199" s="341"/>
      <c r="L199" s="342"/>
    </row>
    <row r="200" spans="2:12" ht="14.25" customHeight="1" thickTop="1" thickBot="1" x14ac:dyDescent="0.25">
      <c r="B200" s="316"/>
      <c r="C200" s="316"/>
      <c r="D200" s="468"/>
      <c r="E200" s="386" t="s">
        <v>95</v>
      </c>
      <c r="F200" s="431"/>
      <c r="G200" s="431"/>
      <c r="H200" s="431"/>
      <c r="I200" s="1387">
        <f>('[12]JURISDICCION ORDINARIA'!I200:J200+'[12]JURISDICCION ORDINARIA (2)'!I200:J200+'[12]JURISDICCION ORDINARIA (3)'!I200:J200+'[12]JURISDICCION ORDINARIA (4)'!I200:J200)</f>
        <v>0</v>
      </c>
      <c r="J200" s="1387"/>
      <c r="K200" s="341"/>
      <c r="L200" s="342"/>
    </row>
    <row r="201" spans="2:12" ht="14.25" customHeight="1" thickTop="1" thickBot="1" x14ac:dyDescent="0.25">
      <c r="B201" s="316"/>
      <c r="C201" s="316"/>
      <c r="D201" s="468"/>
      <c r="E201" s="477" t="s">
        <v>97</v>
      </c>
      <c r="F201" s="437"/>
      <c r="G201" s="437"/>
      <c r="H201" s="438"/>
      <c r="I201" s="1387">
        <f>('[12]JURISDICCION ORDINARIA'!I201:J201+'[12]JURISDICCION ORDINARIA (2)'!I201:J201+'[12]JURISDICCION ORDINARIA (3)'!I201:J201+'[12]JURISDICCION ORDINARIA (4)'!I201:J201)</f>
        <v>0</v>
      </c>
      <c r="J201" s="1387"/>
      <c r="K201" s="341"/>
      <c r="L201" s="342"/>
    </row>
    <row r="202" spans="2:12" ht="14.25" customHeight="1" thickTop="1" thickBot="1" x14ac:dyDescent="0.25">
      <c r="B202" s="316"/>
      <c r="C202" s="316"/>
      <c r="D202" s="468"/>
      <c r="E202" s="477" t="s">
        <v>102</v>
      </c>
      <c r="F202" s="437"/>
      <c r="G202" s="437"/>
      <c r="H202" s="438"/>
      <c r="I202" s="1387">
        <f>('[12]JURISDICCION ORDINARIA'!I202:J202+'[12]JURISDICCION ORDINARIA (2)'!I202:J202+'[12]JURISDICCION ORDINARIA (3)'!I202:J202+'[12]JURISDICCION ORDINARIA (4)'!I202:J202)</f>
        <v>0</v>
      </c>
      <c r="J202" s="1387"/>
      <c r="K202" s="341"/>
      <c r="L202" s="342"/>
    </row>
    <row r="203" spans="2:12" ht="14.25" customHeight="1" thickTop="1" thickBot="1" x14ac:dyDescent="0.25">
      <c r="B203" s="316"/>
      <c r="C203" s="316"/>
      <c r="D203" s="468"/>
      <c r="E203" s="477" t="s">
        <v>99</v>
      </c>
      <c r="F203" s="437"/>
      <c r="G203" s="437"/>
      <c r="H203" s="438"/>
      <c r="I203" s="1387">
        <f>('[12]JURISDICCION ORDINARIA'!I203:J203+'[12]JURISDICCION ORDINARIA (2)'!I203:J203+'[12]JURISDICCION ORDINARIA (3)'!I203:J203+'[12]JURISDICCION ORDINARIA (4)'!I203:J203)</f>
        <v>0</v>
      </c>
      <c r="J203" s="1387"/>
      <c r="K203" s="341"/>
      <c r="L203" s="342"/>
    </row>
    <row r="204" spans="2:12" ht="14.25" customHeight="1" thickTop="1" thickBot="1" x14ac:dyDescent="0.25">
      <c r="B204" s="316"/>
      <c r="C204" s="316"/>
      <c r="D204" s="468"/>
      <c r="E204" s="478" t="s">
        <v>118</v>
      </c>
      <c r="F204" s="431"/>
      <c r="G204" s="431"/>
      <c r="H204" s="431"/>
      <c r="I204" s="1387">
        <f>('[12]JURISDICCION ORDINARIA'!I204:J204+'[12]JURISDICCION ORDINARIA (2)'!I204:J204+'[12]JURISDICCION ORDINARIA (3)'!I204:J204+'[12]JURISDICCION ORDINARIA (4)'!I204:J204)</f>
        <v>0</v>
      </c>
      <c r="J204" s="1387"/>
      <c r="K204" s="341"/>
      <c r="L204" s="342"/>
    </row>
    <row r="205" spans="2:12" ht="14.25" customHeight="1" thickTop="1" thickBot="1" x14ac:dyDescent="0.25">
      <c r="B205" s="316"/>
      <c r="C205" s="316"/>
      <c r="D205" s="474"/>
      <c r="E205" s="477" t="s">
        <v>100</v>
      </c>
      <c r="F205" s="437"/>
      <c r="G205" s="437"/>
      <c r="H205" s="438"/>
      <c r="I205" s="1387">
        <f>('[12]JURISDICCION ORDINARIA'!I205:J205+'[12]JURISDICCION ORDINARIA (2)'!I205:J205+'[12]JURISDICCION ORDINARIA (3)'!I205:J205+'[12]JURISDICCION ORDINARIA (4)'!I205:J205)</f>
        <v>0</v>
      </c>
      <c r="J205" s="1387"/>
      <c r="K205" s="341"/>
      <c r="L205" s="342"/>
    </row>
    <row r="206" spans="2:12" ht="14.25" customHeight="1" thickTop="1" thickBot="1" x14ac:dyDescent="0.25">
      <c r="B206" s="316"/>
      <c r="C206" s="316"/>
      <c r="D206" s="474"/>
      <c r="E206" s="477" t="s">
        <v>101</v>
      </c>
      <c r="F206" s="437"/>
      <c r="G206" s="437"/>
      <c r="H206" s="438"/>
      <c r="I206" s="1387">
        <f>('[12]JURISDICCION ORDINARIA'!I206:J206+'[12]JURISDICCION ORDINARIA (2)'!I206:J206+'[12]JURISDICCION ORDINARIA (3)'!I206:J206+'[12]JURISDICCION ORDINARIA (4)'!I206:J206)</f>
        <v>0</v>
      </c>
      <c r="J206" s="1387"/>
      <c r="K206" s="341"/>
      <c r="L206" s="342"/>
    </row>
    <row r="207" spans="2:12" ht="14.25" customHeight="1" thickTop="1" thickBot="1" x14ac:dyDescent="0.25">
      <c r="B207" s="316"/>
      <c r="C207" s="316"/>
      <c r="D207" s="474"/>
      <c r="E207" s="479" t="s">
        <v>98</v>
      </c>
      <c r="F207" s="437"/>
      <c r="G207" s="437"/>
      <c r="H207" s="438"/>
      <c r="I207" s="1387">
        <f>('[12]JURISDICCION ORDINARIA'!I207:J207+'[12]JURISDICCION ORDINARIA (2)'!I207:J207+'[12]JURISDICCION ORDINARIA (3)'!I207:J207+'[12]JURISDICCION ORDINARIA (4)'!I207:J207)</f>
        <v>0</v>
      </c>
      <c r="J207" s="1387"/>
      <c r="K207" s="341"/>
      <c r="L207" s="342"/>
    </row>
    <row r="208" spans="2:12" ht="14.25" customHeight="1" thickTop="1" thickBot="1" x14ac:dyDescent="0.25">
      <c r="B208" s="316"/>
      <c r="C208" s="316"/>
      <c r="D208" s="474"/>
      <c r="E208" s="477" t="s">
        <v>117</v>
      </c>
      <c r="F208" s="437"/>
      <c r="G208" s="437"/>
      <c r="H208" s="438"/>
      <c r="I208" s="1387">
        <f>('[12]JURISDICCION ORDINARIA'!I208:J208+'[12]JURISDICCION ORDINARIA (2)'!I208:J208+'[12]JURISDICCION ORDINARIA (3)'!I208:J208+'[12]JURISDICCION ORDINARIA (4)'!I208:J208)</f>
        <v>0</v>
      </c>
      <c r="J208" s="1387"/>
      <c r="K208" s="341"/>
      <c r="L208" s="342"/>
    </row>
    <row r="209" spans="2:12" ht="14.25" customHeight="1" thickTop="1" thickBot="1" x14ac:dyDescent="0.25">
      <c r="B209" s="316"/>
      <c r="C209" s="316"/>
      <c r="D209" s="474"/>
      <c r="E209" s="477" t="s">
        <v>81</v>
      </c>
      <c r="F209" s="437"/>
      <c r="G209" s="437"/>
      <c r="H209" s="438"/>
      <c r="I209" s="1387">
        <f>('[12]JURISDICCION ORDINARIA'!I209:J209+'[12]JURISDICCION ORDINARIA (2)'!I209:J209+'[12]JURISDICCION ORDINARIA (3)'!I209:J209+'[12]JURISDICCION ORDINARIA (4)'!I209:J209)</f>
        <v>3</v>
      </c>
      <c r="J209" s="1387"/>
      <c r="K209" s="341"/>
      <c r="L209" s="342"/>
    </row>
    <row r="210" spans="2:12" ht="14.25" customHeight="1" thickTop="1" thickBot="1" x14ac:dyDescent="0.25">
      <c r="B210" s="316"/>
      <c r="C210" s="316"/>
      <c r="D210" s="474"/>
      <c r="E210" s="477" t="s">
        <v>143</v>
      </c>
      <c r="F210" s="437"/>
      <c r="G210" s="437"/>
      <c r="H210" s="438"/>
      <c r="I210" s="1387">
        <f>('[12]JURISDICCION ORDINARIA'!I210:J210+'[12]JURISDICCION ORDINARIA (2)'!I210:J210+'[12]JURISDICCION ORDINARIA (3)'!I210:J210+'[12]JURISDICCION ORDINARIA (4)'!I210:J210)</f>
        <v>0</v>
      </c>
      <c r="J210" s="1387"/>
      <c r="K210" s="341"/>
      <c r="L210" s="342"/>
    </row>
    <row r="211" spans="2:12" ht="14.25" customHeight="1" thickTop="1" thickBot="1" x14ac:dyDescent="0.25">
      <c r="B211" s="316"/>
      <c r="C211" s="316"/>
      <c r="D211" s="474"/>
      <c r="E211" s="477" t="s">
        <v>155</v>
      </c>
      <c r="F211" s="437"/>
      <c r="G211" s="437"/>
      <c r="H211" s="438"/>
      <c r="I211" s="1387">
        <f>('[12]JURISDICCION ORDINARIA'!I211:J211+'[12]JURISDICCION ORDINARIA (2)'!I211:J211+'[12]JURISDICCION ORDINARIA (3)'!I211:J211+'[12]JURISDICCION ORDINARIA (4)'!I211:J211)</f>
        <v>0</v>
      </c>
      <c r="J211" s="1387"/>
      <c r="K211" s="341"/>
      <c r="L211" s="342"/>
    </row>
    <row r="212" spans="2:12" ht="14.25" customHeight="1" thickTop="1" thickBot="1" x14ac:dyDescent="0.25">
      <c r="B212" s="316"/>
      <c r="C212" s="316"/>
      <c r="D212" s="474"/>
      <c r="E212" s="477" t="s">
        <v>156</v>
      </c>
      <c r="F212" s="437"/>
      <c r="G212" s="437"/>
      <c r="H212" s="438"/>
      <c r="I212" s="1387">
        <f>('[12]JURISDICCION ORDINARIA'!I212:J212+'[12]JURISDICCION ORDINARIA (2)'!I212:J212+'[12]JURISDICCION ORDINARIA (3)'!I212:J212+'[12]JURISDICCION ORDINARIA (4)'!I212:J212)</f>
        <v>0</v>
      </c>
      <c r="J212" s="1387"/>
      <c r="K212" s="341"/>
      <c r="L212" s="342"/>
    </row>
    <row r="213" spans="2:12" ht="14.25" customHeight="1" thickTop="1" thickBot="1" x14ac:dyDescent="0.25">
      <c r="B213" s="316"/>
      <c r="C213" s="316"/>
      <c r="D213" s="474"/>
      <c r="E213" s="477" t="s">
        <v>116</v>
      </c>
      <c r="F213" s="437"/>
      <c r="G213" s="437"/>
      <c r="H213" s="438"/>
      <c r="I213" s="1387">
        <f>('[12]JURISDICCION ORDINARIA'!I213:J213+'[12]JURISDICCION ORDINARIA (2)'!I213:J213+'[12]JURISDICCION ORDINARIA (3)'!I213:J213+'[12]JURISDICCION ORDINARIA (4)'!I213:J213)</f>
        <v>0</v>
      </c>
      <c r="J213" s="1387"/>
      <c r="K213" s="341"/>
      <c r="L213" s="342"/>
    </row>
    <row r="214" spans="2:12" ht="14.25" customHeight="1" thickTop="1" thickBot="1" x14ac:dyDescent="0.25">
      <c r="B214" s="316"/>
      <c r="C214" s="316"/>
      <c r="D214" s="474"/>
      <c r="E214" s="478" t="s">
        <v>80</v>
      </c>
      <c r="F214" s="437"/>
      <c r="G214" s="437"/>
      <c r="H214" s="438"/>
      <c r="I214" s="1387">
        <f>('[12]JURISDICCION ORDINARIA'!I214:J214+'[12]JURISDICCION ORDINARIA (2)'!I214:J214+'[12]JURISDICCION ORDINARIA (3)'!I214:J214+'[12]JURISDICCION ORDINARIA (4)'!I214:J214)</f>
        <v>0</v>
      </c>
      <c r="J214" s="1387"/>
      <c r="K214" s="341"/>
      <c r="L214" s="342"/>
    </row>
    <row r="215" spans="2:12" ht="14.25" customHeight="1" thickTop="1" thickBot="1" x14ac:dyDescent="0.25">
      <c r="B215" s="316"/>
      <c r="C215" s="316"/>
      <c r="D215" s="468"/>
      <c r="E215" s="469" t="s">
        <v>77</v>
      </c>
      <c r="F215" s="431"/>
      <c r="G215" s="431"/>
      <c r="H215" s="431"/>
      <c r="I215" s="1387">
        <f>('[12]JURISDICCION ORDINARIA'!I215:J215+'[12]JURISDICCION ORDINARIA (2)'!I215:J215+'[12]JURISDICCION ORDINARIA (3)'!I215:J215+'[12]JURISDICCION ORDINARIA (4)'!I215:J215)</f>
        <v>1</v>
      </c>
      <c r="J215" s="1387"/>
      <c r="K215" s="341"/>
      <c r="L215" s="342"/>
    </row>
    <row r="216" spans="2:12" ht="14.25" customHeight="1" thickTop="1" thickBot="1" x14ac:dyDescent="0.25">
      <c r="B216" s="316"/>
      <c r="C216" s="316"/>
      <c r="D216" s="480"/>
      <c r="E216" s="477" t="s">
        <v>76</v>
      </c>
      <c r="F216" s="437"/>
      <c r="G216" s="437"/>
      <c r="H216" s="438"/>
      <c r="I216" s="1387">
        <f>('[12]JURISDICCION ORDINARIA'!I216:J216+'[12]JURISDICCION ORDINARIA (2)'!I216:J216+'[12]JURISDICCION ORDINARIA (3)'!I216:J216+'[12]JURISDICCION ORDINARIA (4)'!I216:J216)</f>
        <v>0</v>
      </c>
      <c r="J216" s="1387"/>
      <c r="K216" s="341"/>
      <c r="L216" s="342"/>
    </row>
    <row r="217" spans="2:12" ht="14.25" customHeight="1" thickTop="1" thickBot="1" x14ac:dyDescent="0.25">
      <c r="B217" s="316"/>
      <c r="C217" s="316"/>
      <c r="D217" s="474"/>
      <c r="E217" s="469" t="s">
        <v>69</v>
      </c>
      <c r="F217" s="437"/>
      <c r="G217" s="437"/>
      <c r="H217" s="438"/>
      <c r="I217" s="1387">
        <f>('[12]JURISDICCION ORDINARIA'!I217:J217+'[12]JURISDICCION ORDINARIA (2)'!I217:J217+'[12]JURISDICCION ORDINARIA (3)'!I217:J217+'[12]JURISDICCION ORDINARIA (4)'!I217:J217)</f>
        <v>0</v>
      </c>
      <c r="J217" s="1387"/>
      <c r="K217" s="341"/>
      <c r="L217" s="342"/>
    </row>
    <row r="218" spans="2:12" ht="14.25" customHeight="1" thickTop="1" thickBot="1" x14ac:dyDescent="0.25">
      <c r="B218" s="316"/>
      <c r="C218" s="316"/>
      <c r="D218" s="474"/>
      <c r="E218" s="477" t="s">
        <v>135</v>
      </c>
      <c r="F218" s="437"/>
      <c r="G218" s="437"/>
      <c r="H218" s="438"/>
      <c r="I218" s="1387">
        <f>('[12]JURISDICCION ORDINARIA'!I218:J218+'[12]JURISDICCION ORDINARIA (2)'!I218:J218+'[12]JURISDICCION ORDINARIA (3)'!I218:J218+'[12]JURISDICCION ORDINARIA (4)'!I218:J218)</f>
        <v>19</v>
      </c>
      <c r="J218" s="1387"/>
      <c r="K218" s="341"/>
      <c r="L218" s="342"/>
    </row>
    <row r="219" spans="2:12" ht="14.25" customHeight="1" thickTop="1" thickBot="1" x14ac:dyDescent="0.25">
      <c r="B219" s="316"/>
      <c r="C219" s="316"/>
      <c r="D219" s="481"/>
      <c r="E219" s="482" t="s">
        <v>44</v>
      </c>
      <c r="F219" s="437"/>
      <c r="G219" s="437"/>
      <c r="H219" s="438"/>
      <c r="I219" s="1387">
        <f>('[12]JURISDICCION ORDINARIA'!I219:J219+'[12]JURISDICCION ORDINARIA (2)'!I219:J219+'[12]JURISDICCION ORDINARIA (3)'!I219:J219+'[12]JURISDICCION ORDINARIA (4)'!I219:J219)</f>
        <v>25</v>
      </c>
      <c r="J219" s="1387"/>
      <c r="K219" s="341"/>
      <c r="L219" s="342"/>
    </row>
    <row r="220" spans="2:12" ht="16.5" thickTop="1" thickBot="1" x14ac:dyDescent="0.25">
      <c r="B220" s="316"/>
      <c r="C220" s="340"/>
      <c r="D220" s="483" t="s">
        <v>162</v>
      </c>
      <c r="E220" s="484"/>
      <c r="F220" s="484"/>
      <c r="G220" s="484"/>
      <c r="H220" s="485"/>
      <c r="I220" s="1334">
        <f>(I221+I222+I223)</f>
        <v>102</v>
      </c>
      <c r="J220" s="1399"/>
      <c r="K220" s="341"/>
      <c r="L220" s="342"/>
    </row>
    <row r="221" spans="2:12" ht="14.25" customHeight="1" thickTop="1" thickBot="1" x14ac:dyDescent="0.25">
      <c r="B221" s="316"/>
      <c r="C221" s="316"/>
      <c r="D221" s="486"/>
      <c r="E221" s="464" t="s">
        <v>82</v>
      </c>
      <c r="F221" s="487"/>
      <c r="G221" s="487"/>
      <c r="H221" s="488"/>
      <c r="I221" s="1397">
        <f>('[12]JURISDICCION ORDINARIA'!I221:J221+'[12]JURISDICCION ORDINARIA (2)'!I221:J221+'[12]JURISDICCION ORDINARIA (3)'!I221:J221+'[12]JURISDICCION ORDINARIA (4)'!I221:J221)</f>
        <v>89</v>
      </c>
      <c r="J221" s="1398"/>
      <c r="K221" s="341"/>
      <c r="L221" s="342"/>
    </row>
    <row r="222" spans="2:12" ht="14.25" customHeight="1" thickTop="1" thickBot="1" x14ac:dyDescent="0.25">
      <c r="B222" s="316"/>
      <c r="C222" s="316"/>
      <c r="D222" s="340"/>
      <c r="E222" s="464" t="s">
        <v>145</v>
      </c>
      <c r="F222" s="487"/>
      <c r="G222" s="487"/>
      <c r="H222" s="488"/>
      <c r="I222" s="1397">
        <f>('[12]JURISDICCION ORDINARIA'!I222:J222+'[12]JURISDICCION ORDINARIA (2)'!I222:J222+'[12]JURISDICCION ORDINARIA (3)'!I222:J222+'[12]JURISDICCION ORDINARIA (4)'!I222:J222)</f>
        <v>0</v>
      </c>
      <c r="J222" s="1398"/>
      <c r="K222" s="341"/>
      <c r="L222" s="342"/>
    </row>
    <row r="223" spans="2:12" ht="14.25" customHeight="1" thickTop="1" thickBot="1" x14ac:dyDescent="0.25">
      <c r="B223" s="316"/>
      <c r="C223" s="316"/>
      <c r="D223" s="340"/>
      <c r="E223" s="464" t="s">
        <v>176</v>
      </c>
      <c r="F223" s="487"/>
      <c r="G223" s="487"/>
      <c r="H223" s="488"/>
      <c r="I223" s="1397">
        <f>('[12]JURISDICCION ORDINARIA'!I223:J223+'[12]JURISDICCION ORDINARIA (2)'!I223:J223+'[12]JURISDICCION ORDINARIA (3)'!I223:J223+'[12]JURISDICCION ORDINARIA (4)'!I223:J223)</f>
        <v>13</v>
      </c>
      <c r="J223" s="1398"/>
      <c r="K223" s="341"/>
      <c r="L223" s="342"/>
    </row>
    <row r="224" spans="2:12" ht="14.25" customHeight="1" thickTop="1" thickBot="1" x14ac:dyDescent="0.25">
      <c r="B224" s="489"/>
      <c r="C224" s="316"/>
      <c r="D224" s="490"/>
      <c r="E224" s="491" t="s">
        <v>83</v>
      </c>
      <c r="F224" s="492"/>
      <c r="G224" s="492"/>
      <c r="H224" s="493"/>
      <c r="I224" s="1391">
        <f>SUM(I225:I226)</f>
        <v>0</v>
      </c>
      <c r="J224" s="1392"/>
      <c r="K224" s="341"/>
      <c r="L224" s="342"/>
    </row>
    <row r="225" spans="2:13" ht="14.25" customHeight="1" thickTop="1" thickBot="1" x14ac:dyDescent="0.25">
      <c r="B225" s="316"/>
      <c r="C225" s="316"/>
      <c r="D225" s="340"/>
      <c r="E225" s="494" t="s">
        <v>84</v>
      </c>
      <c r="F225" s="458"/>
      <c r="G225" s="458"/>
      <c r="H225" s="495"/>
      <c r="I225" s="1397"/>
      <c r="J225" s="1398"/>
      <c r="K225" s="341"/>
      <c r="L225" s="342"/>
    </row>
    <row r="226" spans="2:13" ht="14.25" customHeight="1" thickTop="1" thickBot="1" x14ac:dyDescent="0.25">
      <c r="B226" s="316"/>
      <c r="C226" s="316"/>
      <c r="D226" s="340"/>
      <c r="E226" s="496" t="s">
        <v>85</v>
      </c>
      <c r="F226" s="458"/>
      <c r="G226" s="458"/>
      <c r="H226" s="495"/>
      <c r="I226" s="1397"/>
      <c r="J226" s="1398"/>
      <c r="K226" s="341"/>
      <c r="L226" s="342"/>
    </row>
    <row r="227" spans="2:13" ht="14.25" customHeight="1" thickTop="1" thickBot="1" x14ac:dyDescent="0.25">
      <c r="B227" s="316"/>
      <c r="C227" s="316"/>
      <c r="D227" s="340"/>
      <c r="E227" s="491" t="s">
        <v>174</v>
      </c>
      <c r="F227" s="492"/>
      <c r="G227" s="492"/>
      <c r="H227" s="493"/>
      <c r="I227" s="1391">
        <f>(I228+I229+I230+I231)</f>
        <v>0</v>
      </c>
      <c r="J227" s="1392"/>
      <c r="K227" s="341"/>
      <c r="L227" s="342"/>
    </row>
    <row r="228" spans="2:13" ht="14.25" customHeight="1" thickTop="1" thickBot="1" x14ac:dyDescent="0.25">
      <c r="B228" s="316"/>
      <c r="C228" s="316"/>
      <c r="D228" s="340"/>
      <c r="E228" s="496" t="s">
        <v>119</v>
      </c>
      <c r="F228" s="458"/>
      <c r="G228" s="458"/>
      <c r="H228" s="495"/>
      <c r="I228" s="1397">
        <f>('[12]JURISDICCION ORDINARIA'!I228:J228+'[12]JURISDICCION ORDINARIA (2)'!I228:J228+'[12]JURISDICCION ORDINARIA (3)'!I228:J228+'[12]JURISDICCION ORDINARIA (4)'!I228:J228)</f>
        <v>0</v>
      </c>
      <c r="J228" s="1398"/>
      <c r="K228" s="341"/>
      <c r="L228" s="342"/>
    </row>
    <row r="229" spans="2:13" ht="14.25" customHeight="1" thickTop="1" thickBot="1" x14ac:dyDescent="0.25">
      <c r="B229" s="316"/>
      <c r="C229" s="316"/>
      <c r="D229" s="340"/>
      <c r="E229" s="496" t="s">
        <v>87</v>
      </c>
      <c r="F229" s="458"/>
      <c r="G229" s="458"/>
      <c r="H229" s="495"/>
      <c r="I229" s="1397">
        <f>('[12]JURISDICCION ORDINARIA'!I229:J229+'[12]JURISDICCION ORDINARIA (2)'!I229:J229+'[12]JURISDICCION ORDINARIA (3)'!I229:J229+'[12]JURISDICCION ORDINARIA (4)'!I229:J229)</f>
        <v>0</v>
      </c>
      <c r="J229" s="1398"/>
      <c r="K229" s="341"/>
      <c r="L229" s="342"/>
    </row>
    <row r="230" spans="2:13" ht="14.25" customHeight="1" thickTop="1" thickBot="1" x14ac:dyDescent="0.25">
      <c r="B230" s="316"/>
      <c r="C230" s="316"/>
      <c r="D230" s="340"/>
      <c r="E230" s="496" t="s">
        <v>88</v>
      </c>
      <c r="F230" s="458"/>
      <c r="G230" s="458"/>
      <c r="H230" s="495"/>
      <c r="I230" s="1397">
        <f>('[12]JURISDICCION ORDINARIA'!I230:J230+'[12]JURISDICCION ORDINARIA (2)'!I230:J230+'[12]JURISDICCION ORDINARIA (3)'!I230:J230+'[12]JURISDICCION ORDINARIA (4)'!I230:J230)</f>
        <v>0</v>
      </c>
      <c r="J230" s="1398"/>
      <c r="K230" s="341"/>
      <c r="L230" s="342"/>
    </row>
    <row r="231" spans="2:13" ht="14.25" customHeight="1" thickTop="1" thickBot="1" x14ac:dyDescent="0.25">
      <c r="B231" s="316"/>
      <c r="C231" s="316"/>
      <c r="D231" s="340"/>
      <c r="E231" s="497" t="s">
        <v>173</v>
      </c>
      <c r="F231" s="437"/>
      <c r="G231" s="437"/>
      <c r="H231" s="438"/>
      <c r="I231" s="1397"/>
      <c r="J231" s="1398"/>
      <c r="K231" s="341"/>
      <c r="L231" s="342"/>
    </row>
    <row r="232" spans="2:13" ht="14.25" customHeight="1" thickTop="1" thickBot="1" x14ac:dyDescent="0.25">
      <c r="B232" s="316"/>
      <c r="C232" s="316"/>
      <c r="D232" s="483" t="s">
        <v>163</v>
      </c>
      <c r="E232" s="484"/>
      <c r="F232" s="484"/>
      <c r="G232" s="484"/>
      <c r="H232" s="485"/>
      <c r="I232" s="1334">
        <f>(I233+I234+I235)</f>
        <v>240</v>
      </c>
      <c r="J232" s="1399"/>
      <c r="K232" s="341"/>
      <c r="L232" s="342"/>
    </row>
    <row r="233" spans="2:13" ht="14.25" customHeight="1" thickTop="1" thickBot="1" x14ac:dyDescent="0.25">
      <c r="B233" s="316"/>
      <c r="C233" s="316"/>
      <c r="D233" s="340"/>
      <c r="E233" s="498" t="s">
        <v>9</v>
      </c>
      <c r="F233" s="431"/>
      <c r="G233" s="431"/>
      <c r="H233" s="431"/>
      <c r="I233" s="1397">
        <f>('[12]JURISDICCION ORDINARIA'!I233:J233+'[12]JURISDICCION ORDINARIA (2)'!I233:J233+'[12]JURISDICCION ORDINARIA (3)'!I233:J233+'[12]JURISDICCION ORDINARIA (4)'!I233:J233)</f>
        <v>34</v>
      </c>
      <c r="J233" s="1398"/>
      <c r="K233" s="341"/>
      <c r="L233" s="342"/>
    </row>
    <row r="234" spans="2:13" ht="14.25" customHeight="1" thickTop="1" thickBot="1" x14ac:dyDescent="0.25">
      <c r="B234" s="316"/>
      <c r="C234" s="316"/>
      <c r="D234" s="340"/>
      <c r="E234" s="464" t="s">
        <v>144</v>
      </c>
      <c r="F234" s="437"/>
      <c r="G234" s="437"/>
      <c r="H234" s="438"/>
      <c r="I234" s="1397">
        <f>('[12]JURISDICCION ORDINARIA'!I234:J234+'[12]JURISDICCION ORDINARIA (2)'!I234:J234+'[12]JURISDICCION ORDINARIA (3)'!I234:J234+'[12]JURISDICCION ORDINARIA (4)'!I234:J234)</f>
        <v>0</v>
      </c>
      <c r="J234" s="1398"/>
      <c r="K234" s="341"/>
      <c r="L234" s="342"/>
    </row>
    <row r="235" spans="2:13" ht="14.25" customHeight="1" thickTop="1" thickBot="1" x14ac:dyDescent="0.25">
      <c r="B235" s="316"/>
      <c r="C235" s="316"/>
      <c r="D235" s="340"/>
      <c r="E235" s="499" t="s">
        <v>24</v>
      </c>
      <c r="F235" s="440"/>
      <c r="G235" s="440"/>
      <c r="H235" s="441"/>
      <c r="I235" s="1397">
        <f>('[12]JURISDICCION ORDINARIA'!I235:J235+'[12]JURISDICCION ORDINARIA (2)'!I235:J235+'[12]JURISDICCION ORDINARIA (3)'!I235:J235+'[12]JURISDICCION ORDINARIA (4)'!I235:J235)</f>
        <v>206</v>
      </c>
      <c r="J235" s="1398"/>
      <c r="K235" s="341"/>
      <c r="L235" s="342"/>
    </row>
    <row r="236" spans="2:13" ht="14.25" customHeight="1" thickTop="1" thickBot="1" x14ac:dyDescent="0.25">
      <c r="B236" s="316"/>
      <c r="C236" s="316"/>
      <c r="D236" s="483" t="s">
        <v>164</v>
      </c>
      <c r="E236" s="484"/>
      <c r="F236" s="484"/>
      <c r="G236" s="484"/>
      <c r="H236" s="485"/>
      <c r="I236" s="1334">
        <f>SUM(I237:J240)</f>
        <v>50</v>
      </c>
      <c r="J236" s="1399"/>
      <c r="K236" s="341"/>
      <c r="L236" s="342"/>
    </row>
    <row r="237" spans="2:13" ht="14.25" customHeight="1" thickTop="1" thickBot="1" x14ac:dyDescent="0.25">
      <c r="B237" s="316"/>
      <c r="C237" s="316"/>
      <c r="D237" s="486"/>
      <c r="E237" s="464" t="s">
        <v>9</v>
      </c>
      <c r="F237" s="437"/>
      <c r="G237" s="437"/>
      <c r="H237" s="438"/>
      <c r="I237" s="1397">
        <f>('[12]JURISDICCION ORDINARIA'!I237:J237+'[12]JURISDICCION ORDINARIA (2)'!I237:J237+'[12]JURISDICCION ORDINARIA (3)'!I237:J237+'[12]JURISDICCION ORDINARIA (4)'!I237:J237)</f>
        <v>7</v>
      </c>
      <c r="J237" s="1398"/>
      <c r="K237" s="341"/>
      <c r="L237" s="342"/>
    </row>
    <row r="238" spans="2:13" ht="14.25" customHeight="1" thickTop="1" thickBot="1" x14ac:dyDescent="0.25">
      <c r="B238" s="316"/>
      <c r="C238" s="316"/>
      <c r="D238" s="340"/>
      <c r="E238" s="464" t="s">
        <v>144</v>
      </c>
      <c r="F238" s="437"/>
      <c r="G238" s="437"/>
      <c r="H238" s="438"/>
      <c r="I238" s="1397">
        <f>('[12]JURISDICCION ORDINARIA'!I238:J238+'[12]JURISDICCION ORDINARIA (2)'!I238:J238+'[12]JURISDICCION ORDINARIA (3)'!I238:J238+'[12]JURISDICCION ORDINARIA (4)'!I238:J238)</f>
        <v>1</v>
      </c>
      <c r="J238" s="1398"/>
      <c r="K238" s="341"/>
      <c r="L238" s="342"/>
    </row>
    <row r="239" spans="2:13" ht="14.25" customHeight="1" thickTop="1" thickBot="1" x14ac:dyDescent="0.25">
      <c r="B239" s="316"/>
      <c r="C239" s="316"/>
      <c r="D239" s="340"/>
      <c r="E239" s="499" t="s">
        <v>24</v>
      </c>
      <c r="F239" s="440"/>
      <c r="G239" s="440"/>
      <c r="H239" s="441"/>
      <c r="I239" s="1397">
        <f>('[12]JURISDICCION ORDINARIA'!I239:J239+'[12]JURISDICCION ORDINARIA (2)'!I239:J239+'[12]JURISDICCION ORDINARIA (3)'!I239:J239+'[12]JURISDICCION ORDINARIA (4)'!I239:J239)</f>
        <v>42</v>
      </c>
      <c r="J239" s="1398"/>
      <c r="K239" s="341"/>
      <c r="L239" s="342"/>
    </row>
    <row r="240" spans="2:13" ht="14.25" customHeight="1" thickTop="1" thickBot="1" x14ac:dyDescent="0.25">
      <c r="B240" s="316"/>
      <c r="C240" s="316"/>
      <c r="D240" s="340"/>
      <c r="E240" s="499" t="s">
        <v>12</v>
      </c>
      <c r="F240" s="440"/>
      <c r="G240" s="440"/>
      <c r="H240" s="441"/>
      <c r="I240" s="1397">
        <f>('[12]JURISDICCION ORDINARIA'!I240:J240+'[12]JURISDICCION ORDINARIA (2)'!I240:J240+'[12]JURISDICCION ORDINARIA (3)'!I240:J240+'[12]JURISDICCION ORDINARIA (4)'!I240:J240)</f>
        <v>0</v>
      </c>
      <c r="J240" s="1398"/>
      <c r="K240" s="341"/>
      <c r="L240" s="342"/>
      <c r="M240" s="500"/>
    </row>
    <row r="241" spans="2:12" ht="14.25" customHeight="1" thickTop="1" thickBot="1" x14ac:dyDescent="0.3">
      <c r="B241" s="316"/>
      <c r="C241" s="316"/>
      <c r="D241" s="340"/>
      <c r="E241" s="1401" t="s">
        <v>32</v>
      </c>
      <c r="F241" s="1402"/>
      <c r="G241" s="1402"/>
      <c r="H241" s="1403"/>
      <c r="I241" s="1367">
        <f>(I242+I243+I244+I245)</f>
        <v>362</v>
      </c>
      <c r="J241" s="1367"/>
      <c r="K241" s="341"/>
      <c r="L241" s="342"/>
    </row>
    <row r="242" spans="2:12" ht="14.25" customHeight="1" thickTop="1" thickBot="1" x14ac:dyDescent="0.25">
      <c r="B242" s="316"/>
      <c r="C242" s="316"/>
      <c r="D242" s="340"/>
      <c r="E242" s="498" t="s">
        <v>9</v>
      </c>
      <c r="F242" s="431"/>
      <c r="G242" s="431"/>
      <c r="H242" s="431"/>
      <c r="I242" s="1404">
        <f>('[12]JURISDICCION ORDINARIA'!I242:J242+'[12]JURISDICCION ORDINARIA (2)'!I242:J242+'[12]JURISDICCION ORDINARIA (3)'!I242:J242+'[12]JURISDICCION ORDINARIA (4)'!I242:J242)</f>
        <v>15</v>
      </c>
      <c r="J242" s="1404"/>
      <c r="K242" s="341"/>
      <c r="L242" s="501"/>
    </row>
    <row r="243" spans="2:12" ht="14.25" customHeight="1" thickTop="1" thickBot="1" x14ac:dyDescent="0.25">
      <c r="B243" s="316"/>
      <c r="C243" s="316"/>
      <c r="D243" s="340"/>
      <c r="E243" s="464" t="s">
        <v>144</v>
      </c>
      <c r="F243" s="437"/>
      <c r="G243" s="437"/>
      <c r="H243" s="438"/>
      <c r="I243" s="1404">
        <f>('[12]JURISDICCION ORDINARIA'!I243:J243+'[12]JURISDICCION ORDINARIA (2)'!I243:J243+'[12]JURISDICCION ORDINARIA (3)'!I243:J243+'[12]JURISDICCION ORDINARIA (4)'!I243:J243)</f>
        <v>0</v>
      </c>
      <c r="J243" s="1404"/>
      <c r="K243" s="341"/>
      <c r="L243" s="501"/>
    </row>
    <row r="244" spans="2:12" ht="14.25" customHeight="1" thickTop="1" thickBot="1" x14ac:dyDescent="0.25">
      <c r="B244" s="316"/>
      <c r="C244" s="316"/>
      <c r="D244" s="340"/>
      <c r="E244" s="499" t="s">
        <v>24</v>
      </c>
      <c r="F244" s="440"/>
      <c r="G244" s="440"/>
      <c r="H244" s="441"/>
      <c r="I244" s="1404">
        <f>('[12]JURISDICCION ORDINARIA'!I244:J244+'[12]JURISDICCION ORDINARIA (2)'!I244:J244+'[12]JURISDICCION ORDINARIA (3)'!I244:J244+'[12]JURISDICCION ORDINARIA (4)'!I244:J244)</f>
        <v>118</v>
      </c>
      <c r="J244" s="1404"/>
      <c r="K244" s="341"/>
      <c r="L244" s="342"/>
    </row>
    <row r="245" spans="2:12" ht="14.25" customHeight="1" thickTop="1" thickBot="1" x14ac:dyDescent="0.25">
      <c r="B245" s="316"/>
      <c r="C245" s="316"/>
      <c r="D245" s="502"/>
      <c r="E245" s="464" t="s">
        <v>39</v>
      </c>
      <c r="F245" s="440"/>
      <c r="G245" s="440"/>
      <c r="H245" s="441"/>
      <c r="I245" s="1404">
        <f>('[12]JURISDICCION ORDINARIA'!I245:J245+'[12]JURISDICCION ORDINARIA (2)'!I245:J245+'[12]JURISDICCION ORDINARIA (3)'!I245:J245+'[12]JURISDICCION ORDINARIA (4)'!I245:J245)</f>
        <v>229</v>
      </c>
      <c r="J245" s="1404"/>
      <c r="K245" s="341"/>
      <c r="L245" s="342"/>
    </row>
    <row r="246" spans="2:12" ht="16.5" thickTop="1" thickBot="1" x14ac:dyDescent="0.25">
      <c r="B246" s="316"/>
      <c r="C246" s="503"/>
      <c r="D246" s="857" t="s">
        <v>166</v>
      </c>
      <c r="E246" s="452"/>
      <c r="F246" s="505"/>
      <c r="G246" s="454"/>
      <c r="H246" s="467"/>
      <c r="I246" s="1323">
        <f>(I247+I248+I249+I250)</f>
        <v>48</v>
      </c>
      <c r="J246" s="1323"/>
      <c r="K246" s="316"/>
      <c r="L246" s="342"/>
    </row>
    <row r="247" spans="2:12" ht="14.25" customHeight="1" thickTop="1" thickBot="1" x14ac:dyDescent="0.25">
      <c r="B247" s="316"/>
      <c r="C247" s="321"/>
      <c r="D247" s="506"/>
      <c r="E247" s="507" t="s">
        <v>169</v>
      </c>
      <c r="F247" s="508"/>
      <c r="G247" s="508"/>
      <c r="H247" s="509"/>
      <c r="I247" s="1397">
        <f>('[12]JURISDICCION ORDINARIA'!I247:J247+'[12]JURISDICCION ORDINARIA (2)'!I247:J247+'[12]JURISDICCION ORDINARIA (3)'!I247:J247+'[12]JURISDICCION ORDINARIA (4)'!I247:J247)</f>
        <v>2</v>
      </c>
      <c r="J247" s="1398"/>
      <c r="K247" s="316"/>
      <c r="L247" s="342"/>
    </row>
    <row r="248" spans="2:12" ht="14.25" customHeight="1" thickTop="1" thickBot="1" x14ac:dyDescent="0.25">
      <c r="B248" s="316"/>
      <c r="C248" s="510"/>
      <c r="D248" s="503"/>
      <c r="E248" s="508" t="s">
        <v>167</v>
      </c>
      <c r="F248" s="508"/>
      <c r="G248" s="508"/>
      <c r="H248" s="508"/>
      <c r="I248" s="1397">
        <f>('[12]JURISDICCION ORDINARIA'!I248:J248+'[12]JURISDICCION ORDINARIA (2)'!I248:J248+'[12]JURISDICCION ORDINARIA (3)'!I248:J248+'[12]JURISDICCION ORDINARIA (4)'!I248:J248)</f>
        <v>2</v>
      </c>
      <c r="J248" s="1398"/>
      <c r="K248" s="316"/>
    </row>
    <row r="249" spans="2:12" ht="14.25" customHeight="1" thickTop="1" thickBot="1" x14ac:dyDescent="0.25">
      <c r="B249" s="316"/>
      <c r="C249" s="510"/>
      <c r="D249" s="503"/>
      <c r="E249" s="511" t="s">
        <v>168</v>
      </c>
      <c r="F249" s="508"/>
      <c r="G249" s="508"/>
      <c r="H249" s="509"/>
      <c r="I249" s="1397">
        <f>('[12]JURISDICCION ORDINARIA'!I249:J249+'[12]JURISDICCION ORDINARIA (2)'!I249:J249+'[12]JURISDICCION ORDINARIA (3)'!I249:J249+'[12]JURISDICCION ORDINARIA (4)'!I249:J249)</f>
        <v>31</v>
      </c>
      <c r="J249" s="1398"/>
      <c r="K249" s="316"/>
    </row>
    <row r="250" spans="2:12" ht="14.25" customHeight="1" thickTop="1" thickBot="1" x14ac:dyDescent="0.25">
      <c r="B250" s="316"/>
      <c r="C250" s="510"/>
      <c r="D250" s="503"/>
      <c r="E250" s="511" t="s">
        <v>170</v>
      </c>
      <c r="F250" s="508"/>
      <c r="G250" s="508"/>
      <c r="H250" s="509"/>
      <c r="I250" s="1397">
        <f>('[12]JURISDICCION ORDINARIA'!I250:J250+'[12]JURISDICCION ORDINARIA (2)'!I250:J250+'[12]JURISDICCION ORDINARIA (3)'!I250:J250+'[12]JURISDICCION ORDINARIA (4)'!I250:J250)</f>
        <v>13</v>
      </c>
      <c r="J250" s="1398"/>
      <c r="K250" s="316"/>
    </row>
    <row r="251" spans="2:12" ht="14.25" customHeight="1" thickTop="1" thickBot="1" x14ac:dyDescent="0.3">
      <c r="B251" s="316"/>
      <c r="C251" s="427"/>
      <c r="D251" s="340"/>
      <c r="E251" s="512" t="s">
        <v>37</v>
      </c>
      <c r="F251" s="513"/>
      <c r="G251" s="513"/>
      <c r="H251" s="514"/>
      <c r="I251" s="1367">
        <f>I252+I253+I254</f>
        <v>1</v>
      </c>
      <c r="J251" s="1367"/>
      <c r="K251" s="316"/>
    </row>
    <row r="252" spans="2:12" ht="14.25" customHeight="1" thickTop="1" thickBot="1" x14ac:dyDescent="0.25">
      <c r="B252" s="316"/>
      <c r="C252" s="316"/>
      <c r="D252" s="340"/>
      <c r="E252" s="515" t="s">
        <v>13</v>
      </c>
      <c r="F252" s="437"/>
      <c r="G252" s="437"/>
      <c r="H252" s="438"/>
      <c r="I252" s="1397">
        <f>('[12]JURISDICCION ORDINARIA'!I252:J252+'[12]JURISDICCION ORDINARIA (2)'!I252:J252+'[12]JURISDICCION ORDINARIA (3)'!I252:J252+'[12]JURISDICCION ORDINARIA (4)'!I252:J252)</f>
        <v>0</v>
      </c>
      <c r="J252" s="1398"/>
      <c r="K252" s="316"/>
    </row>
    <row r="253" spans="2:12" ht="14.25" customHeight="1" thickTop="1" thickBot="1" x14ac:dyDescent="0.25">
      <c r="B253" s="316"/>
      <c r="C253" s="427"/>
      <c r="D253" s="340"/>
      <c r="E253" s="516" t="s">
        <v>14</v>
      </c>
      <c r="F253" s="508"/>
      <c r="G253" s="508"/>
      <c r="H253" s="509"/>
      <c r="I253" s="1397">
        <f>('[12]JURISDICCION ORDINARIA'!I253:J253+'[12]JURISDICCION ORDINARIA (2)'!I253:J253+'[12]JURISDICCION ORDINARIA (3)'!I253:J253+'[12]JURISDICCION ORDINARIA (4)'!I253:J253)</f>
        <v>1</v>
      </c>
      <c r="J253" s="1398"/>
      <c r="K253" s="316"/>
    </row>
    <row r="254" spans="2:12" ht="14.25" customHeight="1" thickTop="1" thickBot="1" x14ac:dyDescent="0.25">
      <c r="B254" s="316"/>
      <c r="C254" s="427"/>
      <c r="D254" s="340"/>
      <c r="E254" s="517" t="s">
        <v>89</v>
      </c>
      <c r="F254" s="508"/>
      <c r="G254" s="508"/>
      <c r="H254" s="509"/>
      <c r="I254" s="1397">
        <f>('[12]JURISDICCION ORDINARIA'!I254:J254+'[12]JURISDICCION ORDINARIA (2)'!I254:J254+'[12]JURISDICCION ORDINARIA (3)'!I254:J254+'[12]JURISDICCION ORDINARIA (4)'!I254:J254)</f>
        <v>0</v>
      </c>
      <c r="J254" s="1398"/>
      <c r="K254" s="317"/>
    </row>
    <row r="255" spans="2:12" ht="15" customHeight="1" thickTop="1" thickBot="1" x14ac:dyDescent="0.25">
      <c r="B255" s="316"/>
      <c r="C255" s="518" t="s">
        <v>171</v>
      </c>
      <c r="D255" s="519"/>
      <c r="E255" s="519"/>
      <c r="F255" s="519"/>
      <c r="G255" s="520"/>
      <c r="H255" s="1334" t="s">
        <v>0</v>
      </c>
      <c r="I255" s="1405"/>
      <c r="J255" s="1399"/>
      <c r="K255" s="316"/>
    </row>
    <row r="256" spans="2:12" ht="15" customHeight="1" thickTop="1" x14ac:dyDescent="0.2">
      <c r="B256" s="317"/>
      <c r="C256" s="521"/>
      <c r="D256" s="522"/>
      <c r="E256" s="522"/>
      <c r="F256" s="522"/>
      <c r="G256" s="523"/>
      <c r="H256" s="1406">
        <f>(F10+J15-F21+J77-H90)</f>
        <v>1021</v>
      </c>
      <c r="I256" s="1407"/>
      <c r="J256" s="1408"/>
      <c r="K256" s="317"/>
    </row>
    <row r="257" spans="2:11" ht="15" customHeight="1" thickBot="1" x14ac:dyDescent="0.25">
      <c r="B257" s="317"/>
      <c r="C257" s="524"/>
      <c r="D257" s="525"/>
      <c r="E257" s="525"/>
      <c r="F257" s="525"/>
      <c r="G257" s="526"/>
      <c r="H257" s="1409"/>
      <c r="I257" s="1410"/>
      <c r="J257" s="1411"/>
      <c r="K257" s="317"/>
    </row>
    <row r="258" spans="2:11" ht="13.5" thickTop="1" x14ac:dyDescent="0.2">
      <c r="B258" s="317"/>
      <c r="C258" s="317"/>
      <c r="D258" s="317"/>
      <c r="E258" s="317"/>
      <c r="F258" s="317"/>
      <c r="G258" s="317"/>
      <c r="H258" s="317"/>
      <c r="I258" s="317"/>
      <c r="J258" s="317"/>
      <c r="K258" s="317"/>
    </row>
    <row r="260" spans="2:11" x14ac:dyDescent="0.2">
      <c r="E260" s="527"/>
    </row>
    <row r="261" spans="2:11" x14ac:dyDescent="0.2">
      <c r="E261" s="527"/>
    </row>
    <row r="262" spans="2:11" x14ac:dyDescent="0.2">
      <c r="E262" s="527"/>
    </row>
    <row r="263" spans="2:11" x14ac:dyDescent="0.2">
      <c r="E263" s="527"/>
    </row>
    <row r="264" spans="2:11" x14ac:dyDescent="0.2">
      <c r="E264" s="527"/>
    </row>
    <row r="265" spans="2:11" x14ac:dyDescent="0.2">
      <c r="E265" s="332"/>
    </row>
    <row r="267" spans="2:11" x14ac:dyDescent="0.2">
      <c r="E267" s="332"/>
    </row>
  </sheetData>
  <sheetProtection password="DF07" sheet="1" objects="1" scenarios="1"/>
  <mergeCells count="204">
    <mergeCell ref="H255:J255"/>
    <mergeCell ref="H256:J257"/>
    <mergeCell ref="I249:J249"/>
    <mergeCell ref="I250:J250"/>
    <mergeCell ref="I251:J251"/>
    <mergeCell ref="I252:J252"/>
    <mergeCell ref="I253:J253"/>
    <mergeCell ref="I254:J254"/>
    <mergeCell ref="I243:J243"/>
    <mergeCell ref="I244:J244"/>
    <mergeCell ref="I245:J245"/>
    <mergeCell ref="I246:J246"/>
    <mergeCell ref="I247:J247"/>
    <mergeCell ref="I248:J248"/>
    <mergeCell ref="I238:J238"/>
    <mergeCell ref="I239:J239"/>
    <mergeCell ref="I240:J240"/>
    <mergeCell ref="E241:H241"/>
    <mergeCell ref="I241:J241"/>
    <mergeCell ref="I242:J242"/>
    <mergeCell ref="I232:J232"/>
    <mergeCell ref="I233:J233"/>
    <mergeCell ref="I234:J234"/>
    <mergeCell ref="I235:J235"/>
    <mergeCell ref="I236:J236"/>
    <mergeCell ref="I237:J237"/>
    <mergeCell ref="I226:J226"/>
    <mergeCell ref="I227:J227"/>
    <mergeCell ref="I228:J228"/>
    <mergeCell ref="I229:J229"/>
    <mergeCell ref="I230:J230"/>
    <mergeCell ref="I231:J231"/>
    <mergeCell ref="I220:J220"/>
    <mergeCell ref="I221:J221"/>
    <mergeCell ref="I222:J222"/>
    <mergeCell ref="I223:J223"/>
    <mergeCell ref="I224:J224"/>
    <mergeCell ref="I225:J225"/>
    <mergeCell ref="I214:J214"/>
    <mergeCell ref="I215:J215"/>
    <mergeCell ref="I216:J216"/>
    <mergeCell ref="I217:J217"/>
    <mergeCell ref="I218:J218"/>
    <mergeCell ref="I219:J219"/>
    <mergeCell ref="I208:J208"/>
    <mergeCell ref="I209:J209"/>
    <mergeCell ref="I210:J210"/>
    <mergeCell ref="I211:J211"/>
    <mergeCell ref="I212:J212"/>
    <mergeCell ref="I213:J213"/>
    <mergeCell ref="I202:J202"/>
    <mergeCell ref="I203:J203"/>
    <mergeCell ref="I204:J204"/>
    <mergeCell ref="I205:J205"/>
    <mergeCell ref="I206:J206"/>
    <mergeCell ref="I207:J207"/>
    <mergeCell ref="I196:J196"/>
    <mergeCell ref="I197:J197"/>
    <mergeCell ref="I198:J198"/>
    <mergeCell ref="I199:J199"/>
    <mergeCell ref="I200:J200"/>
    <mergeCell ref="I201:J201"/>
    <mergeCell ref="I190:J190"/>
    <mergeCell ref="I191:J191"/>
    <mergeCell ref="I192:J192"/>
    <mergeCell ref="I193:J193"/>
    <mergeCell ref="I194:J194"/>
    <mergeCell ref="I195:J195"/>
    <mergeCell ref="I184:J184"/>
    <mergeCell ref="I185:J185"/>
    <mergeCell ref="I186:J186"/>
    <mergeCell ref="I187:J187"/>
    <mergeCell ref="I188:J188"/>
    <mergeCell ref="I189:J189"/>
    <mergeCell ref="I178:J178"/>
    <mergeCell ref="I179:J179"/>
    <mergeCell ref="I180:J180"/>
    <mergeCell ref="I181:J181"/>
    <mergeCell ref="I182:J182"/>
    <mergeCell ref="I183:J183"/>
    <mergeCell ref="I172:J172"/>
    <mergeCell ref="I173:J173"/>
    <mergeCell ref="I174:J174"/>
    <mergeCell ref="I175:J175"/>
    <mergeCell ref="I176:J176"/>
    <mergeCell ref="I177:J177"/>
    <mergeCell ref="I166:J166"/>
    <mergeCell ref="I167:J167"/>
    <mergeCell ref="I168:J168"/>
    <mergeCell ref="I169:J169"/>
    <mergeCell ref="I170:J170"/>
    <mergeCell ref="I171:J171"/>
    <mergeCell ref="I160:J160"/>
    <mergeCell ref="I161:J161"/>
    <mergeCell ref="I162:J162"/>
    <mergeCell ref="I163:J163"/>
    <mergeCell ref="I164:J164"/>
    <mergeCell ref="I165:J165"/>
    <mergeCell ref="I154:J154"/>
    <mergeCell ref="I155:J155"/>
    <mergeCell ref="I156:J156"/>
    <mergeCell ref="I157:J157"/>
    <mergeCell ref="I158:J158"/>
    <mergeCell ref="I159:J159"/>
    <mergeCell ref="I148:J148"/>
    <mergeCell ref="I149:J149"/>
    <mergeCell ref="I150:J150"/>
    <mergeCell ref="I151:J151"/>
    <mergeCell ref="I152:J152"/>
    <mergeCell ref="I153:J153"/>
    <mergeCell ref="I142:J142"/>
    <mergeCell ref="I143:J143"/>
    <mergeCell ref="I144:J144"/>
    <mergeCell ref="I145:J145"/>
    <mergeCell ref="I146:J146"/>
    <mergeCell ref="I147:J147"/>
    <mergeCell ref="I136:J136"/>
    <mergeCell ref="I137:J137"/>
    <mergeCell ref="I138:J138"/>
    <mergeCell ref="I139:J139"/>
    <mergeCell ref="I140:J140"/>
    <mergeCell ref="I141:J141"/>
    <mergeCell ref="I130:J130"/>
    <mergeCell ref="I131:J131"/>
    <mergeCell ref="I132:J132"/>
    <mergeCell ref="I133:J133"/>
    <mergeCell ref="I134:J134"/>
    <mergeCell ref="I135:J135"/>
    <mergeCell ref="I124:J124"/>
    <mergeCell ref="I125:J125"/>
    <mergeCell ref="I126:J126"/>
    <mergeCell ref="I127:J127"/>
    <mergeCell ref="I128:J128"/>
    <mergeCell ref="I129:J129"/>
    <mergeCell ref="I118:J118"/>
    <mergeCell ref="I119:J119"/>
    <mergeCell ref="I120:J120"/>
    <mergeCell ref="I121:J121"/>
    <mergeCell ref="I122:J122"/>
    <mergeCell ref="I123:J123"/>
    <mergeCell ref="I112:J112"/>
    <mergeCell ref="I113:J113"/>
    <mergeCell ref="I114:J114"/>
    <mergeCell ref="I115:J115"/>
    <mergeCell ref="I116:J116"/>
    <mergeCell ref="I117:J117"/>
    <mergeCell ref="I106:J106"/>
    <mergeCell ref="I107:J107"/>
    <mergeCell ref="I108:J108"/>
    <mergeCell ref="I109:J109"/>
    <mergeCell ref="I110:J110"/>
    <mergeCell ref="I111:J111"/>
    <mergeCell ref="I100:J100"/>
    <mergeCell ref="I101:J101"/>
    <mergeCell ref="I102:J102"/>
    <mergeCell ref="I103:J103"/>
    <mergeCell ref="I104:J104"/>
    <mergeCell ref="I105:J105"/>
    <mergeCell ref="H95:I95"/>
    <mergeCell ref="E96:F96"/>
    <mergeCell ref="H96:I96"/>
    <mergeCell ref="C97:H99"/>
    <mergeCell ref="I97:J97"/>
    <mergeCell ref="I98:J99"/>
    <mergeCell ref="E92:F92"/>
    <mergeCell ref="H92:I92"/>
    <mergeCell ref="E93:F93"/>
    <mergeCell ref="H93:I93"/>
    <mergeCell ref="E94:F94"/>
    <mergeCell ref="H94:I94"/>
    <mergeCell ref="D71:E71"/>
    <mergeCell ref="D72:E72"/>
    <mergeCell ref="C76:I76"/>
    <mergeCell ref="D77:E77"/>
    <mergeCell ref="D78:E78"/>
    <mergeCell ref="C89:G91"/>
    <mergeCell ref="H89:I89"/>
    <mergeCell ref="H90:I91"/>
    <mergeCell ref="D34:E34"/>
    <mergeCell ref="D38:E38"/>
    <mergeCell ref="D49:E49"/>
    <mergeCell ref="C66:I68"/>
    <mergeCell ref="D70:E70"/>
    <mergeCell ref="C5:H5"/>
    <mergeCell ref="C6:H6"/>
    <mergeCell ref="C7:D7"/>
    <mergeCell ref="C9:E11"/>
    <mergeCell ref="F9:G9"/>
    <mergeCell ref="H9:I9"/>
    <mergeCell ref="F10:G11"/>
    <mergeCell ref="H10:I11"/>
    <mergeCell ref="J66:J68"/>
    <mergeCell ref="C17:G17"/>
    <mergeCell ref="J17:K17"/>
    <mergeCell ref="F19:I19"/>
    <mergeCell ref="F21:I21"/>
    <mergeCell ref="J21:J22"/>
    <mergeCell ref="D23:E23"/>
    <mergeCell ref="C13:G15"/>
    <mergeCell ref="H13:I13"/>
    <mergeCell ref="J13:K14"/>
    <mergeCell ref="J15:K15"/>
    <mergeCell ref="C16:G16"/>
    <mergeCell ref="J16:K16"/>
  </mergeCells>
  <printOptions verticalCentered="1"/>
  <pageMargins left="3.937007874015748E-2" right="0.23622047244094491" top="0.15748031496062992" bottom="3.937007874015748E-2" header="0" footer="0"/>
  <pageSetup scale="75" fitToHeight="2" pageOrder="overThenDown" orientation="portrait" r:id="rId1"/>
  <headerFooter alignWithMargins="0"/>
  <rowBreaks count="1" manualBreakCount="1">
    <brk id="74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267"/>
  <sheetViews>
    <sheetView showGridLines="0" showRowColHeaders="0" showZeros="0" zoomScale="98" zoomScaleNormal="98" zoomScaleSheetLayoutView="75" workbookViewId="0">
      <selection activeCell="C7" sqref="C7:D7"/>
    </sheetView>
  </sheetViews>
  <sheetFormatPr baseColWidth="10" defaultRowHeight="12.75" outlineLevelRow="1" x14ac:dyDescent="0.2"/>
  <cols>
    <col min="1" max="1" width="7.5703125" style="531" customWidth="1"/>
    <col min="2" max="2" width="17.7109375" style="531" customWidth="1"/>
    <col min="3" max="3" width="13.5703125" style="531" customWidth="1"/>
    <col min="4" max="4" width="13.85546875" style="531" customWidth="1"/>
    <col min="5" max="5" width="46.85546875" style="531" customWidth="1"/>
    <col min="6" max="6" width="9.28515625" style="531" customWidth="1"/>
    <col min="7" max="8" width="7.7109375" style="531" customWidth="1"/>
    <col min="9" max="9" width="7.85546875" style="531" customWidth="1"/>
    <col min="10" max="10" width="9.7109375" style="531" customWidth="1"/>
    <col min="11" max="17" width="7.7109375" style="531" customWidth="1"/>
    <col min="18" max="16384" width="11.42578125" style="531"/>
  </cols>
  <sheetData>
    <row r="1" spans="1:18" ht="60.75" customHeight="1" thickBot="1" x14ac:dyDescent="0.25">
      <c r="A1" s="528"/>
      <c r="B1" s="529"/>
      <c r="C1" s="529"/>
      <c r="D1" s="530"/>
      <c r="E1" s="530"/>
      <c r="F1" s="206"/>
      <c r="G1" s="529"/>
      <c r="H1" s="212" t="s">
        <v>177</v>
      </c>
      <c r="I1" s="529"/>
      <c r="J1" s="529"/>
      <c r="K1" s="529"/>
      <c r="M1" s="528"/>
      <c r="N1" s="528"/>
    </row>
    <row r="2" spans="1:18" ht="17.25" thickTop="1" thickBot="1" x14ac:dyDescent="0.3">
      <c r="A2" s="528"/>
      <c r="B2" s="532"/>
      <c r="C2" s="532"/>
      <c r="D2" s="533"/>
      <c r="E2" s="533"/>
      <c r="F2" s="533"/>
      <c r="G2" s="529"/>
      <c r="H2" s="202" t="s">
        <v>16</v>
      </c>
      <c r="I2" s="203"/>
      <c r="J2" s="54"/>
      <c r="K2" s="532"/>
      <c r="L2" s="528"/>
      <c r="M2" s="528"/>
      <c r="N2" s="528"/>
    </row>
    <row r="3" spans="1:18" ht="17.25" thickTop="1" thickBot="1" x14ac:dyDescent="0.3">
      <c r="A3" s="528"/>
      <c r="B3" s="206"/>
      <c r="C3" s="532"/>
      <c r="D3" s="186"/>
      <c r="E3" s="186"/>
      <c r="F3" s="186"/>
      <c r="G3" s="529"/>
      <c r="H3" s="204" t="s">
        <v>17</v>
      </c>
      <c r="I3" s="534"/>
      <c r="J3" s="54" t="s">
        <v>224</v>
      </c>
      <c r="K3" s="532"/>
      <c r="L3" s="528"/>
      <c r="M3" s="535"/>
      <c r="N3" s="535"/>
    </row>
    <row r="4" spans="1:18" ht="12" customHeight="1" thickTop="1" thickBot="1" x14ac:dyDescent="0.25">
      <c r="A4" s="536"/>
      <c r="B4" s="532"/>
      <c r="C4" s="532"/>
      <c r="D4" s="532"/>
      <c r="E4" s="533"/>
      <c r="F4" s="537"/>
      <c r="G4" s="533"/>
      <c r="H4" s="533"/>
      <c r="I4" s="533"/>
      <c r="J4" s="533"/>
      <c r="K4" s="533"/>
      <c r="L4" s="535"/>
      <c r="M4" s="535"/>
      <c r="N4" s="535"/>
      <c r="O4" s="538"/>
      <c r="P4" s="538"/>
      <c r="Q4" s="538"/>
      <c r="R4" s="538"/>
    </row>
    <row r="5" spans="1:18" ht="17.25" customHeight="1" thickTop="1" thickBot="1" x14ac:dyDescent="0.3">
      <c r="A5" s="528"/>
      <c r="B5" s="135" t="s">
        <v>218</v>
      </c>
      <c r="C5" s="1220"/>
      <c r="D5" s="1221"/>
      <c r="E5" s="1221"/>
      <c r="F5" s="1221"/>
      <c r="G5" s="1221"/>
      <c r="H5" s="1222"/>
      <c r="I5" s="529"/>
      <c r="J5" s="529"/>
      <c r="K5" s="529"/>
      <c r="L5" s="40"/>
      <c r="M5" s="535"/>
    </row>
    <row r="6" spans="1:18" ht="17.25" customHeight="1" thickTop="1" thickBot="1" x14ac:dyDescent="0.3">
      <c r="A6" s="528"/>
      <c r="B6" s="135" t="s">
        <v>18</v>
      </c>
      <c r="C6" s="1220" t="s">
        <v>225</v>
      </c>
      <c r="D6" s="1221"/>
      <c r="E6" s="1221"/>
      <c r="F6" s="1221"/>
      <c r="G6" s="1221"/>
      <c r="H6" s="1222"/>
      <c r="I6" s="529"/>
      <c r="J6" s="529"/>
      <c r="K6" s="529"/>
      <c r="L6" s="40"/>
      <c r="M6" s="41"/>
      <c r="N6" s="535"/>
      <c r="O6" s="538"/>
      <c r="P6" s="538"/>
      <c r="Q6" s="538"/>
    </row>
    <row r="7" spans="1:18" ht="17.25" customHeight="1" thickTop="1" thickBot="1" x14ac:dyDescent="0.3">
      <c r="A7" s="528"/>
      <c r="B7" s="136" t="s">
        <v>19</v>
      </c>
      <c r="C7" s="1223" t="s">
        <v>241</v>
      </c>
      <c r="D7" s="1224"/>
      <c r="E7" s="55"/>
      <c r="F7" s="56"/>
      <c r="G7" s="56"/>
      <c r="H7" s="55"/>
      <c r="I7" s="529"/>
      <c r="J7" s="529"/>
      <c r="K7" s="529"/>
      <c r="L7" s="41"/>
      <c r="M7" s="528"/>
      <c r="N7" s="528"/>
    </row>
    <row r="8" spans="1:18" ht="6.75" customHeight="1" thickTop="1" thickBot="1" x14ac:dyDescent="0.25">
      <c r="B8" s="532"/>
      <c r="C8" s="532"/>
      <c r="D8" s="532"/>
      <c r="E8" s="532"/>
      <c r="F8" s="532"/>
      <c r="G8" s="532"/>
      <c r="H8" s="539"/>
      <c r="I8" s="532"/>
      <c r="J8" s="532"/>
      <c r="K8" s="532"/>
      <c r="L8" s="528"/>
    </row>
    <row r="9" spans="1:18" ht="14.25" customHeight="1" thickTop="1" thickBot="1" x14ac:dyDescent="0.25">
      <c r="B9" s="529"/>
      <c r="C9" s="1225" t="s">
        <v>52</v>
      </c>
      <c r="D9" s="1225"/>
      <c r="E9" s="1225"/>
      <c r="F9" s="1227" t="s">
        <v>33</v>
      </c>
      <c r="G9" s="1228"/>
      <c r="H9" s="1227" t="s">
        <v>0</v>
      </c>
      <c r="I9" s="1228"/>
      <c r="J9" s="529"/>
      <c r="K9" s="529"/>
    </row>
    <row r="10" spans="1:18" ht="14.25" customHeight="1" thickTop="1" thickBot="1" x14ac:dyDescent="0.25">
      <c r="A10" s="538"/>
      <c r="B10" s="540"/>
      <c r="C10" s="1226"/>
      <c r="D10" s="1225"/>
      <c r="E10" s="1225"/>
      <c r="F10" s="1229">
        <v>717</v>
      </c>
      <c r="G10" s="1229"/>
      <c r="H10" s="1230">
        <f>SUM(F10:G11)</f>
        <v>717</v>
      </c>
      <c r="I10" s="1230"/>
      <c r="J10" s="529"/>
      <c r="K10" s="529"/>
    </row>
    <row r="11" spans="1:18" ht="14.25" customHeight="1" thickTop="1" thickBot="1" x14ac:dyDescent="0.25">
      <c r="A11" s="538"/>
      <c r="B11" s="540"/>
      <c r="C11" s="1226"/>
      <c r="D11" s="1225"/>
      <c r="E11" s="1225"/>
      <c r="F11" s="1229"/>
      <c r="G11" s="1229"/>
      <c r="H11" s="1230"/>
      <c r="I11" s="1230"/>
      <c r="J11" s="529"/>
      <c r="K11" s="529"/>
    </row>
    <row r="12" spans="1:18" ht="4.5" customHeight="1" thickTop="1" thickBot="1" x14ac:dyDescent="0.25">
      <c r="A12" s="538"/>
      <c r="B12" s="540"/>
      <c r="C12" s="541"/>
      <c r="D12" s="541"/>
      <c r="E12" s="541"/>
      <c r="F12" s="541"/>
      <c r="G12" s="541"/>
      <c r="H12" s="541"/>
      <c r="I12" s="541"/>
      <c r="J12" s="541"/>
      <c r="K12" s="541"/>
      <c r="L12" s="542"/>
    </row>
    <row r="13" spans="1:18" ht="14.25" customHeight="1" thickTop="1" thickBot="1" x14ac:dyDescent="0.25">
      <c r="A13" s="538"/>
      <c r="B13" s="540"/>
      <c r="C13" s="1226" t="s">
        <v>53</v>
      </c>
      <c r="D13" s="1225"/>
      <c r="E13" s="1225"/>
      <c r="F13" s="1225"/>
      <c r="G13" s="1225"/>
      <c r="H13" s="1227" t="s">
        <v>0</v>
      </c>
      <c r="I13" s="1228"/>
      <c r="J13" s="1244" t="s">
        <v>11</v>
      </c>
      <c r="K13" s="1244"/>
    </row>
    <row r="14" spans="1:18" ht="14.25" customHeight="1" thickTop="1" thickBot="1" x14ac:dyDescent="0.25">
      <c r="B14" s="540"/>
      <c r="C14" s="1225"/>
      <c r="D14" s="1225"/>
      <c r="E14" s="1225"/>
      <c r="F14" s="1225"/>
      <c r="G14" s="1225"/>
      <c r="H14" s="839" t="s">
        <v>1</v>
      </c>
      <c r="I14" s="839" t="s">
        <v>2</v>
      </c>
      <c r="J14" s="1244"/>
      <c r="K14" s="1244"/>
    </row>
    <row r="15" spans="1:18" ht="14.25" customHeight="1" thickTop="1" thickBot="1" x14ac:dyDescent="0.25">
      <c r="B15" s="529"/>
      <c r="C15" s="1225"/>
      <c r="D15" s="1225"/>
      <c r="E15" s="1225"/>
      <c r="F15" s="1225"/>
      <c r="G15" s="1225"/>
      <c r="H15" s="843">
        <f>SUM(H16:H17)</f>
        <v>23</v>
      </c>
      <c r="I15" s="843">
        <f>SUM(I16:I17)</f>
        <v>0</v>
      </c>
      <c r="J15" s="1245">
        <f>H15+I15</f>
        <v>23</v>
      </c>
      <c r="K15" s="1245"/>
    </row>
    <row r="16" spans="1:18" ht="19.5" customHeight="1" thickTop="1" thickBot="1" x14ac:dyDescent="0.25">
      <c r="B16" s="529"/>
      <c r="C16" s="1234" t="s">
        <v>15</v>
      </c>
      <c r="D16" s="1235"/>
      <c r="E16" s="1235"/>
      <c r="F16" s="1235"/>
      <c r="G16" s="1246"/>
      <c r="H16" s="57">
        <v>18</v>
      </c>
      <c r="I16" s="57"/>
      <c r="J16" s="1247">
        <f>H16+I16</f>
        <v>18</v>
      </c>
      <c r="K16" s="1247"/>
    </row>
    <row r="17" spans="2:15" ht="16.5" customHeight="1" thickTop="1" thickBot="1" x14ac:dyDescent="0.25">
      <c r="B17" s="529"/>
      <c r="C17" s="1234" t="s">
        <v>213</v>
      </c>
      <c r="D17" s="1235"/>
      <c r="E17" s="1235"/>
      <c r="F17" s="1235"/>
      <c r="G17" s="1235"/>
      <c r="H17" s="57">
        <v>5</v>
      </c>
      <c r="I17" s="57"/>
      <c r="J17" s="1236">
        <f>H17+I17</f>
        <v>5</v>
      </c>
      <c r="K17" s="1237"/>
    </row>
    <row r="18" spans="2:15" ht="14.25" customHeight="1" thickTop="1" thickBot="1" x14ac:dyDescent="0.25">
      <c r="B18" s="529"/>
      <c r="C18" s="124" t="s">
        <v>8</v>
      </c>
      <c r="D18" s="125"/>
      <c r="E18" s="126"/>
      <c r="F18" s="543"/>
      <c r="G18" s="543"/>
      <c r="H18" s="544"/>
      <c r="I18" s="545"/>
      <c r="J18" s="546"/>
      <c r="K18" s="529"/>
    </row>
    <row r="19" spans="2:15" ht="14.25" customHeight="1" thickTop="1" thickBot="1" x14ac:dyDescent="0.25">
      <c r="B19" s="529"/>
      <c r="C19" s="127"/>
      <c r="D19" s="128"/>
      <c r="E19" s="128"/>
      <c r="F19" s="1227" t="s">
        <v>51</v>
      </c>
      <c r="G19" s="1227"/>
      <c r="H19" s="1227"/>
      <c r="I19" s="1238"/>
      <c r="J19" s="839" t="s">
        <v>0</v>
      </c>
      <c r="K19" s="529"/>
    </row>
    <row r="20" spans="2:15" ht="14.25" customHeight="1" thickTop="1" thickBot="1" x14ac:dyDescent="0.25">
      <c r="B20" s="529"/>
      <c r="C20" s="127"/>
      <c r="D20" s="128" t="s">
        <v>54</v>
      </c>
      <c r="E20" s="128"/>
      <c r="F20" s="172" t="s">
        <v>5</v>
      </c>
      <c r="G20" s="172" t="s">
        <v>35</v>
      </c>
      <c r="H20" s="172" t="s">
        <v>3</v>
      </c>
      <c r="I20" s="192" t="s">
        <v>4</v>
      </c>
      <c r="J20" s="547"/>
      <c r="K20" s="529"/>
    </row>
    <row r="21" spans="2:15" ht="14.25" customHeight="1" thickTop="1" thickBot="1" x14ac:dyDescent="0.25">
      <c r="B21" s="529"/>
      <c r="C21" s="129"/>
      <c r="D21" s="130"/>
      <c r="E21" s="130"/>
      <c r="F21" s="1239">
        <f>(J23+J28+J35+J39+J40+J41+J54+J57+J58+J59+J61+J62+J63)</f>
        <v>12</v>
      </c>
      <c r="G21" s="1239"/>
      <c r="H21" s="1239"/>
      <c r="I21" s="1240"/>
      <c r="J21" s="1241">
        <f>(J23+J28+J34+J38+J49+J70+J72+J78)</f>
        <v>32</v>
      </c>
      <c r="K21" s="529"/>
    </row>
    <row r="22" spans="2:15" ht="15.75" thickTop="1" thickBot="1" x14ac:dyDescent="0.25">
      <c r="B22" s="529"/>
      <c r="C22" s="548"/>
      <c r="D22" s="62"/>
      <c r="E22" s="62"/>
      <c r="F22" s="133">
        <f>(F23+F28+F34+F38+F49+F70+F72+F77+F78)</f>
        <v>29</v>
      </c>
      <c r="G22" s="133">
        <f>(G23+G28+G34+G38+G49+G70+G72+G77+G78)</f>
        <v>3</v>
      </c>
      <c r="H22" s="133">
        <f>(H23+H28+H34+H38+H49+H70+H72+H77+H78)</f>
        <v>0</v>
      </c>
      <c r="I22" s="133">
        <f>(I23+I28+I34+I38+I49+I70+I72+I77+I78)</f>
        <v>0</v>
      </c>
      <c r="J22" s="1241"/>
      <c r="K22" s="529"/>
    </row>
    <row r="23" spans="2:15" ht="16.5" customHeight="1" thickTop="1" thickBot="1" x14ac:dyDescent="0.3">
      <c r="B23" s="529"/>
      <c r="C23" s="549"/>
      <c r="D23" s="1242" t="s">
        <v>55</v>
      </c>
      <c r="E23" s="1243"/>
      <c r="F23" s="140">
        <f>SUM(F24:F27)</f>
        <v>0</v>
      </c>
      <c r="G23" s="140">
        <f>SUM(G24:G27)</f>
        <v>0</v>
      </c>
      <c r="H23" s="140">
        <f>SUM(H24:H27)</f>
        <v>0</v>
      </c>
      <c r="I23" s="141">
        <f>SUM(I24:I27)</f>
        <v>0</v>
      </c>
      <c r="J23" s="142">
        <f t="shared" ref="J23:J33" si="0">SUM(F23:I23)</f>
        <v>0</v>
      </c>
      <c r="K23" s="529"/>
    </row>
    <row r="24" spans="2:15" ht="14.25" customHeight="1" outlineLevel="1" thickTop="1" thickBot="1" x14ac:dyDescent="0.25">
      <c r="B24" s="529"/>
      <c r="C24" s="549"/>
      <c r="D24" s="550"/>
      <c r="E24" s="551" t="s">
        <v>36</v>
      </c>
      <c r="F24" s="846"/>
      <c r="G24" s="846"/>
      <c r="H24" s="846"/>
      <c r="I24" s="846"/>
      <c r="J24" s="553">
        <f t="shared" si="0"/>
        <v>0</v>
      </c>
      <c r="K24" s="529"/>
    </row>
    <row r="25" spans="2:15" ht="14.25" customHeight="1" outlineLevel="1" thickTop="1" thickBot="1" x14ac:dyDescent="0.25">
      <c r="B25" s="529"/>
      <c r="C25" s="549"/>
      <c r="D25" s="550"/>
      <c r="E25" s="551" t="s">
        <v>25</v>
      </c>
      <c r="F25" s="846"/>
      <c r="G25" s="846"/>
      <c r="H25" s="846"/>
      <c r="I25" s="846"/>
      <c r="J25" s="553">
        <f t="shared" si="0"/>
        <v>0</v>
      </c>
      <c r="K25" s="529"/>
    </row>
    <row r="26" spans="2:15" ht="14.25" customHeight="1" outlineLevel="1" thickTop="1" thickBot="1" x14ac:dyDescent="0.25">
      <c r="B26" s="529"/>
      <c r="C26" s="549"/>
      <c r="D26" s="550"/>
      <c r="E26" s="551" t="s">
        <v>26</v>
      </c>
      <c r="F26" s="846"/>
      <c r="G26" s="846"/>
      <c r="H26" s="846"/>
      <c r="I26" s="846"/>
      <c r="J26" s="553">
        <f t="shared" si="0"/>
        <v>0</v>
      </c>
      <c r="K26" s="529"/>
    </row>
    <row r="27" spans="2:15" ht="14.25" customHeight="1" outlineLevel="1" thickTop="1" thickBot="1" x14ac:dyDescent="0.25">
      <c r="B27" s="529"/>
      <c r="C27" s="549"/>
      <c r="D27" s="550"/>
      <c r="E27" s="551" t="s">
        <v>6</v>
      </c>
      <c r="F27" s="846"/>
      <c r="G27" s="846"/>
      <c r="H27" s="846"/>
      <c r="I27" s="846"/>
      <c r="J27" s="553">
        <f t="shared" si="0"/>
        <v>0</v>
      </c>
      <c r="K27" s="529"/>
    </row>
    <row r="28" spans="2:15" ht="16.5" customHeight="1" thickTop="1" thickBot="1" x14ac:dyDescent="0.3">
      <c r="B28" s="529"/>
      <c r="C28" s="549"/>
      <c r="D28" s="841" t="s">
        <v>20</v>
      </c>
      <c r="E28" s="144"/>
      <c r="F28" s="842">
        <f>SUM(F29:F33)</f>
        <v>9</v>
      </c>
      <c r="G28" s="842">
        <f>SUM(G29:G33)</f>
        <v>0</v>
      </c>
      <c r="H28" s="842">
        <f>SUM(H29:H33)</f>
        <v>0</v>
      </c>
      <c r="I28" s="842">
        <f>SUM(I29:I33)</f>
        <v>0</v>
      </c>
      <c r="J28" s="146">
        <f t="shared" si="0"/>
        <v>9</v>
      </c>
      <c r="K28" s="529"/>
      <c r="O28" s="554"/>
    </row>
    <row r="29" spans="2:15" ht="14.25" customHeight="1" outlineLevel="1" thickTop="1" thickBot="1" x14ac:dyDescent="0.25">
      <c r="B29" s="529"/>
      <c r="C29" s="549"/>
      <c r="D29" s="550"/>
      <c r="E29" s="551" t="s">
        <v>45</v>
      </c>
      <c r="F29" s="846"/>
      <c r="G29" s="846"/>
      <c r="H29" s="846"/>
      <c r="I29" s="846"/>
      <c r="J29" s="553">
        <f t="shared" si="0"/>
        <v>0</v>
      </c>
      <c r="K29" s="529"/>
    </row>
    <row r="30" spans="2:15" ht="14.25" customHeight="1" outlineLevel="1" thickTop="1" thickBot="1" x14ac:dyDescent="0.25">
      <c r="B30" s="529"/>
      <c r="C30" s="549"/>
      <c r="D30" s="550"/>
      <c r="E30" s="551" t="s">
        <v>27</v>
      </c>
      <c r="F30" s="846"/>
      <c r="G30" s="846"/>
      <c r="H30" s="846"/>
      <c r="I30" s="846"/>
      <c r="J30" s="553">
        <f t="shared" si="0"/>
        <v>0</v>
      </c>
      <c r="K30" s="529"/>
    </row>
    <row r="31" spans="2:15" ht="14.25" customHeight="1" outlineLevel="1" thickTop="1" thickBot="1" x14ac:dyDescent="0.25">
      <c r="B31" s="529"/>
      <c r="C31" s="549"/>
      <c r="D31" s="550"/>
      <c r="E31" s="551" t="s">
        <v>46</v>
      </c>
      <c r="F31" s="846">
        <v>9</v>
      </c>
      <c r="G31" s="846"/>
      <c r="H31" s="846"/>
      <c r="I31" s="846"/>
      <c r="J31" s="553">
        <f t="shared" si="0"/>
        <v>9</v>
      </c>
      <c r="K31" s="529"/>
    </row>
    <row r="32" spans="2:15" ht="14.25" customHeight="1" outlineLevel="1" thickTop="1" thickBot="1" x14ac:dyDescent="0.25">
      <c r="B32" s="529"/>
      <c r="C32" s="549"/>
      <c r="D32" s="550"/>
      <c r="E32" s="551" t="s">
        <v>47</v>
      </c>
      <c r="F32" s="846"/>
      <c r="G32" s="846"/>
      <c r="H32" s="846"/>
      <c r="I32" s="846"/>
      <c r="J32" s="553">
        <f t="shared" si="0"/>
        <v>0</v>
      </c>
      <c r="K32" s="529"/>
    </row>
    <row r="33" spans="2:11" ht="14.25" customHeight="1" outlineLevel="1" thickTop="1" thickBot="1" x14ac:dyDescent="0.25">
      <c r="B33" s="529"/>
      <c r="C33" s="549"/>
      <c r="D33" s="550"/>
      <c r="E33" s="551" t="s">
        <v>142</v>
      </c>
      <c r="F33" s="846"/>
      <c r="G33" s="846"/>
      <c r="H33" s="846"/>
      <c r="I33" s="846"/>
      <c r="J33" s="553">
        <f t="shared" si="0"/>
        <v>0</v>
      </c>
      <c r="K33" s="529"/>
    </row>
    <row r="34" spans="2:11" ht="16.5" customHeight="1" thickTop="1" thickBot="1" x14ac:dyDescent="0.3">
      <c r="B34" s="529"/>
      <c r="C34" s="549"/>
      <c r="D34" s="1234" t="s">
        <v>56</v>
      </c>
      <c r="E34" s="1246"/>
      <c r="F34" s="147">
        <f>SUM(F35:F37)</f>
        <v>3</v>
      </c>
      <c r="G34" s="147">
        <f>SUM(G35:G37)</f>
        <v>0</v>
      </c>
      <c r="H34" s="147">
        <f>SUM(H35:H37)</f>
        <v>0</v>
      </c>
      <c r="I34" s="147">
        <f>SUM(I35:I37)</f>
        <v>0</v>
      </c>
      <c r="J34" s="142">
        <f>SUM(F34:I34)</f>
        <v>3</v>
      </c>
      <c r="K34" s="529"/>
    </row>
    <row r="35" spans="2:11" ht="14.25" customHeight="1" outlineLevel="1" thickTop="1" thickBot="1" x14ac:dyDescent="0.25">
      <c r="B35" s="529"/>
      <c r="C35" s="549"/>
      <c r="D35" s="550"/>
      <c r="E35" s="555" t="s">
        <v>49</v>
      </c>
      <c r="F35" s="846">
        <v>1</v>
      </c>
      <c r="G35" s="846"/>
      <c r="H35" s="846"/>
      <c r="I35" s="846"/>
      <c r="J35" s="556">
        <f t="shared" ref="J35:J48" si="1">SUM(F35:I35)</f>
        <v>1</v>
      </c>
      <c r="K35" s="529"/>
    </row>
    <row r="36" spans="2:11" ht="14.25" customHeight="1" outlineLevel="1" thickTop="1" thickBot="1" x14ac:dyDescent="0.25">
      <c r="B36" s="529"/>
      <c r="C36" s="549"/>
      <c r="D36" s="550"/>
      <c r="E36" s="555" t="s">
        <v>50</v>
      </c>
      <c r="F36" s="210">
        <v>1</v>
      </c>
      <c r="G36" s="210"/>
      <c r="H36" s="210"/>
      <c r="I36" s="210"/>
      <c r="J36" s="556">
        <f>SUM(F36:I36)</f>
        <v>1</v>
      </c>
      <c r="K36" s="529"/>
    </row>
    <row r="37" spans="2:11" ht="14.25" customHeight="1" outlineLevel="1" thickTop="1" thickBot="1" x14ac:dyDescent="0.25">
      <c r="B37" s="529"/>
      <c r="C37" s="549"/>
      <c r="D37" s="550"/>
      <c r="E37" s="72" t="s">
        <v>48</v>
      </c>
      <c r="F37" s="846">
        <v>1</v>
      </c>
      <c r="G37" s="846"/>
      <c r="H37" s="846"/>
      <c r="I37" s="846"/>
      <c r="J37" s="556">
        <f>SUM(F37:I37)</f>
        <v>1</v>
      </c>
      <c r="K37" s="529"/>
    </row>
    <row r="38" spans="2:11" ht="16.5" customHeight="1" thickTop="1" thickBot="1" x14ac:dyDescent="0.3">
      <c r="B38" s="529"/>
      <c r="C38" s="530"/>
      <c r="D38" s="1234" t="s">
        <v>120</v>
      </c>
      <c r="E38" s="1246"/>
      <c r="F38" s="842">
        <f>SUM(F39:F48)</f>
        <v>0</v>
      </c>
      <c r="G38" s="842">
        <f>SUM(G39:G48)</f>
        <v>2</v>
      </c>
      <c r="H38" s="842">
        <f>SUM(H39:H48)</f>
        <v>0</v>
      </c>
      <c r="I38" s="842">
        <f>SUM(I39:I48)</f>
        <v>0</v>
      </c>
      <c r="J38" s="142">
        <f t="shared" si="1"/>
        <v>2</v>
      </c>
      <c r="K38" s="529"/>
    </row>
    <row r="39" spans="2:11" ht="14.25" customHeight="1" outlineLevel="1" thickTop="1" thickBot="1" x14ac:dyDescent="0.25">
      <c r="B39" s="529"/>
      <c r="C39" s="530"/>
      <c r="D39" s="557"/>
      <c r="E39" s="109" t="s">
        <v>125</v>
      </c>
      <c r="F39" s="846"/>
      <c r="G39" s="846">
        <v>1</v>
      </c>
      <c r="H39" s="846"/>
      <c r="I39" s="846"/>
      <c r="J39" s="556">
        <f t="shared" si="1"/>
        <v>1</v>
      </c>
      <c r="K39" s="529"/>
    </row>
    <row r="40" spans="2:11" ht="14.25" customHeight="1" outlineLevel="1" thickTop="1" thickBot="1" x14ac:dyDescent="0.25">
      <c r="B40" s="529"/>
      <c r="C40" s="530"/>
      <c r="D40" s="557"/>
      <c r="E40" s="109" t="s">
        <v>126</v>
      </c>
      <c r="F40" s="846"/>
      <c r="G40" s="846"/>
      <c r="H40" s="846"/>
      <c r="I40" s="846"/>
      <c r="J40" s="556">
        <f>SUM(F40:I40)</f>
        <v>0</v>
      </c>
      <c r="K40" s="529"/>
    </row>
    <row r="41" spans="2:11" ht="14.25" customHeight="1" outlineLevel="1" thickTop="1" thickBot="1" x14ac:dyDescent="0.25">
      <c r="B41" s="529"/>
      <c r="C41" s="530"/>
      <c r="D41" s="557"/>
      <c r="E41" s="109" t="s">
        <v>127</v>
      </c>
      <c r="F41" s="846"/>
      <c r="G41" s="846"/>
      <c r="H41" s="846"/>
      <c r="I41" s="846"/>
      <c r="J41" s="556">
        <f>SUM(F41:I41)</f>
        <v>0</v>
      </c>
      <c r="K41" s="529"/>
    </row>
    <row r="42" spans="2:11" ht="14.25" customHeight="1" outlineLevel="1" thickTop="1" thickBot="1" x14ac:dyDescent="0.25">
      <c r="B42" s="529"/>
      <c r="C42" s="530"/>
      <c r="D42" s="557"/>
      <c r="E42" s="110" t="s">
        <v>128</v>
      </c>
      <c r="F42" s="846"/>
      <c r="G42" s="846"/>
      <c r="H42" s="846"/>
      <c r="I42" s="846"/>
      <c r="J42" s="556">
        <f>SUM(F42:I42)</f>
        <v>0</v>
      </c>
      <c r="K42" s="529"/>
    </row>
    <row r="43" spans="2:11" ht="14.25" customHeight="1" outlineLevel="1" thickTop="1" thickBot="1" x14ac:dyDescent="0.25">
      <c r="B43" s="529"/>
      <c r="C43" s="530"/>
      <c r="D43" s="557"/>
      <c r="E43" s="111" t="s">
        <v>129</v>
      </c>
      <c r="F43" s="846"/>
      <c r="G43" s="846"/>
      <c r="H43" s="846"/>
      <c r="I43" s="846"/>
      <c r="J43" s="556">
        <f t="shared" si="1"/>
        <v>0</v>
      </c>
      <c r="K43" s="529"/>
    </row>
    <row r="44" spans="2:11" ht="14.25" customHeight="1" outlineLevel="1" thickTop="1" thickBot="1" x14ac:dyDescent="0.25">
      <c r="B44" s="529"/>
      <c r="C44" s="530"/>
      <c r="D44" s="557"/>
      <c r="E44" s="110" t="s">
        <v>130</v>
      </c>
      <c r="F44" s="846"/>
      <c r="G44" s="846"/>
      <c r="H44" s="846"/>
      <c r="I44" s="846"/>
      <c r="J44" s="556">
        <f>SUM(F44:I44)</f>
        <v>0</v>
      </c>
      <c r="K44" s="529"/>
    </row>
    <row r="45" spans="2:11" ht="14.25" customHeight="1" outlineLevel="1" thickTop="1" thickBot="1" x14ac:dyDescent="0.25">
      <c r="B45" s="529"/>
      <c r="C45" s="530"/>
      <c r="D45" s="557"/>
      <c r="E45" s="110" t="s">
        <v>131</v>
      </c>
      <c r="F45" s="846"/>
      <c r="G45" s="846"/>
      <c r="H45" s="846"/>
      <c r="I45" s="846"/>
      <c r="J45" s="556">
        <f>SUM(F45:I45)</f>
        <v>0</v>
      </c>
      <c r="K45" s="529"/>
    </row>
    <row r="46" spans="2:11" ht="14.25" customHeight="1" outlineLevel="1" thickTop="1" thickBot="1" x14ac:dyDescent="0.25">
      <c r="B46" s="529"/>
      <c r="C46" s="530"/>
      <c r="D46" s="557"/>
      <c r="E46" s="111" t="s">
        <v>132</v>
      </c>
      <c r="F46" s="846"/>
      <c r="G46" s="846">
        <v>1</v>
      </c>
      <c r="H46" s="846"/>
      <c r="I46" s="846"/>
      <c r="J46" s="556">
        <f t="shared" si="1"/>
        <v>1</v>
      </c>
      <c r="K46" s="529"/>
    </row>
    <row r="47" spans="2:11" ht="14.25" customHeight="1" outlineLevel="1" thickTop="1" thickBot="1" x14ac:dyDescent="0.25">
      <c r="B47" s="529"/>
      <c r="C47" s="530"/>
      <c r="D47" s="557"/>
      <c r="E47" s="111" t="s">
        <v>133</v>
      </c>
      <c r="F47" s="210"/>
      <c r="G47" s="210"/>
      <c r="H47" s="210"/>
      <c r="I47" s="210"/>
      <c r="J47" s="556">
        <f t="shared" si="1"/>
        <v>0</v>
      </c>
      <c r="K47" s="529"/>
    </row>
    <row r="48" spans="2:11" ht="14.25" customHeight="1" outlineLevel="1" thickTop="1" thickBot="1" x14ac:dyDescent="0.25">
      <c r="B48" s="529"/>
      <c r="C48" s="530"/>
      <c r="D48" s="557"/>
      <c r="E48" s="111" t="s">
        <v>134</v>
      </c>
      <c r="F48" s="846"/>
      <c r="G48" s="846"/>
      <c r="H48" s="846"/>
      <c r="I48" s="846"/>
      <c r="J48" s="556">
        <f t="shared" si="1"/>
        <v>0</v>
      </c>
      <c r="K48" s="529"/>
    </row>
    <row r="49" spans="2:12" ht="16.5" customHeight="1" thickTop="1" thickBot="1" x14ac:dyDescent="0.25">
      <c r="B49" s="529"/>
      <c r="C49" s="530"/>
      <c r="D49" s="1269" t="s">
        <v>96</v>
      </c>
      <c r="E49" s="1270"/>
      <c r="F49" s="148">
        <f>SUM(F50:F64)</f>
        <v>0</v>
      </c>
      <c r="G49" s="148">
        <f>SUM(G50:G64)</f>
        <v>1</v>
      </c>
      <c r="H49" s="148">
        <f>SUM(H50:H64)</f>
        <v>0</v>
      </c>
      <c r="I49" s="148">
        <f>SUM(I50:I64)</f>
        <v>0</v>
      </c>
      <c r="J49" s="149">
        <f>SUM(F49:F49:I49)</f>
        <v>1</v>
      </c>
      <c r="K49" s="529"/>
      <c r="L49" s="538"/>
    </row>
    <row r="50" spans="2:12" ht="14.25" customHeight="1" outlineLevel="1" thickTop="1" thickBot="1" x14ac:dyDescent="0.25">
      <c r="B50" s="529"/>
      <c r="C50" s="530"/>
      <c r="D50" s="73"/>
      <c r="E50" s="182" t="s">
        <v>117</v>
      </c>
      <c r="F50" s="210"/>
      <c r="G50" s="210"/>
      <c r="H50" s="210"/>
      <c r="I50" s="210"/>
      <c r="J50" s="172">
        <f>SUM(F50:F50:I50)</f>
        <v>0</v>
      </c>
      <c r="K50" s="529"/>
    </row>
    <row r="51" spans="2:12" ht="14.25" customHeight="1" outlineLevel="1" thickTop="1" thickBot="1" x14ac:dyDescent="0.25">
      <c r="B51" s="529"/>
      <c r="C51" s="530"/>
      <c r="D51" s="53"/>
      <c r="E51" s="182" t="s">
        <v>98</v>
      </c>
      <c r="F51" s="210"/>
      <c r="G51" s="210"/>
      <c r="H51" s="210"/>
      <c r="I51" s="210"/>
      <c r="J51" s="172">
        <f>SUM(F51:F51:I51)</f>
        <v>0</v>
      </c>
      <c r="K51" s="529"/>
    </row>
    <row r="52" spans="2:12" ht="14.25" customHeight="1" outlineLevel="1" thickTop="1" thickBot="1" x14ac:dyDescent="0.25">
      <c r="B52" s="529"/>
      <c r="C52" s="530"/>
      <c r="D52" s="53"/>
      <c r="E52" s="182" t="s">
        <v>97</v>
      </c>
      <c r="F52" s="210"/>
      <c r="G52" s="210"/>
      <c r="H52" s="210"/>
      <c r="I52" s="210"/>
      <c r="J52" s="172">
        <f>SUM(F52:F52:I52)</f>
        <v>0</v>
      </c>
      <c r="K52" s="529"/>
    </row>
    <row r="53" spans="2:12" ht="14.25" customHeight="1" outlineLevel="1" thickTop="1" thickBot="1" x14ac:dyDescent="0.25">
      <c r="B53" s="529"/>
      <c r="C53" s="530"/>
      <c r="D53" s="74"/>
      <c r="E53" s="182" t="s">
        <v>102</v>
      </c>
      <c r="F53" s="210"/>
      <c r="G53" s="210"/>
      <c r="H53" s="210"/>
      <c r="I53" s="210"/>
      <c r="J53" s="172">
        <f>SUM(F53:F53:I53)</f>
        <v>0</v>
      </c>
      <c r="K53" s="529"/>
    </row>
    <row r="54" spans="2:12" ht="14.25" customHeight="1" outlineLevel="1" thickTop="1" thickBot="1" x14ac:dyDescent="0.25">
      <c r="B54" s="529"/>
      <c r="C54" s="530"/>
      <c r="D54" s="74"/>
      <c r="E54" s="182" t="s">
        <v>137</v>
      </c>
      <c r="F54" s="846"/>
      <c r="G54" s="846">
        <v>1</v>
      </c>
      <c r="H54" s="846"/>
      <c r="I54" s="846"/>
      <c r="J54" s="172">
        <f>SUM(F54:F54:I54)</f>
        <v>1</v>
      </c>
      <c r="K54" s="529"/>
    </row>
    <row r="55" spans="2:12" ht="14.25" customHeight="1" outlineLevel="1" thickTop="1" thickBot="1" x14ac:dyDescent="0.25">
      <c r="B55" s="529"/>
      <c r="C55" s="530"/>
      <c r="D55" s="74"/>
      <c r="E55" s="183" t="s">
        <v>105</v>
      </c>
      <c r="F55" s="846"/>
      <c r="G55" s="846"/>
      <c r="H55" s="846"/>
      <c r="I55" s="846"/>
      <c r="J55" s="172">
        <f>SUM(F55:F55:I55)</f>
        <v>0</v>
      </c>
      <c r="K55" s="529"/>
    </row>
    <row r="56" spans="2:12" ht="14.25" customHeight="1" outlineLevel="1" thickTop="1" thickBot="1" x14ac:dyDescent="0.25">
      <c r="B56" s="529"/>
      <c r="C56" s="530"/>
      <c r="D56" s="74"/>
      <c r="E56" s="183" t="s">
        <v>104</v>
      </c>
      <c r="F56" s="846"/>
      <c r="G56" s="846"/>
      <c r="H56" s="846"/>
      <c r="I56" s="846"/>
      <c r="J56" s="172">
        <f>SUM(F56:F56:I56)</f>
        <v>0</v>
      </c>
      <c r="K56" s="529"/>
    </row>
    <row r="57" spans="2:12" ht="14.25" customHeight="1" outlineLevel="1" thickTop="1" thickBot="1" x14ac:dyDescent="0.25">
      <c r="B57" s="529"/>
      <c r="C57" s="530"/>
      <c r="D57" s="74"/>
      <c r="E57" s="183" t="s">
        <v>103</v>
      </c>
      <c r="F57" s="846"/>
      <c r="G57" s="846"/>
      <c r="H57" s="846"/>
      <c r="I57" s="846"/>
      <c r="J57" s="172">
        <f>SUM(F57:F57:I57)</f>
        <v>0</v>
      </c>
      <c r="K57" s="529"/>
    </row>
    <row r="58" spans="2:12" ht="14.25" customHeight="1" outlineLevel="1" thickTop="1" thickBot="1" x14ac:dyDescent="0.25">
      <c r="B58" s="529"/>
      <c r="C58" s="530"/>
      <c r="D58" s="74"/>
      <c r="E58" s="183" t="s">
        <v>138</v>
      </c>
      <c r="F58" s="846"/>
      <c r="G58" s="846"/>
      <c r="H58" s="846"/>
      <c r="I58" s="846"/>
      <c r="J58" s="172">
        <f>SUM(F58:F58:I58)</f>
        <v>0</v>
      </c>
      <c r="K58" s="529"/>
    </row>
    <row r="59" spans="2:12" ht="14.25" customHeight="1" outlineLevel="1" thickTop="1" thickBot="1" x14ac:dyDescent="0.25">
      <c r="B59" s="529"/>
      <c r="C59" s="530"/>
      <c r="D59" s="74"/>
      <c r="E59" s="182" t="s">
        <v>100</v>
      </c>
      <c r="F59" s="846"/>
      <c r="G59" s="846"/>
      <c r="H59" s="846"/>
      <c r="I59" s="846"/>
      <c r="J59" s="172">
        <f>SUM(F59:F59:I59)</f>
        <v>0</v>
      </c>
      <c r="K59" s="529"/>
    </row>
    <row r="60" spans="2:12" ht="14.25" customHeight="1" outlineLevel="1" thickTop="1" thickBot="1" x14ac:dyDescent="0.25">
      <c r="B60" s="529"/>
      <c r="C60" s="530"/>
      <c r="D60" s="74"/>
      <c r="E60" s="558" t="s">
        <v>99</v>
      </c>
      <c r="F60" s="210"/>
      <c r="G60" s="210"/>
      <c r="H60" s="210"/>
      <c r="I60" s="210"/>
      <c r="J60" s="172">
        <f>SUM(F60:F60:I60)</f>
        <v>0</v>
      </c>
      <c r="K60" s="529"/>
    </row>
    <row r="61" spans="2:12" ht="14.25" customHeight="1" outlineLevel="1" thickTop="1" thickBot="1" x14ac:dyDescent="0.25">
      <c r="B61" s="529"/>
      <c r="C61" s="530"/>
      <c r="D61" s="74"/>
      <c r="E61" s="558" t="s">
        <v>139</v>
      </c>
      <c r="F61" s="846"/>
      <c r="G61" s="846"/>
      <c r="H61" s="846"/>
      <c r="I61" s="846"/>
      <c r="J61" s="172">
        <f>SUM(F61:F61:I61)</f>
        <v>0</v>
      </c>
      <c r="K61" s="529"/>
    </row>
    <row r="62" spans="2:12" ht="14.25" customHeight="1" outlineLevel="1" thickTop="1" thickBot="1" x14ac:dyDescent="0.25">
      <c r="B62" s="529"/>
      <c r="C62" s="530"/>
      <c r="D62" s="74"/>
      <c r="E62" s="558" t="s">
        <v>106</v>
      </c>
      <c r="F62" s="846"/>
      <c r="G62" s="846"/>
      <c r="H62" s="846"/>
      <c r="I62" s="846"/>
      <c r="J62" s="172">
        <f>SUM(F62:F62:I62)</f>
        <v>0</v>
      </c>
      <c r="K62" s="529"/>
    </row>
    <row r="63" spans="2:12" ht="14.25" customHeight="1" outlineLevel="1" thickTop="1" thickBot="1" x14ac:dyDescent="0.25">
      <c r="B63" s="529"/>
      <c r="C63" s="530"/>
      <c r="D63" s="74"/>
      <c r="E63" s="559" t="s">
        <v>92</v>
      </c>
      <c r="F63" s="846"/>
      <c r="G63" s="846"/>
      <c r="H63" s="846"/>
      <c r="I63" s="846"/>
      <c r="J63" s="172">
        <f>SUM(F63:F63:I63)</f>
        <v>0</v>
      </c>
      <c r="K63" s="529"/>
    </row>
    <row r="64" spans="2:12" ht="14.25" customHeight="1" outlineLevel="1" thickTop="1" thickBot="1" x14ac:dyDescent="0.25">
      <c r="B64" s="529"/>
      <c r="C64" s="530"/>
      <c r="D64" s="53"/>
      <c r="E64" s="559" t="s">
        <v>121</v>
      </c>
      <c r="F64" s="846"/>
      <c r="G64" s="846"/>
      <c r="H64" s="846"/>
      <c r="I64" s="846"/>
      <c r="J64" s="172">
        <f>SUM(F64:F64:I64)</f>
        <v>0</v>
      </c>
      <c r="K64" s="530"/>
    </row>
    <row r="65" spans="2:11" ht="3.75" customHeight="1" thickTop="1" thickBot="1" x14ac:dyDescent="0.25">
      <c r="B65" s="560"/>
      <c r="C65" s="561"/>
      <c r="D65" s="32"/>
      <c r="E65" s="562"/>
      <c r="F65" s="34"/>
      <c r="G65" s="34"/>
      <c r="H65" s="34"/>
      <c r="I65" s="35"/>
      <c r="J65" s="563"/>
      <c r="K65" s="561"/>
    </row>
    <row r="66" spans="2:11" ht="12" customHeight="1" thickTop="1" x14ac:dyDescent="0.2">
      <c r="B66" s="529"/>
      <c r="C66" s="1259" t="s">
        <v>28</v>
      </c>
      <c r="D66" s="1260"/>
      <c r="E66" s="1260"/>
      <c r="F66" s="1260"/>
      <c r="G66" s="1260"/>
      <c r="H66" s="1260"/>
      <c r="I66" s="1261"/>
      <c r="J66" s="1231">
        <f>(J71+J73+J74+J75+J79+J80+J81+J82+J83+J84+J37+J42+J43+J44+J48+J50+J51+J52+J53+J55+J56+J60)</f>
        <v>11</v>
      </c>
      <c r="K66" s="529"/>
    </row>
    <row r="67" spans="2:11" ht="12" customHeight="1" x14ac:dyDescent="0.2">
      <c r="B67" s="529"/>
      <c r="C67" s="1262"/>
      <c r="D67" s="1263"/>
      <c r="E67" s="1263"/>
      <c r="F67" s="1263"/>
      <c r="G67" s="1263"/>
      <c r="H67" s="1263"/>
      <c r="I67" s="1264"/>
      <c r="J67" s="1232"/>
      <c r="K67" s="529"/>
    </row>
    <row r="68" spans="2:11" ht="12" customHeight="1" thickBot="1" x14ac:dyDescent="0.25">
      <c r="B68" s="529"/>
      <c r="C68" s="1265"/>
      <c r="D68" s="1266"/>
      <c r="E68" s="1266"/>
      <c r="F68" s="1266"/>
      <c r="G68" s="1266"/>
      <c r="H68" s="1266"/>
      <c r="I68" s="1267"/>
      <c r="J68" s="1233"/>
      <c r="K68" s="530"/>
    </row>
    <row r="69" spans="2:11" ht="14.25" customHeight="1" thickTop="1" thickBot="1" x14ac:dyDescent="0.25">
      <c r="B69" s="564"/>
      <c r="C69" s="11"/>
      <c r="D69" s="11"/>
      <c r="E69" s="11"/>
      <c r="F69" s="565"/>
      <c r="G69" s="565"/>
      <c r="H69" s="565"/>
      <c r="I69" s="566"/>
      <c r="J69" s="567"/>
      <c r="K69" s="529"/>
    </row>
    <row r="70" spans="2:11" ht="16.5" customHeight="1" thickTop="1" thickBot="1" x14ac:dyDescent="0.25">
      <c r="B70" s="564"/>
      <c r="C70" s="11"/>
      <c r="D70" s="1250" t="s">
        <v>141</v>
      </c>
      <c r="E70" s="1251"/>
      <c r="F70" s="198">
        <f>(F71)</f>
        <v>0</v>
      </c>
      <c r="G70" s="198">
        <f>(G71)</f>
        <v>0</v>
      </c>
      <c r="H70" s="198">
        <f>(H71)</f>
        <v>0</v>
      </c>
      <c r="I70" s="198">
        <f>(I71)</f>
        <v>0</v>
      </c>
      <c r="J70" s="842">
        <f>SUM(F70:I70)</f>
        <v>0</v>
      </c>
      <c r="K70" s="529"/>
    </row>
    <row r="71" spans="2:11" ht="14.25" customHeight="1" thickTop="1" thickBot="1" x14ac:dyDescent="0.25">
      <c r="B71" s="564"/>
      <c r="C71" s="11"/>
      <c r="D71" s="1248" t="s">
        <v>86</v>
      </c>
      <c r="E71" s="1249"/>
      <c r="F71" s="846"/>
      <c r="G71" s="846"/>
      <c r="H71" s="846"/>
      <c r="I71" s="846"/>
      <c r="J71" s="568">
        <f>SUM(F71:I71)</f>
        <v>0</v>
      </c>
      <c r="K71" s="529"/>
    </row>
    <row r="72" spans="2:11" ht="16.5" customHeight="1" thickTop="1" thickBot="1" x14ac:dyDescent="0.25">
      <c r="B72" s="529"/>
      <c r="C72" s="569"/>
      <c r="D72" s="1250" t="s">
        <v>140</v>
      </c>
      <c r="E72" s="1251"/>
      <c r="F72" s="198">
        <f>SUM(F73:F75)</f>
        <v>0</v>
      </c>
      <c r="G72" s="198">
        <f>SUM(G73:G75)</f>
        <v>0</v>
      </c>
      <c r="H72" s="198">
        <f>SUM(H73:H75)</f>
        <v>0</v>
      </c>
      <c r="I72" s="198">
        <f>SUM(I73:I75)</f>
        <v>0</v>
      </c>
      <c r="J72" s="842">
        <f t="shared" ref="J72:J87" si="2">SUM(F72:I72)</f>
        <v>0</v>
      </c>
      <c r="K72" s="529"/>
    </row>
    <row r="73" spans="2:11" ht="14.25" customHeight="1" outlineLevel="1" thickTop="1" thickBot="1" x14ac:dyDescent="0.25">
      <c r="B73" s="529"/>
      <c r="C73" s="569"/>
      <c r="D73" s="557"/>
      <c r="E73" s="570" t="s">
        <v>29</v>
      </c>
      <c r="F73" s="846"/>
      <c r="G73" s="846"/>
      <c r="H73" s="846"/>
      <c r="I73" s="846"/>
      <c r="J73" s="568">
        <f t="shared" si="2"/>
        <v>0</v>
      </c>
      <c r="K73" s="529"/>
    </row>
    <row r="74" spans="2:11" ht="14.25" outlineLevel="1" thickTop="1" thickBot="1" x14ac:dyDescent="0.25">
      <c r="B74" s="529"/>
      <c r="C74" s="569"/>
      <c r="D74" s="557"/>
      <c r="E74" s="571" t="s">
        <v>57</v>
      </c>
      <c r="F74" s="846"/>
      <c r="G74" s="846"/>
      <c r="H74" s="846"/>
      <c r="I74" s="846"/>
      <c r="J74" s="568">
        <f t="shared" si="2"/>
        <v>0</v>
      </c>
      <c r="K74" s="529"/>
    </row>
    <row r="75" spans="2:11" ht="14.25" outlineLevel="1" thickTop="1" thickBot="1" x14ac:dyDescent="0.25">
      <c r="B75" s="529"/>
      <c r="C75" s="569"/>
      <c r="D75" s="572"/>
      <c r="E75" s="573" t="s">
        <v>58</v>
      </c>
      <c r="F75" s="846"/>
      <c r="G75" s="846"/>
      <c r="H75" s="846"/>
      <c r="I75" s="846"/>
      <c r="J75" s="567">
        <f t="shared" si="2"/>
        <v>0</v>
      </c>
      <c r="K75" s="529"/>
    </row>
    <row r="76" spans="2:11" ht="35.25" customHeight="1" thickTop="1" thickBot="1" x14ac:dyDescent="0.3">
      <c r="B76" s="529"/>
      <c r="C76" s="1252" t="s">
        <v>43</v>
      </c>
      <c r="D76" s="1253"/>
      <c r="E76" s="1253"/>
      <c r="F76" s="1253"/>
      <c r="G76" s="1253"/>
      <c r="H76" s="1253"/>
      <c r="I76" s="1254"/>
      <c r="J76" s="200">
        <f>(H256-J66)</f>
        <v>712</v>
      </c>
      <c r="K76" s="529"/>
    </row>
    <row r="77" spans="2:11" ht="16.5" customHeight="1" thickTop="1" thickBot="1" x14ac:dyDescent="0.25">
      <c r="B77" s="529"/>
      <c r="C77" s="541"/>
      <c r="D77" s="1255" t="s">
        <v>146</v>
      </c>
      <c r="E77" s="1256"/>
      <c r="F77" s="849"/>
      <c r="G77" s="849"/>
      <c r="H77" s="849"/>
      <c r="I77" s="849"/>
      <c r="J77" s="201">
        <f t="shared" si="2"/>
        <v>0</v>
      </c>
      <c r="K77" s="529"/>
    </row>
    <row r="78" spans="2:11" ht="16.5" customHeight="1" thickTop="1" thickBot="1" x14ac:dyDescent="0.25">
      <c r="B78" s="529"/>
      <c r="C78" s="541"/>
      <c r="D78" s="1257" t="s">
        <v>147</v>
      </c>
      <c r="E78" s="1258"/>
      <c r="F78" s="847">
        <f>(F79+F80+F81+F82+F83+F84+F85+F86+F87)</f>
        <v>17</v>
      </c>
      <c r="G78" s="847">
        <f>(G79+G80+G81+G82+G83+G84+G85+G86+G87)</f>
        <v>0</v>
      </c>
      <c r="H78" s="847">
        <f>(H79+H80+H81+H82+H83+H84+H85+H86+H87)</f>
        <v>0</v>
      </c>
      <c r="I78" s="847">
        <f>(I79+I80+I81+I82+I83+I84+I85+I86+I87)</f>
        <v>0</v>
      </c>
      <c r="J78" s="199">
        <f>SUM(F78:I78)</f>
        <v>17</v>
      </c>
      <c r="K78" s="529"/>
    </row>
    <row r="79" spans="2:11" ht="14.25" customHeight="1" outlineLevel="1" thickTop="1" thickBot="1" x14ac:dyDescent="0.25">
      <c r="B79" s="529"/>
      <c r="C79" s="541"/>
      <c r="D79" s="557"/>
      <c r="E79" s="112" t="s">
        <v>112</v>
      </c>
      <c r="F79" s="849"/>
      <c r="G79" s="849"/>
      <c r="H79" s="849"/>
      <c r="I79" s="849"/>
      <c r="J79" s="575">
        <f t="shared" si="2"/>
        <v>0</v>
      </c>
      <c r="K79" s="529"/>
    </row>
    <row r="80" spans="2:11" ht="14.25" customHeight="1" outlineLevel="1" thickTop="1" thickBot="1" x14ac:dyDescent="0.25">
      <c r="B80" s="529"/>
      <c r="C80" s="541"/>
      <c r="D80" s="557"/>
      <c r="E80" s="113" t="s">
        <v>108</v>
      </c>
      <c r="F80" s="849">
        <v>3</v>
      </c>
      <c r="G80" s="849"/>
      <c r="H80" s="849"/>
      <c r="I80" s="849"/>
      <c r="J80" s="575">
        <f>SUM(F80:I80)</f>
        <v>3</v>
      </c>
      <c r="K80" s="529"/>
    </row>
    <row r="81" spans="2:12" ht="14.25" customHeight="1" outlineLevel="1" thickTop="1" thickBot="1" x14ac:dyDescent="0.25">
      <c r="B81" s="529"/>
      <c r="C81" s="541"/>
      <c r="D81" s="557"/>
      <c r="E81" s="114" t="s">
        <v>109</v>
      </c>
      <c r="F81" s="849">
        <v>0</v>
      </c>
      <c r="G81" s="849"/>
      <c r="H81" s="849"/>
      <c r="I81" s="849"/>
      <c r="J81" s="575">
        <f t="shared" si="2"/>
        <v>0</v>
      </c>
      <c r="K81" s="529"/>
    </row>
    <row r="82" spans="2:12" ht="14.25" customHeight="1" outlineLevel="1" thickTop="1" thickBot="1" x14ac:dyDescent="0.25">
      <c r="B82" s="529"/>
      <c r="C82" s="541"/>
      <c r="D82" s="557"/>
      <c r="E82" s="114" t="s">
        <v>111</v>
      </c>
      <c r="F82" s="849"/>
      <c r="G82" s="849"/>
      <c r="H82" s="849"/>
      <c r="I82" s="849"/>
      <c r="J82" s="575">
        <f t="shared" si="2"/>
        <v>0</v>
      </c>
      <c r="K82" s="529"/>
    </row>
    <row r="83" spans="2:12" ht="14.25" customHeight="1" outlineLevel="1" thickTop="1" thickBot="1" x14ac:dyDescent="0.25">
      <c r="B83" s="529"/>
      <c r="C83" s="541"/>
      <c r="D83" s="557"/>
      <c r="E83" s="114" t="s">
        <v>113</v>
      </c>
      <c r="F83" s="849">
        <v>1</v>
      </c>
      <c r="G83" s="849"/>
      <c r="H83" s="849"/>
      <c r="I83" s="849"/>
      <c r="J83" s="575">
        <f t="shared" si="2"/>
        <v>1</v>
      </c>
      <c r="K83" s="529"/>
    </row>
    <row r="84" spans="2:12" ht="14.25" customHeight="1" outlineLevel="1" thickTop="1" thickBot="1" x14ac:dyDescent="0.25">
      <c r="B84" s="529"/>
      <c r="C84" s="541"/>
      <c r="D84" s="557"/>
      <c r="E84" s="114" t="s">
        <v>107</v>
      </c>
      <c r="F84" s="849">
        <v>6</v>
      </c>
      <c r="G84" s="849"/>
      <c r="H84" s="849"/>
      <c r="I84" s="849"/>
      <c r="J84" s="575">
        <f t="shared" si="2"/>
        <v>6</v>
      </c>
      <c r="K84" s="529"/>
    </row>
    <row r="85" spans="2:12" ht="14.25" customHeight="1" outlineLevel="1" thickTop="1" thickBot="1" x14ac:dyDescent="0.25">
      <c r="B85" s="529"/>
      <c r="C85" s="541"/>
      <c r="D85" s="557"/>
      <c r="E85" s="114" t="s">
        <v>110</v>
      </c>
      <c r="F85" s="849"/>
      <c r="G85" s="849"/>
      <c r="H85" s="849"/>
      <c r="I85" s="849"/>
      <c r="J85" s="575">
        <f t="shared" si="2"/>
        <v>0</v>
      </c>
      <c r="K85" s="529"/>
    </row>
    <row r="86" spans="2:12" ht="14.25" customHeight="1" outlineLevel="1" thickTop="1" thickBot="1" x14ac:dyDescent="0.25">
      <c r="B86" s="529"/>
      <c r="C86" s="541"/>
      <c r="D86" s="557"/>
      <c r="E86" s="114" t="s">
        <v>136</v>
      </c>
      <c r="F86" s="849"/>
      <c r="G86" s="849"/>
      <c r="H86" s="849"/>
      <c r="I86" s="849"/>
      <c r="J86" s="575">
        <f>SUM(F86:I86)</f>
        <v>0</v>
      </c>
      <c r="K86" s="529"/>
    </row>
    <row r="87" spans="2:12" ht="14.25" customHeight="1" outlineLevel="1" thickTop="1" thickBot="1" x14ac:dyDescent="0.25">
      <c r="B87" s="529"/>
      <c r="C87" s="541"/>
      <c r="D87" s="557"/>
      <c r="E87" s="115" t="s">
        <v>114</v>
      </c>
      <c r="F87" s="849">
        <v>7</v>
      </c>
      <c r="G87" s="849"/>
      <c r="H87" s="849"/>
      <c r="I87" s="849"/>
      <c r="J87" s="575">
        <f t="shared" si="2"/>
        <v>7</v>
      </c>
      <c r="K87" s="529"/>
    </row>
    <row r="88" spans="2:12" ht="4.5" customHeight="1" thickTop="1" thickBot="1" x14ac:dyDescent="0.25">
      <c r="B88" s="529"/>
      <c r="C88" s="6" t="s">
        <v>10</v>
      </c>
      <c r="D88" s="530"/>
      <c r="E88" s="529"/>
      <c r="F88" s="541"/>
      <c r="G88" s="541"/>
      <c r="H88" s="541"/>
      <c r="I88" s="541"/>
      <c r="J88" s="541"/>
      <c r="K88" s="541"/>
    </row>
    <row r="89" spans="2:12" ht="12" customHeight="1" thickTop="1" thickBot="1" x14ac:dyDescent="0.25">
      <c r="B89" s="529"/>
      <c r="C89" s="1259" t="s">
        <v>59</v>
      </c>
      <c r="D89" s="1260"/>
      <c r="E89" s="1260"/>
      <c r="F89" s="1260"/>
      <c r="G89" s="1261"/>
      <c r="H89" s="1227" t="s">
        <v>0</v>
      </c>
      <c r="I89" s="1228"/>
      <c r="J89" s="529"/>
      <c r="K89" s="529"/>
    </row>
    <row r="90" spans="2:12" ht="12" customHeight="1" thickTop="1" thickBot="1" x14ac:dyDescent="0.25">
      <c r="B90" s="529"/>
      <c r="C90" s="1262"/>
      <c r="D90" s="1263"/>
      <c r="E90" s="1263"/>
      <c r="F90" s="1263"/>
      <c r="G90" s="1264"/>
      <c r="H90" s="1268">
        <f>SUM(H92:I96)</f>
        <v>5</v>
      </c>
      <c r="I90" s="1268"/>
      <c r="J90" s="529"/>
      <c r="K90" s="529"/>
    </row>
    <row r="91" spans="2:12" ht="12" customHeight="1" thickTop="1" thickBot="1" x14ac:dyDescent="0.25">
      <c r="B91" s="529"/>
      <c r="C91" s="1265"/>
      <c r="D91" s="1266"/>
      <c r="E91" s="1266"/>
      <c r="F91" s="1266"/>
      <c r="G91" s="1267"/>
      <c r="H91" s="1268"/>
      <c r="I91" s="1268"/>
      <c r="J91" s="529"/>
      <c r="K91" s="529"/>
      <c r="L91" s="542"/>
    </row>
    <row r="92" spans="2:12" ht="14.25" customHeight="1" thickTop="1" thickBot="1" x14ac:dyDescent="0.25">
      <c r="B92" s="529"/>
      <c r="C92" s="530"/>
      <c r="D92" s="541"/>
      <c r="E92" s="1289" t="s">
        <v>158</v>
      </c>
      <c r="F92" s="1290"/>
      <c r="G92" s="848">
        <v>1</v>
      </c>
      <c r="H92" s="1271">
        <f>SUM(F92:G92)</f>
        <v>1</v>
      </c>
      <c r="I92" s="1271"/>
      <c r="J92" s="529"/>
      <c r="K92" s="541"/>
    </row>
    <row r="93" spans="2:12" ht="14.25" customHeight="1" thickTop="1" thickBot="1" x14ac:dyDescent="0.25">
      <c r="B93" s="529"/>
      <c r="C93" s="530"/>
      <c r="D93" s="541"/>
      <c r="E93" s="1272" t="s">
        <v>157</v>
      </c>
      <c r="F93" s="1273"/>
      <c r="G93" s="848">
        <v>4</v>
      </c>
      <c r="H93" s="1271">
        <f>SUM(F93:G93)</f>
        <v>4</v>
      </c>
      <c r="I93" s="1271"/>
      <c r="J93" s="529"/>
      <c r="K93" s="541"/>
    </row>
    <row r="94" spans="2:12" ht="14.25" customHeight="1" thickTop="1" thickBot="1" x14ac:dyDescent="0.25">
      <c r="B94" s="529"/>
      <c r="C94" s="530"/>
      <c r="D94" s="541"/>
      <c r="E94" s="1272" t="s">
        <v>159</v>
      </c>
      <c r="F94" s="1273"/>
      <c r="G94" s="848"/>
      <c r="H94" s="1271">
        <f>SUM(F94:G94)</f>
        <v>0</v>
      </c>
      <c r="I94" s="1271"/>
      <c r="J94" s="529"/>
      <c r="K94" s="541"/>
    </row>
    <row r="95" spans="2:12" ht="14.25" customHeight="1" thickTop="1" thickBot="1" x14ac:dyDescent="0.25">
      <c r="B95" s="529"/>
      <c r="C95" s="530"/>
      <c r="D95" s="541"/>
      <c r="E95" s="844" t="s">
        <v>160</v>
      </c>
      <c r="F95" s="845"/>
      <c r="G95" s="848"/>
      <c r="H95" s="1271">
        <f>SUM(F95:G95)</f>
        <v>0</v>
      </c>
      <c r="I95" s="1271"/>
      <c r="J95" s="529"/>
      <c r="K95" s="541"/>
    </row>
    <row r="96" spans="2:12" ht="14.25" customHeight="1" thickTop="1" thickBot="1" x14ac:dyDescent="0.25">
      <c r="B96" s="529"/>
      <c r="C96" s="530"/>
      <c r="D96" s="541"/>
      <c r="E96" s="1272" t="s">
        <v>161</v>
      </c>
      <c r="F96" s="1273"/>
      <c r="G96" s="848"/>
      <c r="H96" s="1271">
        <f>SUM(F96:G96)</f>
        <v>0</v>
      </c>
      <c r="I96" s="1271"/>
      <c r="J96" s="529"/>
      <c r="K96" s="541"/>
    </row>
    <row r="97" spans="2:12" ht="12" customHeight="1" thickTop="1" thickBot="1" x14ac:dyDescent="0.25">
      <c r="B97" s="529"/>
      <c r="C97" s="1274" t="s">
        <v>165</v>
      </c>
      <c r="D97" s="1275"/>
      <c r="E97" s="1275"/>
      <c r="F97" s="1275"/>
      <c r="G97" s="1275"/>
      <c r="H97" s="1276"/>
      <c r="I97" s="1283" t="s">
        <v>0</v>
      </c>
      <c r="J97" s="1284"/>
      <c r="K97" s="529"/>
      <c r="L97" s="542"/>
    </row>
    <row r="98" spans="2:12" ht="12" customHeight="1" thickTop="1" x14ac:dyDescent="0.2">
      <c r="B98" s="529"/>
      <c r="C98" s="1277"/>
      <c r="D98" s="1278"/>
      <c r="E98" s="1278"/>
      <c r="F98" s="1278"/>
      <c r="G98" s="1278"/>
      <c r="H98" s="1279"/>
      <c r="I98" s="1285">
        <f>(I100+I145+I181+I220+I224+I227+I232+I236+I241+I246+I251)</f>
        <v>188</v>
      </c>
      <c r="J98" s="1286"/>
      <c r="K98" s="529"/>
      <c r="L98" s="542"/>
    </row>
    <row r="99" spans="2:12" ht="12" customHeight="1" thickBot="1" x14ac:dyDescent="0.25">
      <c r="B99" s="529"/>
      <c r="C99" s="1280"/>
      <c r="D99" s="1281"/>
      <c r="E99" s="1281"/>
      <c r="F99" s="1281"/>
      <c r="G99" s="1281"/>
      <c r="H99" s="1282"/>
      <c r="I99" s="1287"/>
      <c r="J99" s="1288"/>
      <c r="K99" s="529"/>
      <c r="L99" s="542"/>
    </row>
    <row r="100" spans="2:12" ht="15" customHeight="1" thickTop="1" thickBot="1" x14ac:dyDescent="0.25">
      <c r="B100" s="529"/>
      <c r="C100" s="578"/>
      <c r="D100" s="150">
        <v>7.1</v>
      </c>
      <c r="E100" s="151" t="s">
        <v>90</v>
      </c>
      <c r="F100" s="543"/>
      <c r="G100" s="543"/>
      <c r="H100" s="543"/>
      <c r="I100" s="1247">
        <f>(I101+I107+I113+I119+I123+I127+I133+I139)</f>
        <v>7</v>
      </c>
      <c r="J100" s="1247"/>
      <c r="K100" s="529"/>
    </row>
    <row r="101" spans="2:12" ht="14.25" customHeight="1" thickTop="1" thickBot="1" x14ac:dyDescent="0.25">
      <c r="B101" s="529"/>
      <c r="C101" s="569"/>
      <c r="D101" s="569"/>
      <c r="E101" s="193" t="s">
        <v>60</v>
      </c>
      <c r="F101" s="579"/>
      <c r="G101" s="579"/>
      <c r="H101" s="579"/>
      <c r="I101" s="1271">
        <f>SUM(I102:J106)</f>
        <v>0</v>
      </c>
      <c r="J101" s="1271"/>
      <c r="K101" s="529"/>
    </row>
    <row r="102" spans="2:12" ht="14.25" customHeight="1" thickTop="1" thickBot="1" x14ac:dyDescent="0.25">
      <c r="B102" s="529"/>
      <c r="C102" s="541"/>
      <c r="D102" s="541"/>
      <c r="E102" s="580" t="s">
        <v>38</v>
      </c>
      <c r="F102" s="581"/>
      <c r="G102" s="581"/>
      <c r="H102" s="582"/>
      <c r="I102" s="1292"/>
      <c r="J102" s="1292"/>
      <c r="K102" s="529"/>
    </row>
    <row r="103" spans="2:12" ht="14.25" customHeight="1" thickTop="1" thickBot="1" x14ac:dyDescent="0.25">
      <c r="B103" s="529"/>
      <c r="C103" s="541"/>
      <c r="D103" s="541"/>
      <c r="E103" s="583" t="s">
        <v>149</v>
      </c>
      <c r="F103" s="584"/>
      <c r="G103" s="584"/>
      <c r="H103" s="585"/>
      <c r="I103" s="1293"/>
      <c r="J103" s="1294"/>
      <c r="K103" s="529"/>
    </row>
    <row r="104" spans="2:12" ht="14.25" customHeight="1" thickTop="1" thickBot="1" x14ac:dyDescent="0.25">
      <c r="B104" s="529"/>
      <c r="C104" s="541"/>
      <c r="D104" s="541"/>
      <c r="E104" s="583" t="s">
        <v>22</v>
      </c>
      <c r="F104" s="584"/>
      <c r="G104" s="584"/>
      <c r="H104" s="585"/>
      <c r="I104" s="1293"/>
      <c r="J104" s="1294"/>
      <c r="K104" s="529"/>
    </row>
    <row r="105" spans="2:12" ht="14.25" customHeight="1" thickTop="1" thickBot="1" x14ac:dyDescent="0.25">
      <c r="B105" s="529"/>
      <c r="C105" s="541"/>
      <c r="D105" s="586"/>
      <c r="E105" s="587" t="s">
        <v>21</v>
      </c>
      <c r="F105" s="588"/>
      <c r="G105" s="588"/>
      <c r="H105" s="588"/>
      <c r="I105" s="1293"/>
      <c r="J105" s="1294"/>
      <c r="K105" s="541"/>
    </row>
    <row r="106" spans="2:12" ht="14.25" customHeight="1" thickTop="1" thickBot="1" x14ac:dyDescent="0.25">
      <c r="B106" s="529"/>
      <c r="C106" s="541"/>
      <c r="D106" s="541"/>
      <c r="E106" s="589" t="s">
        <v>150</v>
      </c>
      <c r="F106" s="578"/>
      <c r="G106" s="578"/>
      <c r="H106" s="578"/>
      <c r="I106" s="1291"/>
      <c r="J106" s="1291"/>
      <c r="K106" s="541"/>
    </row>
    <row r="107" spans="2:12" ht="14.25" customHeight="1" thickTop="1" thickBot="1" x14ac:dyDescent="0.25">
      <c r="B107" s="529"/>
      <c r="C107" s="541"/>
      <c r="D107" s="541"/>
      <c r="E107" s="193" t="s">
        <v>30</v>
      </c>
      <c r="F107" s="579"/>
      <c r="G107" s="579"/>
      <c r="H107" s="579"/>
      <c r="I107" s="1271">
        <f>SUM(I108:J112)</f>
        <v>1</v>
      </c>
      <c r="J107" s="1271"/>
      <c r="K107" s="541"/>
    </row>
    <row r="108" spans="2:12" ht="14.25" customHeight="1" thickTop="1" thickBot="1" x14ac:dyDescent="0.25">
      <c r="B108" s="529"/>
      <c r="C108" s="541"/>
      <c r="D108" s="586"/>
      <c r="E108" s="580" t="s">
        <v>38</v>
      </c>
      <c r="F108" s="581"/>
      <c r="G108" s="581"/>
      <c r="H108" s="582"/>
      <c r="I108" s="1292">
        <v>1</v>
      </c>
      <c r="J108" s="1292"/>
      <c r="K108" s="541"/>
      <c r="L108" s="542"/>
    </row>
    <row r="109" spans="2:12" ht="14.25" customHeight="1" thickTop="1" thickBot="1" x14ac:dyDescent="0.25">
      <c r="B109" s="529"/>
      <c r="C109" s="541"/>
      <c r="D109" s="586"/>
      <c r="E109" s="583" t="s">
        <v>149</v>
      </c>
      <c r="F109" s="584"/>
      <c r="G109" s="584"/>
      <c r="H109" s="585"/>
      <c r="I109" s="1293"/>
      <c r="J109" s="1294"/>
      <c r="K109" s="541"/>
      <c r="L109" s="542"/>
    </row>
    <row r="110" spans="2:12" ht="14.25" customHeight="1" thickTop="1" thickBot="1" x14ac:dyDescent="0.25">
      <c r="B110" s="529"/>
      <c r="C110" s="541"/>
      <c r="D110" s="586"/>
      <c r="E110" s="583" t="s">
        <v>22</v>
      </c>
      <c r="F110" s="584"/>
      <c r="G110" s="584"/>
      <c r="H110" s="585"/>
      <c r="I110" s="1293"/>
      <c r="J110" s="1294"/>
      <c r="K110" s="541"/>
      <c r="L110" s="542"/>
    </row>
    <row r="111" spans="2:12" ht="14.25" customHeight="1" thickTop="1" thickBot="1" x14ac:dyDescent="0.25">
      <c r="B111" s="529"/>
      <c r="C111" s="541"/>
      <c r="D111" s="586"/>
      <c r="E111" s="587" t="s">
        <v>21</v>
      </c>
      <c r="F111" s="588"/>
      <c r="G111" s="588"/>
      <c r="H111" s="588"/>
      <c r="I111" s="1293"/>
      <c r="J111" s="1294"/>
      <c r="K111" s="541"/>
      <c r="L111" s="542"/>
    </row>
    <row r="112" spans="2:12" ht="14.25" customHeight="1" thickTop="1" thickBot="1" x14ac:dyDescent="0.25">
      <c r="B112" s="529"/>
      <c r="C112" s="541"/>
      <c r="D112" s="586"/>
      <c r="E112" s="589" t="s">
        <v>150</v>
      </c>
      <c r="F112" s="578"/>
      <c r="G112" s="578"/>
      <c r="H112" s="578"/>
      <c r="I112" s="1291"/>
      <c r="J112" s="1291"/>
      <c r="K112" s="541"/>
      <c r="L112" s="542"/>
    </row>
    <row r="113" spans="2:15" ht="14.25" customHeight="1" thickTop="1" thickBot="1" x14ac:dyDescent="0.25">
      <c r="B113" s="529"/>
      <c r="C113" s="541"/>
      <c r="D113" s="586"/>
      <c r="E113" s="193" t="s">
        <v>61</v>
      </c>
      <c r="F113" s="579"/>
      <c r="G113" s="579"/>
      <c r="H113" s="579"/>
      <c r="I113" s="1271">
        <f>SUM(I114:J118)</f>
        <v>0</v>
      </c>
      <c r="J113" s="1271"/>
      <c r="K113" s="541"/>
      <c r="L113" s="542"/>
      <c r="O113" s="538"/>
    </row>
    <row r="114" spans="2:15" ht="14.25" customHeight="1" thickTop="1" thickBot="1" x14ac:dyDescent="0.25">
      <c r="B114" s="529"/>
      <c r="C114" s="541"/>
      <c r="D114" s="586"/>
      <c r="E114" s="580" t="s">
        <v>38</v>
      </c>
      <c r="F114" s="581"/>
      <c r="G114" s="581"/>
      <c r="H114" s="582"/>
      <c r="I114" s="1292"/>
      <c r="J114" s="1292"/>
      <c r="K114" s="541"/>
      <c r="L114" s="542"/>
      <c r="O114" s="538"/>
    </row>
    <row r="115" spans="2:15" ht="14.25" customHeight="1" thickTop="1" thickBot="1" x14ac:dyDescent="0.25">
      <c r="B115" s="529"/>
      <c r="C115" s="541"/>
      <c r="D115" s="586"/>
      <c r="E115" s="583" t="s">
        <v>149</v>
      </c>
      <c r="F115" s="584"/>
      <c r="G115" s="584"/>
      <c r="H115" s="585"/>
      <c r="I115" s="1293"/>
      <c r="J115" s="1294"/>
      <c r="K115" s="541"/>
      <c r="L115" s="542"/>
      <c r="O115" s="538"/>
    </row>
    <row r="116" spans="2:15" ht="14.25" customHeight="1" thickTop="1" thickBot="1" x14ac:dyDescent="0.25">
      <c r="B116" s="529"/>
      <c r="C116" s="541"/>
      <c r="D116" s="586"/>
      <c r="E116" s="583" t="s">
        <v>22</v>
      </c>
      <c r="F116" s="584"/>
      <c r="G116" s="584"/>
      <c r="H116" s="585"/>
      <c r="I116" s="1293"/>
      <c r="J116" s="1294"/>
      <c r="K116" s="541"/>
      <c r="L116" s="542"/>
      <c r="O116" s="538"/>
    </row>
    <row r="117" spans="2:15" ht="14.25" customHeight="1" thickTop="1" thickBot="1" x14ac:dyDescent="0.25">
      <c r="B117" s="529"/>
      <c r="C117" s="541"/>
      <c r="D117" s="586"/>
      <c r="E117" s="587" t="s">
        <v>21</v>
      </c>
      <c r="F117" s="588"/>
      <c r="G117" s="588"/>
      <c r="H117" s="588"/>
      <c r="I117" s="1293"/>
      <c r="J117" s="1294"/>
      <c r="K117" s="541"/>
      <c r="L117" s="542"/>
      <c r="O117" s="538"/>
    </row>
    <row r="118" spans="2:15" ht="14.25" customHeight="1" thickTop="1" thickBot="1" x14ac:dyDescent="0.25">
      <c r="B118" s="529"/>
      <c r="C118" s="541"/>
      <c r="D118" s="586"/>
      <c r="E118" s="589" t="s">
        <v>150</v>
      </c>
      <c r="F118" s="578"/>
      <c r="G118" s="578"/>
      <c r="H118" s="578"/>
      <c r="I118" s="1291"/>
      <c r="J118" s="1291"/>
      <c r="K118" s="541"/>
      <c r="L118" s="542"/>
      <c r="O118" s="538"/>
    </row>
    <row r="119" spans="2:15" ht="14.25" customHeight="1" thickTop="1" thickBot="1" x14ac:dyDescent="0.25">
      <c r="B119" s="529"/>
      <c r="C119" s="541"/>
      <c r="D119" s="586"/>
      <c r="E119" s="194" t="s">
        <v>62</v>
      </c>
      <c r="F119" s="579"/>
      <c r="G119" s="579"/>
      <c r="H119" s="590"/>
      <c r="I119" s="1295">
        <f>I121+I122+I120</f>
        <v>0</v>
      </c>
      <c r="J119" s="1296"/>
      <c r="K119" s="541"/>
      <c r="L119" s="542"/>
      <c r="O119" s="538"/>
    </row>
    <row r="120" spans="2:15" ht="14.25" customHeight="1" thickTop="1" thickBot="1" x14ac:dyDescent="0.25">
      <c r="B120" s="529"/>
      <c r="C120" s="541"/>
      <c r="D120" s="586"/>
      <c r="E120" s="591" t="s">
        <v>151</v>
      </c>
      <c r="F120" s="592"/>
      <c r="G120" s="592"/>
      <c r="H120" s="592"/>
      <c r="I120" s="1292"/>
      <c r="J120" s="1292"/>
      <c r="K120" s="541"/>
      <c r="L120" s="542"/>
      <c r="O120" s="538"/>
    </row>
    <row r="121" spans="2:15" ht="14.25" customHeight="1" thickTop="1" thickBot="1" x14ac:dyDescent="0.25">
      <c r="B121" s="529"/>
      <c r="C121" s="541"/>
      <c r="D121" s="586"/>
      <c r="E121" s="591" t="s">
        <v>41</v>
      </c>
      <c r="F121" s="588"/>
      <c r="G121" s="588"/>
      <c r="H121" s="588"/>
      <c r="I121" s="1293"/>
      <c r="J121" s="1294"/>
      <c r="K121" s="541"/>
      <c r="L121" s="542"/>
      <c r="O121" s="538"/>
    </row>
    <row r="122" spans="2:15" ht="14.25" customHeight="1" thickTop="1" thickBot="1" x14ac:dyDescent="0.25">
      <c r="B122" s="529"/>
      <c r="C122" s="541"/>
      <c r="D122" s="586"/>
      <c r="E122" s="580" t="s">
        <v>40</v>
      </c>
      <c r="F122" s="588"/>
      <c r="G122" s="588"/>
      <c r="H122" s="593"/>
      <c r="I122" s="1291"/>
      <c r="J122" s="1291"/>
      <c r="K122" s="541"/>
      <c r="L122" s="542"/>
      <c r="O122" s="538"/>
    </row>
    <row r="123" spans="2:15" ht="14.25" customHeight="1" thickTop="1" thickBot="1" x14ac:dyDescent="0.25">
      <c r="B123" s="529"/>
      <c r="C123" s="541"/>
      <c r="D123" s="586"/>
      <c r="E123" s="194" t="s">
        <v>63</v>
      </c>
      <c r="F123" s="579"/>
      <c r="G123" s="579"/>
      <c r="H123" s="579"/>
      <c r="I123" s="1295">
        <f>I125+I126+I124</f>
        <v>2</v>
      </c>
      <c r="J123" s="1296"/>
      <c r="K123" s="541"/>
      <c r="L123" s="542"/>
    </row>
    <row r="124" spans="2:15" ht="14.25" customHeight="1" thickTop="1" thickBot="1" x14ac:dyDescent="0.25">
      <c r="B124" s="529"/>
      <c r="C124" s="541"/>
      <c r="D124" s="586"/>
      <c r="E124" s="591" t="s">
        <v>42</v>
      </c>
      <c r="F124" s="592"/>
      <c r="G124" s="592"/>
      <c r="H124" s="592"/>
      <c r="I124" s="1292">
        <v>1</v>
      </c>
      <c r="J124" s="1292"/>
      <c r="K124" s="541"/>
      <c r="L124" s="542"/>
    </row>
    <row r="125" spans="2:15" ht="14.25" customHeight="1" thickTop="1" thickBot="1" x14ac:dyDescent="0.25">
      <c r="B125" s="529"/>
      <c r="C125" s="541"/>
      <c r="D125" s="586"/>
      <c r="E125" s="591" t="s">
        <v>41</v>
      </c>
      <c r="F125" s="588"/>
      <c r="G125" s="588"/>
      <c r="H125" s="588"/>
      <c r="I125" s="1293">
        <v>1</v>
      </c>
      <c r="J125" s="1294"/>
      <c r="K125" s="541"/>
      <c r="L125" s="542"/>
    </row>
    <row r="126" spans="2:15" ht="14.25" customHeight="1" thickTop="1" thickBot="1" x14ac:dyDescent="0.25">
      <c r="B126" s="529"/>
      <c r="C126" s="541"/>
      <c r="D126" s="586"/>
      <c r="E126" s="580" t="s">
        <v>40</v>
      </c>
      <c r="F126" s="588"/>
      <c r="G126" s="588"/>
      <c r="H126" s="593"/>
      <c r="I126" s="1291"/>
      <c r="J126" s="1291"/>
      <c r="K126" s="541"/>
      <c r="L126" s="542"/>
    </row>
    <row r="127" spans="2:15" ht="14.25" customHeight="1" thickTop="1" thickBot="1" x14ac:dyDescent="0.25">
      <c r="B127" s="529"/>
      <c r="C127" s="541"/>
      <c r="D127" s="586"/>
      <c r="E127" s="194" t="s">
        <v>122</v>
      </c>
      <c r="F127" s="579"/>
      <c r="G127" s="579"/>
      <c r="H127" s="579"/>
      <c r="I127" s="1271">
        <f>SUM(I128:J132)</f>
        <v>0</v>
      </c>
      <c r="J127" s="1271"/>
      <c r="K127" s="541"/>
      <c r="L127" s="542"/>
    </row>
    <row r="128" spans="2:15" ht="14.25" customHeight="1" thickTop="1" thickBot="1" x14ac:dyDescent="0.25">
      <c r="B128" s="529"/>
      <c r="C128" s="541"/>
      <c r="D128" s="586"/>
      <c r="E128" s="580" t="s">
        <v>38</v>
      </c>
      <c r="F128" s="581"/>
      <c r="G128" s="581"/>
      <c r="H128" s="582"/>
      <c r="I128" s="1292"/>
      <c r="J128" s="1292"/>
      <c r="K128" s="541"/>
      <c r="L128" s="542"/>
    </row>
    <row r="129" spans="2:12" ht="14.25" customHeight="1" thickTop="1" thickBot="1" x14ac:dyDescent="0.25">
      <c r="B129" s="529"/>
      <c r="C129" s="541"/>
      <c r="D129" s="586"/>
      <c r="E129" s="583" t="s">
        <v>149</v>
      </c>
      <c r="F129" s="584"/>
      <c r="G129" s="584"/>
      <c r="H129" s="585"/>
      <c r="I129" s="1293"/>
      <c r="J129" s="1294"/>
      <c r="K129" s="541"/>
      <c r="L129" s="542"/>
    </row>
    <row r="130" spans="2:12" ht="14.25" customHeight="1" thickTop="1" thickBot="1" x14ac:dyDescent="0.25">
      <c r="B130" s="529"/>
      <c r="C130" s="541"/>
      <c r="D130" s="586"/>
      <c r="E130" s="583" t="s">
        <v>22</v>
      </c>
      <c r="F130" s="584"/>
      <c r="G130" s="584"/>
      <c r="H130" s="585"/>
      <c r="I130" s="1293"/>
      <c r="J130" s="1294"/>
      <c r="K130" s="541"/>
      <c r="L130" s="542"/>
    </row>
    <row r="131" spans="2:12" ht="14.25" customHeight="1" thickTop="1" thickBot="1" x14ac:dyDescent="0.25">
      <c r="B131" s="529"/>
      <c r="C131" s="541"/>
      <c r="D131" s="586"/>
      <c r="E131" s="587" t="s">
        <v>21</v>
      </c>
      <c r="F131" s="588"/>
      <c r="G131" s="588"/>
      <c r="H131" s="588"/>
      <c r="I131" s="1293"/>
      <c r="J131" s="1294"/>
      <c r="K131" s="541"/>
      <c r="L131" s="542"/>
    </row>
    <row r="132" spans="2:12" ht="14.25" customHeight="1" thickTop="1" thickBot="1" x14ac:dyDescent="0.25">
      <c r="B132" s="529"/>
      <c r="C132" s="541"/>
      <c r="D132" s="586"/>
      <c r="E132" s="589" t="s">
        <v>150</v>
      </c>
      <c r="F132" s="578"/>
      <c r="G132" s="578"/>
      <c r="H132" s="578"/>
      <c r="I132" s="1291"/>
      <c r="J132" s="1291"/>
      <c r="K132" s="541"/>
      <c r="L132" s="542"/>
    </row>
    <row r="133" spans="2:12" ht="14.25" customHeight="1" thickTop="1" thickBot="1" x14ac:dyDescent="0.25">
      <c r="B133" s="529"/>
      <c r="C133" s="541"/>
      <c r="D133" s="586"/>
      <c r="E133" s="193" t="s">
        <v>123</v>
      </c>
      <c r="F133" s="579"/>
      <c r="G133" s="579"/>
      <c r="H133" s="579"/>
      <c r="I133" s="1271">
        <f>SUM(I134:J138)</f>
        <v>4</v>
      </c>
      <c r="J133" s="1271"/>
      <c r="K133" s="541"/>
      <c r="L133" s="542"/>
    </row>
    <row r="134" spans="2:12" ht="14.25" customHeight="1" thickTop="1" thickBot="1" x14ac:dyDescent="0.25">
      <c r="B134" s="529"/>
      <c r="C134" s="541"/>
      <c r="D134" s="586"/>
      <c r="E134" s="580" t="s">
        <v>42</v>
      </c>
      <c r="F134" s="581"/>
      <c r="G134" s="581"/>
      <c r="H134" s="582"/>
      <c r="I134" s="1292">
        <v>2</v>
      </c>
      <c r="J134" s="1292"/>
      <c r="K134" s="541"/>
      <c r="L134" s="542"/>
    </row>
    <row r="135" spans="2:12" ht="14.25" customHeight="1" thickTop="1" thickBot="1" x14ac:dyDescent="0.25">
      <c r="B135" s="529"/>
      <c r="C135" s="541"/>
      <c r="D135" s="586"/>
      <c r="E135" s="583" t="s">
        <v>149</v>
      </c>
      <c r="F135" s="584"/>
      <c r="G135" s="584"/>
      <c r="H135" s="585"/>
      <c r="I135" s="1293"/>
      <c r="J135" s="1294"/>
      <c r="K135" s="541"/>
      <c r="L135" s="542"/>
    </row>
    <row r="136" spans="2:12" ht="14.25" customHeight="1" thickTop="1" thickBot="1" x14ac:dyDescent="0.25">
      <c r="B136" s="529"/>
      <c r="C136" s="541"/>
      <c r="D136" s="586"/>
      <c r="E136" s="583" t="s">
        <v>41</v>
      </c>
      <c r="F136" s="584"/>
      <c r="G136" s="584"/>
      <c r="H136" s="585"/>
      <c r="I136" s="1293">
        <v>2</v>
      </c>
      <c r="J136" s="1294"/>
      <c r="K136" s="541"/>
      <c r="L136" s="542"/>
    </row>
    <row r="137" spans="2:12" ht="14.25" customHeight="1" thickTop="1" thickBot="1" x14ac:dyDescent="0.25">
      <c r="B137" s="529"/>
      <c r="C137" s="541"/>
      <c r="D137" s="586"/>
      <c r="E137" s="587" t="s">
        <v>40</v>
      </c>
      <c r="F137" s="588"/>
      <c r="G137" s="588"/>
      <c r="H137" s="588"/>
      <c r="I137" s="1293"/>
      <c r="J137" s="1294"/>
      <c r="K137" s="541"/>
      <c r="L137" s="542"/>
    </row>
    <row r="138" spans="2:12" ht="14.25" customHeight="1" thickTop="1" thickBot="1" x14ac:dyDescent="0.25">
      <c r="B138" s="529"/>
      <c r="C138" s="541"/>
      <c r="D138" s="586"/>
      <c r="E138" s="589" t="s">
        <v>152</v>
      </c>
      <c r="F138" s="578"/>
      <c r="G138" s="578"/>
      <c r="H138" s="578"/>
      <c r="I138" s="1291"/>
      <c r="J138" s="1291"/>
      <c r="K138" s="541"/>
      <c r="L138" s="542"/>
    </row>
    <row r="139" spans="2:12" ht="14.25" customHeight="1" thickTop="1" thickBot="1" x14ac:dyDescent="0.25">
      <c r="B139" s="529"/>
      <c r="C139" s="541"/>
      <c r="D139" s="586"/>
      <c r="E139" s="193" t="s">
        <v>148</v>
      </c>
      <c r="F139" s="579"/>
      <c r="G139" s="579"/>
      <c r="H139" s="579"/>
      <c r="I139" s="1271">
        <f>SUM(I140:J144)</f>
        <v>0</v>
      </c>
      <c r="J139" s="1271"/>
      <c r="K139" s="541"/>
      <c r="L139" s="542"/>
    </row>
    <row r="140" spans="2:12" ht="14.25" customHeight="1" thickTop="1" thickBot="1" x14ac:dyDescent="0.25">
      <c r="B140" s="529"/>
      <c r="C140" s="541"/>
      <c r="D140" s="586"/>
      <c r="E140" s="580" t="s">
        <v>38</v>
      </c>
      <c r="F140" s="581"/>
      <c r="G140" s="581"/>
      <c r="H140" s="582"/>
      <c r="I140" s="1292"/>
      <c r="J140" s="1292"/>
      <c r="K140" s="541"/>
      <c r="L140" s="542"/>
    </row>
    <row r="141" spans="2:12" ht="14.25" customHeight="1" thickTop="1" thickBot="1" x14ac:dyDescent="0.25">
      <c r="B141" s="529"/>
      <c r="C141" s="541"/>
      <c r="D141" s="586"/>
      <c r="E141" s="583" t="s">
        <v>149</v>
      </c>
      <c r="F141" s="584"/>
      <c r="G141" s="584"/>
      <c r="H141" s="585"/>
      <c r="I141" s="1293"/>
      <c r="J141" s="1294"/>
      <c r="K141" s="541"/>
      <c r="L141" s="542"/>
    </row>
    <row r="142" spans="2:12" ht="14.25" customHeight="1" thickTop="1" thickBot="1" x14ac:dyDescent="0.25">
      <c r="B142" s="529"/>
      <c r="C142" s="541"/>
      <c r="D142" s="586"/>
      <c r="E142" s="583" t="s">
        <v>22</v>
      </c>
      <c r="F142" s="584"/>
      <c r="G142" s="584"/>
      <c r="H142" s="585"/>
      <c r="I142" s="1293"/>
      <c r="J142" s="1294"/>
      <c r="K142" s="541"/>
      <c r="L142" s="542"/>
    </row>
    <row r="143" spans="2:12" ht="14.25" customHeight="1" thickTop="1" thickBot="1" x14ac:dyDescent="0.25">
      <c r="B143" s="529"/>
      <c r="C143" s="541"/>
      <c r="D143" s="586"/>
      <c r="E143" s="587" t="s">
        <v>21</v>
      </c>
      <c r="F143" s="588"/>
      <c r="G143" s="588"/>
      <c r="H143" s="588"/>
      <c r="I143" s="1293"/>
      <c r="J143" s="1294"/>
      <c r="K143" s="541"/>
      <c r="L143" s="542"/>
    </row>
    <row r="144" spans="2:12" ht="14.25" customHeight="1" thickTop="1" thickBot="1" x14ac:dyDescent="0.25">
      <c r="B144" s="529"/>
      <c r="C144" s="541"/>
      <c r="D144" s="586"/>
      <c r="E144" s="589" t="s">
        <v>150</v>
      </c>
      <c r="F144" s="578"/>
      <c r="G144" s="578"/>
      <c r="H144" s="578"/>
      <c r="I144" s="1291"/>
      <c r="J144" s="1291"/>
      <c r="K144" s="541"/>
      <c r="L144" s="542"/>
    </row>
    <row r="145" spans="2:14" ht="16.5" customHeight="1" thickTop="1" thickBot="1" x14ac:dyDescent="0.25">
      <c r="B145" s="529"/>
      <c r="C145" s="541"/>
      <c r="D145" s="152" t="s">
        <v>153</v>
      </c>
      <c r="E145" s="153"/>
      <c r="F145" s="154"/>
      <c r="G145" s="594"/>
      <c r="H145" s="594"/>
      <c r="I145" s="1236">
        <f>(I146+I151+I156+I161+I166+I171+I176)</f>
        <v>2</v>
      </c>
      <c r="J145" s="1237"/>
      <c r="K145" s="541"/>
      <c r="L145" s="542"/>
    </row>
    <row r="146" spans="2:14" ht="14.25" customHeight="1" thickTop="1" thickBot="1" x14ac:dyDescent="0.25">
      <c r="B146" s="529"/>
      <c r="C146" s="541"/>
      <c r="D146" s="595"/>
      <c r="E146" s="195" t="s">
        <v>23</v>
      </c>
      <c r="F146" s="579"/>
      <c r="G146" s="579"/>
      <c r="H146" s="590"/>
      <c r="I146" s="1295">
        <f>(I147+I148+I149+I150)</f>
        <v>2</v>
      </c>
      <c r="J146" s="1296"/>
      <c r="K146" s="541"/>
      <c r="L146" s="542"/>
      <c r="N146" s="538"/>
    </row>
    <row r="147" spans="2:14" ht="14.25" customHeight="1" thickTop="1" thickBot="1" x14ac:dyDescent="0.25">
      <c r="B147" s="529"/>
      <c r="C147" s="541"/>
      <c r="D147" s="596"/>
      <c r="E147" s="597" t="s">
        <v>38</v>
      </c>
      <c r="F147" s="588"/>
      <c r="G147" s="588"/>
      <c r="H147" s="593"/>
      <c r="I147" s="1291">
        <v>1</v>
      </c>
      <c r="J147" s="1291"/>
      <c r="K147" s="541"/>
      <c r="L147" s="542"/>
      <c r="N147" s="538"/>
    </row>
    <row r="148" spans="2:14" ht="14.25" customHeight="1" thickTop="1" thickBot="1" x14ac:dyDescent="0.25">
      <c r="B148" s="529"/>
      <c r="C148" s="541"/>
      <c r="D148" s="596"/>
      <c r="E148" s="597" t="s">
        <v>149</v>
      </c>
      <c r="F148" s="588"/>
      <c r="G148" s="588"/>
      <c r="H148" s="593"/>
      <c r="I148" s="1291"/>
      <c r="J148" s="1291"/>
      <c r="K148" s="541"/>
      <c r="L148" s="542"/>
      <c r="N148" s="538"/>
    </row>
    <row r="149" spans="2:14" ht="14.25" customHeight="1" thickTop="1" thickBot="1" x14ac:dyDescent="0.25">
      <c r="B149" s="529"/>
      <c r="C149" s="541"/>
      <c r="D149" s="596"/>
      <c r="E149" s="597" t="s">
        <v>22</v>
      </c>
      <c r="F149" s="588"/>
      <c r="G149" s="588"/>
      <c r="H149" s="593"/>
      <c r="I149" s="1291">
        <v>1</v>
      </c>
      <c r="J149" s="1291"/>
      <c r="K149" s="541"/>
      <c r="L149" s="542"/>
      <c r="N149" s="538"/>
    </row>
    <row r="150" spans="2:14" ht="14.25" customHeight="1" thickTop="1" thickBot="1" x14ac:dyDescent="0.25">
      <c r="B150" s="529"/>
      <c r="C150" s="541"/>
      <c r="D150" s="596"/>
      <c r="E150" s="597" t="s">
        <v>21</v>
      </c>
      <c r="F150" s="598"/>
      <c r="G150" s="598"/>
      <c r="H150" s="599"/>
      <c r="I150" s="1291"/>
      <c r="J150" s="1291"/>
      <c r="K150" s="541"/>
      <c r="L150" s="542"/>
      <c r="M150" s="538"/>
      <c r="N150" s="538"/>
    </row>
    <row r="151" spans="2:14" ht="14.25" customHeight="1" thickTop="1" thickBot="1" x14ac:dyDescent="0.25">
      <c r="B151" s="529"/>
      <c r="C151" s="541"/>
      <c r="D151" s="596"/>
      <c r="E151" s="196" t="s">
        <v>7</v>
      </c>
      <c r="F151" s="600"/>
      <c r="G151" s="600"/>
      <c r="H151" s="600"/>
      <c r="I151" s="1297">
        <f>(I152+I153+I154+I155)</f>
        <v>0</v>
      </c>
      <c r="J151" s="1297"/>
      <c r="K151" s="541"/>
      <c r="L151" s="542"/>
      <c r="M151" s="538"/>
      <c r="N151" s="538"/>
    </row>
    <row r="152" spans="2:14" ht="14.25" customHeight="1" thickTop="1" thickBot="1" x14ac:dyDescent="0.25">
      <c r="B152" s="529"/>
      <c r="C152" s="541"/>
      <c r="D152" s="596"/>
      <c r="E152" s="597" t="s">
        <v>38</v>
      </c>
      <c r="F152" s="588"/>
      <c r="G152" s="588"/>
      <c r="H152" s="593"/>
      <c r="I152" s="1291"/>
      <c r="J152" s="1291"/>
      <c r="K152" s="541"/>
      <c r="L152" s="542"/>
      <c r="M152" s="538"/>
      <c r="N152" s="538"/>
    </row>
    <row r="153" spans="2:14" ht="14.25" customHeight="1" thickTop="1" thickBot="1" x14ac:dyDescent="0.25">
      <c r="B153" s="529"/>
      <c r="C153" s="541"/>
      <c r="D153" s="596"/>
      <c r="E153" s="597" t="s">
        <v>149</v>
      </c>
      <c r="F153" s="588"/>
      <c r="G153" s="588"/>
      <c r="H153" s="593"/>
      <c r="I153" s="1291"/>
      <c r="J153" s="1291"/>
      <c r="K153" s="541"/>
      <c r="L153" s="542"/>
      <c r="M153" s="538"/>
      <c r="N153" s="538"/>
    </row>
    <row r="154" spans="2:14" ht="14.25" customHeight="1" thickTop="1" thickBot="1" x14ac:dyDescent="0.25">
      <c r="B154" s="529"/>
      <c r="C154" s="541"/>
      <c r="D154" s="596"/>
      <c r="E154" s="597" t="s">
        <v>22</v>
      </c>
      <c r="F154" s="588"/>
      <c r="G154" s="588"/>
      <c r="H154" s="593"/>
      <c r="I154" s="1291"/>
      <c r="J154" s="1291"/>
      <c r="K154" s="541"/>
      <c r="L154" s="542"/>
      <c r="M154" s="538"/>
      <c r="N154" s="538"/>
    </row>
    <row r="155" spans="2:14" ht="14.25" customHeight="1" thickTop="1" thickBot="1" x14ac:dyDescent="0.25">
      <c r="B155" s="529"/>
      <c r="C155" s="541"/>
      <c r="D155" s="596"/>
      <c r="E155" s="597" t="s">
        <v>21</v>
      </c>
      <c r="F155" s="598"/>
      <c r="G155" s="598"/>
      <c r="H155" s="599"/>
      <c r="I155" s="1291"/>
      <c r="J155" s="1291"/>
      <c r="K155" s="541"/>
      <c r="L155" s="542"/>
      <c r="M155" s="538"/>
      <c r="N155" s="538"/>
    </row>
    <row r="156" spans="2:14" ht="14.25" customHeight="1" thickTop="1" thickBot="1" x14ac:dyDescent="0.25">
      <c r="B156" s="529"/>
      <c r="C156" s="541"/>
      <c r="D156" s="596"/>
      <c r="E156" s="196" t="s">
        <v>154</v>
      </c>
      <c r="F156" s="600"/>
      <c r="G156" s="600"/>
      <c r="H156" s="600"/>
      <c r="I156" s="1297">
        <f>(I157+I158+I159+I160)</f>
        <v>0</v>
      </c>
      <c r="J156" s="1297"/>
      <c r="K156" s="541"/>
      <c r="L156" s="542"/>
      <c r="M156" s="538"/>
      <c r="N156" s="538"/>
    </row>
    <row r="157" spans="2:14" ht="14.25" customHeight="1" thickTop="1" thickBot="1" x14ac:dyDescent="0.25">
      <c r="B157" s="529"/>
      <c r="C157" s="541"/>
      <c r="D157" s="596"/>
      <c r="E157" s="597" t="s">
        <v>38</v>
      </c>
      <c r="F157" s="588"/>
      <c r="G157" s="588"/>
      <c r="H157" s="593"/>
      <c r="I157" s="1291"/>
      <c r="J157" s="1291"/>
      <c r="K157" s="541"/>
      <c r="L157" s="542"/>
      <c r="M157" s="538"/>
      <c r="N157" s="538"/>
    </row>
    <row r="158" spans="2:14" ht="14.25" customHeight="1" thickTop="1" thickBot="1" x14ac:dyDescent="0.25">
      <c r="B158" s="529"/>
      <c r="C158" s="541"/>
      <c r="D158" s="596"/>
      <c r="E158" s="597" t="s">
        <v>149</v>
      </c>
      <c r="F158" s="588"/>
      <c r="G158" s="588"/>
      <c r="H158" s="593"/>
      <c r="I158" s="1291"/>
      <c r="J158" s="1291"/>
      <c r="K158" s="541"/>
      <c r="L158" s="542"/>
      <c r="M158" s="538"/>
      <c r="N158" s="538"/>
    </row>
    <row r="159" spans="2:14" ht="14.25" customHeight="1" thickTop="1" thickBot="1" x14ac:dyDescent="0.25">
      <c r="B159" s="529"/>
      <c r="C159" s="541"/>
      <c r="D159" s="596"/>
      <c r="E159" s="597" t="s">
        <v>22</v>
      </c>
      <c r="F159" s="588"/>
      <c r="G159" s="588"/>
      <c r="H159" s="593"/>
      <c r="I159" s="1291"/>
      <c r="J159" s="1291"/>
      <c r="K159" s="541"/>
      <c r="L159" s="542"/>
      <c r="M159" s="538"/>
      <c r="N159" s="538"/>
    </row>
    <row r="160" spans="2:14" ht="14.25" customHeight="1" thickTop="1" thickBot="1" x14ac:dyDescent="0.25">
      <c r="B160" s="529"/>
      <c r="C160" s="541"/>
      <c r="D160" s="596"/>
      <c r="E160" s="597" t="s">
        <v>21</v>
      </c>
      <c r="F160" s="598"/>
      <c r="G160" s="598"/>
      <c r="H160" s="599"/>
      <c r="I160" s="1291"/>
      <c r="J160" s="1291"/>
      <c r="K160" s="541"/>
      <c r="L160" s="542"/>
      <c r="M160" s="538"/>
      <c r="N160" s="538"/>
    </row>
    <row r="161" spans="1:14" ht="14.25" customHeight="1" thickTop="1" thickBot="1" x14ac:dyDescent="0.25">
      <c r="B161" s="529"/>
      <c r="C161" s="541"/>
      <c r="D161" s="596"/>
      <c r="E161" s="197" t="s">
        <v>64</v>
      </c>
      <c r="F161" s="579"/>
      <c r="G161" s="579"/>
      <c r="H161" s="590"/>
      <c r="I161" s="1297">
        <f>(I162+I163+I164+I165)</f>
        <v>0</v>
      </c>
      <c r="J161" s="1297"/>
      <c r="K161" s="541"/>
      <c r="L161" s="542"/>
      <c r="M161" s="538"/>
      <c r="N161" s="538"/>
    </row>
    <row r="162" spans="1:14" ht="14.25" customHeight="1" thickTop="1" thickBot="1" x14ac:dyDescent="0.25">
      <c r="B162" s="529"/>
      <c r="C162" s="541"/>
      <c r="D162" s="596"/>
      <c r="E162" s="601" t="s">
        <v>39</v>
      </c>
      <c r="F162" s="581"/>
      <c r="G162" s="581"/>
      <c r="H162" s="582"/>
      <c r="I162" s="1291"/>
      <c r="J162" s="1291"/>
      <c r="K162" s="541"/>
      <c r="L162" s="542"/>
      <c r="M162" s="538"/>
      <c r="N162" s="538"/>
    </row>
    <row r="163" spans="1:14" ht="14.25" customHeight="1" thickTop="1" thickBot="1" x14ac:dyDescent="0.25">
      <c r="B163" s="529"/>
      <c r="C163" s="541"/>
      <c r="D163" s="596"/>
      <c r="E163" s="601" t="s">
        <v>149</v>
      </c>
      <c r="F163" s="581"/>
      <c r="G163" s="581"/>
      <c r="H163" s="582"/>
      <c r="I163" s="1291"/>
      <c r="J163" s="1291"/>
      <c r="K163" s="541"/>
      <c r="L163" s="542"/>
      <c r="M163" s="538"/>
      <c r="N163" s="538"/>
    </row>
    <row r="164" spans="1:14" ht="14.25" customHeight="1" thickTop="1" thickBot="1" x14ac:dyDescent="0.25">
      <c r="B164" s="529"/>
      <c r="C164" s="541"/>
      <c r="D164" s="596"/>
      <c r="E164" s="601" t="s">
        <v>41</v>
      </c>
      <c r="F164" s="581"/>
      <c r="G164" s="581"/>
      <c r="H164" s="582"/>
      <c r="I164" s="1291"/>
      <c r="J164" s="1291"/>
      <c r="K164" s="541"/>
      <c r="L164" s="542"/>
      <c r="M164" s="538"/>
      <c r="N164" s="538"/>
    </row>
    <row r="165" spans="1:14" ht="14.25" customHeight="1" thickTop="1" thickBot="1" x14ac:dyDescent="0.25">
      <c r="A165" s="538"/>
      <c r="B165" s="530"/>
      <c r="C165" s="541"/>
      <c r="D165" s="596"/>
      <c r="E165" s="601" t="s">
        <v>40</v>
      </c>
      <c r="F165" s="581"/>
      <c r="G165" s="581"/>
      <c r="H165" s="582"/>
      <c r="I165" s="1291"/>
      <c r="J165" s="1291"/>
      <c r="K165" s="541"/>
      <c r="L165" s="542"/>
      <c r="M165" s="538"/>
    </row>
    <row r="166" spans="1:14" ht="14.25" customHeight="1" thickTop="1" thickBot="1" x14ac:dyDescent="0.25">
      <c r="A166" s="538"/>
      <c r="B166" s="530"/>
      <c r="C166" s="541"/>
      <c r="D166" s="596"/>
      <c r="E166" s="197" t="s">
        <v>65</v>
      </c>
      <c r="F166" s="579"/>
      <c r="G166" s="579"/>
      <c r="H166" s="590"/>
      <c r="I166" s="1297">
        <f>(I167+I168+I169+I170)</f>
        <v>0</v>
      </c>
      <c r="J166" s="1297"/>
      <c r="K166" s="541"/>
      <c r="L166" s="542"/>
      <c r="M166" s="538"/>
    </row>
    <row r="167" spans="1:14" ht="14.25" customHeight="1" thickTop="1" thickBot="1" x14ac:dyDescent="0.25">
      <c r="A167" s="538"/>
      <c r="B167" s="530"/>
      <c r="C167" s="541"/>
      <c r="D167" s="596"/>
      <c r="E167" s="601" t="s">
        <v>42</v>
      </c>
      <c r="F167" s="581"/>
      <c r="G167" s="581"/>
      <c r="H167" s="582"/>
      <c r="I167" s="1291"/>
      <c r="J167" s="1291"/>
      <c r="K167" s="541"/>
      <c r="L167" s="542"/>
      <c r="M167" s="538"/>
    </row>
    <row r="168" spans="1:14" ht="14.25" customHeight="1" thickTop="1" thickBot="1" x14ac:dyDescent="0.25">
      <c r="A168" s="538"/>
      <c r="B168" s="530"/>
      <c r="C168" s="541"/>
      <c r="D168" s="596"/>
      <c r="E168" s="601" t="s">
        <v>149</v>
      </c>
      <c r="F168" s="581"/>
      <c r="G168" s="581"/>
      <c r="H168" s="582"/>
      <c r="I168" s="1291"/>
      <c r="J168" s="1291"/>
      <c r="K168" s="541"/>
      <c r="L168" s="542"/>
      <c r="M168" s="538"/>
    </row>
    <row r="169" spans="1:14" ht="14.25" customHeight="1" thickTop="1" thickBot="1" x14ac:dyDescent="0.25">
      <c r="A169" s="538"/>
      <c r="B169" s="530"/>
      <c r="C169" s="541"/>
      <c r="D169" s="596"/>
      <c r="E169" s="601" t="s">
        <v>41</v>
      </c>
      <c r="F169" s="581"/>
      <c r="G169" s="581"/>
      <c r="H169" s="582"/>
      <c r="I169" s="1291"/>
      <c r="J169" s="1291"/>
      <c r="K169" s="541"/>
      <c r="L169" s="542"/>
      <c r="M169" s="538"/>
    </row>
    <row r="170" spans="1:14" ht="14.25" customHeight="1" thickTop="1" thickBot="1" x14ac:dyDescent="0.25">
      <c r="A170" s="538"/>
      <c r="B170" s="530"/>
      <c r="C170" s="541"/>
      <c r="D170" s="596"/>
      <c r="E170" s="601" t="s">
        <v>40</v>
      </c>
      <c r="F170" s="581"/>
      <c r="G170" s="581"/>
      <c r="H170" s="582"/>
      <c r="I170" s="1291"/>
      <c r="J170" s="1291"/>
      <c r="K170" s="541"/>
      <c r="L170" s="542"/>
      <c r="M170" s="538"/>
    </row>
    <row r="171" spans="1:14" ht="14.25" customHeight="1" thickTop="1" thickBot="1" x14ac:dyDescent="0.25">
      <c r="A171" s="538"/>
      <c r="B171" s="530"/>
      <c r="C171" s="541"/>
      <c r="D171" s="596"/>
      <c r="E171" s="197" t="s">
        <v>175</v>
      </c>
      <c r="F171" s="579"/>
      <c r="G171" s="579"/>
      <c r="H171" s="590"/>
      <c r="I171" s="1297">
        <f>(I172+I173+I174+I175)</f>
        <v>0</v>
      </c>
      <c r="J171" s="1297"/>
      <c r="K171" s="541"/>
      <c r="L171" s="542"/>
      <c r="M171" s="538"/>
    </row>
    <row r="172" spans="1:14" ht="14.25" customHeight="1" thickTop="1" thickBot="1" x14ac:dyDescent="0.25">
      <c r="A172" s="538"/>
      <c r="B172" s="530"/>
      <c r="C172" s="541"/>
      <c r="D172" s="596"/>
      <c r="E172" s="601" t="s">
        <v>42</v>
      </c>
      <c r="F172" s="581"/>
      <c r="G172" s="581"/>
      <c r="H172" s="582"/>
      <c r="I172" s="1291"/>
      <c r="J172" s="1291"/>
      <c r="K172" s="541"/>
      <c r="L172" s="542"/>
      <c r="M172" s="538"/>
    </row>
    <row r="173" spans="1:14" ht="14.25" customHeight="1" thickTop="1" thickBot="1" x14ac:dyDescent="0.25">
      <c r="A173" s="538"/>
      <c r="B173" s="530"/>
      <c r="C173" s="541"/>
      <c r="D173" s="596"/>
      <c r="E173" s="601" t="s">
        <v>149</v>
      </c>
      <c r="F173" s="581"/>
      <c r="G173" s="581"/>
      <c r="H173" s="582"/>
      <c r="I173" s="1298"/>
      <c r="J173" s="1298"/>
      <c r="K173" s="541"/>
      <c r="L173" s="542"/>
      <c r="M173" s="538"/>
    </row>
    <row r="174" spans="1:14" ht="14.25" customHeight="1" thickTop="1" thickBot="1" x14ac:dyDescent="0.25">
      <c r="A174" s="538"/>
      <c r="B174" s="530"/>
      <c r="C174" s="541"/>
      <c r="D174" s="596"/>
      <c r="E174" s="601" t="s">
        <v>41</v>
      </c>
      <c r="F174" s="581"/>
      <c r="G174" s="581"/>
      <c r="H174" s="582"/>
      <c r="I174" s="1291"/>
      <c r="J174" s="1291"/>
      <c r="K174" s="541"/>
      <c r="L174" s="542"/>
      <c r="M174" s="538"/>
    </row>
    <row r="175" spans="1:14" ht="14.25" customHeight="1" thickTop="1" thickBot="1" x14ac:dyDescent="0.25">
      <c r="A175" s="538"/>
      <c r="B175" s="530"/>
      <c r="C175" s="541"/>
      <c r="D175" s="596"/>
      <c r="E175" s="601" t="s">
        <v>40</v>
      </c>
      <c r="F175" s="581"/>
      <c r="G175" s="581"/>
      <c r="H175" s="582"/>
      <c r="I175" s="1291"/>
      <c r="J175" s="1291"/>
      <c r="K175" s="541"/>
      <c r="L175" s="542"/>
      <c r="M175" s="538"/>
    </row>
    <row r="176" spans="1:14" ht="14.25" customHeight="1" thickTop="1" thickBot="1" x14ac:dyDescent="0.25">
      <c r="A176" s="538"/>
      <c r="B176" s="530"/>
      <c r="C176" s="541"/>
      <c r="D176" s="596"/>
      <c r="E176" s="197" t="s">
        <v>172</v>
      </c>
      <c r="F176" s="579"/>
      <c r="G176" s="579"/>
      <c r="H176" s="590"/>
      <c r="I176" s="1297">
        <f>(I177+I178+I179+I180)</f>
        <v>0</v>
      </c>
      <c r="J176" s="1297"/>
      <c r="K176" s="541"/>
      <c r="L176" s="542"/>
      <c r="M176" s="538"/>
    </row>
    <row r="177" spans="1:17" ht="14.25" customHeight="1" thickTop="1" thickBot="1" x14ac:dyDescent="0.25">
      <c r="A177" s="538"/>
      <c r="B177" s="530"/>
      <c r="C177" s="541"/>
      <c r="D177" s="596"/>
      <c r="E177" s="601" t="s">
        <v>42</v>
      </c>
      <c r="F177" s="581"/>
      <c r="G177" s="581"/>
      <c r="H177" s="582"/>
      <c r="I177" s="1291"/>
      <c r="J177" s="1291"/>
      <c r="K177" s="541"/>
      <c r="L177" s="542"/>
      <c r="M177" s="538"/>
    </row>
    <row r="178" spans="1:17" ht="14.25" customHeight="1" thickTop="1" thickBot="1" x14ac:dyDescent="0.25">
      <c r="A178" s="538"/>
      <c r="B178" s="530"/>
      <c r="C178" s="541"/>
      <c r="D178" s="596"/>
      <c r="E178" s="601" t="s">
        <v>149</v>
      </c>
      <c r="F178" s="581"/>
      <c r="G178" s="581"/>
      <c r="H178" s="582"/>
      <c r="I178" s="1291"/>
      <c r="J178" s="1291"/>
      <c r="K178" s="541"/>
      <c r="L178" s="542"/>
      <c r="M178" s="538"/>
    </row>
    <row r="179" spans="1:17" ht="14.25" customHeight="1" thickTop="1" thickBot="1" x14ac:dyDescent="0.25">
      <c r="A179" s="538"/>
      <c r="B179" s="530"/>
      <c r="C179" s="541"/>
      <c r="D179" s="596"/>
      <c r="E179" s="601" t="s">
        <v>41</v>
      </c>
      <c r="F179" s="581"/>
      <c r="G179" s="581"/>
      <c r="H179" s="582"/>
      <c r="I179" s="1291"/>
      <c r="J179" s="1291"/>
      <c r="K179" s="541"/>
      <c r="L179" s="542"/>
      <c r="M179" s="538"/>
    </row>
    <row r="180" spans="1:17" ht="14.25" customHeight="1" thickTop="1" thickBot="1" x14ac:dyDescent="0.25">
      <c r="A180" s="538"/>
      <c r="B180" s="530"/>
      <c r="C180" s="541"/>
      <c r="D180" s="602"/>
      <c r="E180" s="601" t="s">
        <v>40</v>
      </c>
      <c r="F180" s="581"/>
      <c r="G180" s="581"/>
      <c r="H180" s="582"/>
      <c r="I180" s="1291"/>
      <c r="J180" s="1291"/>
      <c r="K180" s="541"/>
      <c r="L180" s="542"/>
    </row>
    <row r="181" spans="1:17" ht="16.5" thickTop="1" thickBot="1" x14ac:dyDescent="0.25">
      <c r="B181" s="529"/>
      <c r="C181" s="541"/>
      <c r="D181" s="841" t="s">
        <v>68</v>
      </c>
      <c r="E181" s="208"/>
      <c r="F181" s="594"/>
      <c r="G181" s="594"/>
      <c r="H181" s="603"/>
      <c r="I181" s="1247">
        <f>SUM(I182:J219)</f>
        <v>5</v>
      </c>
      <c r="J181" s="1247"/>
      <c r="K181" s="541"/>
      <c r="L181" s="542"/>
      <c r="P181" s="538"/>
      <c r="Q181" s="538"/>
    </row>
    <row r="182" spans="1:17" s="538" customFormat="1" ht="14.25" customHeight="1" thickTop="1" thickBot="1" x14ac:dyDescent="0.25">
      <c r="A182" s="531"/>
      <c r="B182" s="529"/>
      <c r="C182" s="529"/>
      <c r="D182" s="604"/>
      <c r="E182" s="116" t="s">
        <v>45</v>
      </c>
      <c r="F182" s="605"/>
      <c r="G182" s="605"/>
      <c r="H182" s="606"/>
      <c r="I182" s="1291"/>
      <c r="J182" s="1291"/>
      <c r="K182" s="541"/>
      <c r="L182" s="542"/>
      <c r="M182" s="531"/>
      <c r="N182" s="531"/>
      <c r="O182" s="531"/>
      <c r="P182" s="531"/>
      <c r="Q182" s="531"/>
    </row>
    <row r="183" spans="1:17" ht="14.25" customHeight="1" thickTop="1" thickBot="1" x14ac:dyDescent="0.25">
      <c r="B183" s="529"/>
      <c r="C183" s="529"/>
      <c r="D183" s="604"/>
      <c r="E183" s="116" t="s">
        <v>31</v>
      </c>
      <c r="F183" s="581"/>
      <c r="G183" s="581"/>
      <c r="H183" s="582"/>
      <c r="I183" s="1291"/>
      <c r="J183" s="1291"/>
      <c r="K183" s="541"/>
      <c r="L183" s="542"/>
    </row>
    <row r="184" spans="1:17" ht="14.25" customHeight="1" thickTop="1" thickBot="1" x14ac:dyDescent="0.25">
      <c r="B184" s="529"/>
      <c r="C184" s="529"/>
      <c r="D184" s="604"/>
      <c r="E184" s="116" t="s">
        <v>46</v>
      </c>
      <c r="F184" s="607"/>
      <c r="G184" s="581"/>
      <c r="H184" s="582"/>
      <c r="I184" s="1291"/>
      <c r="J184" s="1291"/>
      <c r="K184" s="541"/>
      <c r="L184" s="542"/>
    </row>
    <row r="185" spans="1:17" ht="14.25" customHeight="1" thickTop="1" thickBot="1" x14ac:dyDescent="0.25">
      <c r="B185" s="529"/>
      <c r="C185" s="541"/>
      <c r="D185" s="604"/>
      <c r="E185" s="116" t="s">
        <v>70</v>
      </c>
      <c r="F185" s="581"/>
      <c r="G185" s="581"/>
      <c r="H185" s="582"/>
      <c r="I185" s="1291"/>
      <c r="J185" s="1291"/>
      <c r="K185" s="541"/>
      <c r="L185" s="542"/>
    </row>
    <row r="186" spans="1:17" ht="14.25" customHeight="1" thickTop="1" thickBot="1" x14ac:dyDescent="0.4">
      <c r="B186" s="529"/>
      <c r="C186" s="541"/>
      <c r="D186" s="604"/>
      <c r="E186" s="116" t="s">
        <v>29</v>
      </c>
      <c r="F186" s="581"/>
      <c r="G186" s="581"/>
      <c r="H186" s="582"/>
      <c r="I186" s="1291"/>
      <c r="J186" s="1291"/>
      <c r="K186" s="541"/>
      <c r="L186" s="542"/>
      <c r="M186" s="44"/>
    </row>
    <row r="187" spans="1:17" ht="14.25" customHeight="1" thickTop="1" thickBot="1" x14ac:dyDescent="0.4">
      <c r="B187" s="529"/>
      <c r="C187" s="541"/>
      <c r="D187" s="604"/>
      <c r="E187" s="116" t="s">
        <v>124</v>
      </c>
      <c r="F187" s="581"/>
      <c r="G187" s="581"/>
      <c r="H187" s="582"/>
      <c r="I187" s="1291"/>
      <c r="J187" s="1291"/>
      <c r="K187" s="541"/>
      <c r="L187" s="542"/>
      <c r="M187" s="44"/>
    </row>
    <row r="188" spans="1:17" ht="14.25" customHeight="1" thickTop="1" thickBot="1" x14ac:dyDescent="0.25">
      <c r="B188" s="529"/>
      <c r="C188" s="541"/>
      <c r="D188" s="608"/>
      <c r="E188" s="116" t="s">
        <v>71</v>
      </c>
      <c r="F188" s="581"/>
      <c r="G188" s="581"/>
      <c r="H188" s="582"/>
      <c r="I188" s="1291"/>
      <c r="J188" s="1291"/>
      <c r="K188" s="541"/>
      <c r="L188" s="542"/>
    </row>
    <row r="189" spans="1:17" ht="14.25" customHeight="1" thickTop="1" thickBot="1" x14ac:dyDescent="0.25">
      <c r="B189" s="529"/>
      <c r="C189" s="541"/>
      <c r="D189" s="604"/>
      <c r="E189" s="116" t="s">
        <v>47</v>
      </c>
      <c r="F189" s="581"/>
      <c r="G189" s="581"/>
      <c r="H189" s="582"/>
      <c r="I189" s="1291"/>
      <c r="J189" s="1291"/>
      <c r="K189" s="541"/>
      <c r="L189" s="542"/>
    </row>
    <row r="190" spans="1:17" ht="14.25" customHeight="1" thickTop="1" thickBot="1" x14ac:dyDescent="0.25">
      <c r="B190" s="529"/>
      <c r="C190" s="541"/>
      <c r="D190" s="608"/>
      <c r="E190" s="117" t="s">
        <v>73</v>
      </c>
      <c r="F190" s="581"/>
      <c r="G190" s="581"/>
      <c r="H190" s="582"/>
      <c r="I190" s="1291"/>
      <c r="J190" s="1291"/>
      <c r="K190" s="541"/>
      <c r="L190" s="542"/>
    </row>
    <row r="191" spans="1:17" ht="14.25" customHeight="1" thickTop="1" thickBot="1" x14ac:dyDescent="0.25">
      <c r="B191" s="529"/>
      <c r="C191" s="541"/>
      <c r="D191" s="604"/>
      <c r="E191" s="116" t="s">
        <v>72</v>
      </c>
      <c r="F191" s="581"/>
      <c r="G191" s="581"/>
      <c r="H191" s="582"/>
      <c r="I191" s="1291">
        <v>1</v>
      </c>
      <c r="J191" s="1291"/>
      <c r="K191" s="541"/>
      <c r="L191" s="542"/>
    </row>
    <row r="192" spans="1:17" ht="14.25" customHeight="1" thickTop="1" thickBot="1" x14ac:dyDescent="0.25">
      <c r="B192" s="529"/>
      <c r="C192" s="541"/>
      <c r="D192" s="604"/>
      <c r="E192" s="116" t="s">
        <v>67</v>
      </c>
      <c r="F192" s="581"/>
      <c r="G192" s="581"/>
      <c r="H192" s="582"/>
      <c r="I192" s="1291"/>
      <c r="J192" s="1291"/>
      <c r="K192" s="541"/>
      <c r="L192" s="542"/>
    </row>
    <row r="193" spans="2:12" ht="14.25" customHeight="1" thickTop="1" thickBot="1" x14ac:dyDescent="0.25">
      <c r="B193" s="529"/>
      <c r="C193" s="541"/>
      <c r="D193" s="604"/>
      <c r="E193" s="118" t="s">
        <v>115</v>
      </c>
      <c r="F193" s="578"/>
      <c r="G193" s="578"/>
      <c r="H193" s="578"/>
      <c r="I193" s="1291"/>
      <c r="J193" s="1291"/>
      <c r="K193" s="541"/>
      <c r="L193" s="542"/>
    </row>
    <row r="194" spans="2:12" ht="14.25" customHeight="1" thickTop="1" thickBot="1" x14ac:dyDescent="0.25">
      <c r="B194" s="529"/>
      <c r="C194" s="541"/>
      <c r="D194" s="604"/>
      <c r="E194" s="119" t="s">
        <v>57</v>
      </c>
      <c r="F194" s="581"/>
      <c r="G194" s="581"/>
      <c r="H194" s="582"/>
      <c r="I194" s="1291"/>
      <c r="J194" s="1291"/>
      <c r="K194" s="541"/>
      <c r="L194" s="542"/>
    </row>
    <row r="195" spans="2:12" ht="14.25" customHeight="1" thickTop="1" thickBot="1" x14ac:dyDescent="0.25">
      <c r="B195" s="529"/>
      <c r="C195" s="541"/>
      <c r="D195" s="604"/>
      <c r="E195" s="116" t="s">
        <v>74</v>
      </c>
      <c r="F195" s="578"/>
      <c r="G195" s="578"/>
      <c r="H195" s="578"/>
      <c r="I195" s="1291"/>
      <c r="J195" s="1291"/>
      <c r="K195" s="541"/>
      <c r="L195" s="542"/>
    </row>
    <row r="196" spans="2:12" ht="14.25" customHeight="1" thickTop="1" thickBot="1" x14ac:dyDescent="0.25">
      <c r="B196" s="529"/>
      <c r="C196" s="541"/>
      <c r="D196" s="604"/>
      <c r="E196" s="116" t="s">
        <v>79</v>
      </c>
      <c r="F196" s="581"/>
      <c r="G196" s="581"/>
      <c r="H196" s="582"/>
      <c r="I196" s="1291"/>
      <c r="J196" s="1291"/>
      <c r="K196" s="541"/>
      <c r="L196" s="542"/>
    </row>
    <row r="197" spans="2:12" ht="14.25" customHeight="1" thickTop="1" thickBot="1" x14ac:dyDescent="0.25">
      <c r="B197" s="529"/>
      <c r="C197" s="541"/>
      <c r="D197" s="604"/>
      <c r="E197" s="116" t="s">
        <v>66</v>
      </c>
      <c r="F197" s="581"/>
      <c r="G197" s="581"/>
      <c r="H197" s="582"/>
      <c r="I197" s="1291"/>
      <c r="J197" s="1291"/>
      <c r="K197" s="541"/>
      <c r="L197" s="542"/>
    </row>
    <row r="198" spans="2:12" ht="14.25" customHeight="1" thickTop="1" thickBot="1" x14ac:dyDescent="0.25">
      <c r="B198" s="529"/>
      <c r="C198" s="541"/>
      <c r="D198" s="604"/>
      <c r="E198" s="116" t="s">
        <v>75</v>
      </c>
      <c r="F198" s="607"/>
      <c r="G198" s="581"/>
      <c r="H198" s="582"/>
      <c r="I198" s="1291"/>
      <c r="J198" s="1291"/>
      <c r="K198" s="541"/>
      <c r="L198" s="542"/>
    </row>
    <row r="199" spans="2:12" ht="14.25" customHeight="1" thickTop="1" thickBot="1" x14ac:dyDescent="0.25">
      <c r="B199" s="529"/>
      <c r="C199" s="529"/>
      <c r="D199" s="608"/>
      <c r="E199" s="116" t="s">
        <v>78</v>
      </c>
      <c r="F199" s="607"/>
      <c r="G199" s="581"/>
      <c r="H199" s="582"/>
      <c r="I199" s="1291"/>
      <c r="J199" s="1291"/>
      <c r="K199" s="541"/>
      <c r="L199" s="542"/>
    </row>
    <row r="200" spans="2:12" ht="14.25" customHeight="1" thickTop="1" thickBot="1" x14ac:dyDescent="0.25">
      <c r="B200" s="529"/>
      <c r="C200" s="529"/>
      <c r="D200" s="604"/>
      <c r="E200" s="111" t="s">
        <v>95</v>
      </c>
      <c r="F200" s="578"/>
      <c r="G200" s="578"/>
      <c r="H200" s="578"/>
      <c r="I200" s="1291"/>
      <c r="J200" s="1291"/>
      <c r="K200" s="541"/>
      <c r="L200" s="542"/>
    </row>
    <row r="201" spans="2:12" ht="14.25" customHeight="1" thickTop="1" thickBot="1" x14ac:dyDescent="0.25">
      <c r="B201" s="529"/>
      <c r="C201" s="529"/>
      <c r="D201" s="604"/>
      <c r="E201" s="119" t="s">
        <v>97</v>
      </c>
      <c r="F201" s="581"/>
      <c r="G201" s="581"/>
      <c r="H201" s="582"/>
      <c r="I201" s="1291"/>
      <c r="J201" s="1291"/>
      <c r="K201" s="541"/>
      <c r="L201" s="542"/>
    </row>
    <row r="202" spans="2:12" ht="14.25" customHeight="1" thickTop="1" thickBot="1" x14ac:dyDescent="0.25">
      <c r="B202" s="529"/>
      <c r="C202" s="529"/>
      <c r="D202" s="604"/>
      <c r="E202" s="119" t="s">
        <v>102</v>
      </c>
      <c r="F202" s="581"/>
      <c r="G202" s="581"/>
      <c r="H202" s="582"/>
      <c r="I202" s="1291"/>
      <c r="J202" s="1291"/>
      <c r="K202" s="541"/>
      <c r="L202" s="542"/>
    </row>
    <row r="203" spans="2:12" ht="14.25" customHeight="1" thickTop="1" thickBot="1" x14ac:dyDescent="0.25">
      <c r="B203" s="529"/>
      <c r="C203" s="529"/>
      <c r="D203" s="604"/>
      <c r="E203" s="119" t="s">
        <v>99</v>
      </c>
      <c r="F203" s="581"/>
      <c r="G203" s="581"/>
      <c r="H203" s="582"/>
      <c r="I203" s="1291"/>
      <c r="J203" s="1291"/>
      <c r="K203" s="541"/>
      <c r="L203" s="542"/>
    </row>
    <row r="204" spans="2:12" ht="14.25" customHeight="1" thickTop="1" thickBot="1" x14ac:dyDescent="0.25">
      <c r="B204" s="529"/>
      <c r="C204" s="529"/>
      <c r="D204" s="604"/>
      <c r="E204" s="120" t="s">
        <v>118</v>
      </c>
      <c r="F204" s="578"/>
      <c r="G204" s="578"/>
      <c r="H204" s="578"/>
      <c r="I204" s="1291"/>
      <c r="J204" s="1291"/>
      <c r="K204" s="541"/>
      <c r="L204" s="542"/>
    </row>
    <row r="205" spans="2:12" ht="14.25" customHeight="1" thickTop="1" thickBot="1" x14ac:dyDescent="0.25">
      <c r="B205" s="529"/>
      <c r="C205" s="529"/>
      <c r="D205" s="608"/>
      <c r="E205" s="119" t="s">
        <v>100</v>
      </c>
      <c r="F205" s="581"/>
      <c r="G205" s="581"/>
      <c r="H205" s="582"/>
      <c r="I205" s="1291"/>
      <c r="J205" s="1291"/>
      <c r="K205" s="541"/>
      <c r="L205" s="542"/>
    </row>
    <row r="206" spans="2:12" ht="14.25" customHeight="1" thickTop="1" thickBot="1" x14ac:dyDescent="0.25">
      <c r="B206" s="529"/>
      <c r="C206" s="529"/>
      <c r="D206" s="608"/>
      <c r="E206" s="119" t="s">
        <v>101</v>
      </c>
      <c r="F206" s="581"/>
      <c r="G206" s="581"/>
      <c r="H206" s="582"/>
      <c r="I206" s="1291"/>
      <c r="J206" s="1291"/>
      <c r="K206" s="541"/>
      <c r="L206" s="542"/>
    </row>
    <row r="207" spans="2:12" ht="14.25" customHeight="1" thickTop="1" thickBot="1" x14ac:dyDescent="0.25">
      <c r="B207" s="529"/>
      <c r="C207" s="529"/>
      <c r="D207" s="608"/>
      <c r="E207" s="121" t="s">
        <v>98</v>
      </c>
      <c r="F207" s="581"/>
      <c r="G207" s="581"/>
      <c r="H207" s="582"/>
      <c r="I207" s="1291"/>
      <c r="J207" s="1291"/>
      <c r="K207" s="541"/>
      <c r="L207" s="542"/>
    </row>
    <row r="208" spans="2:12" ht="14.25" customHeight="1" thickTop="1" thickBot="1" x14ac:dyDescent="0.25">
      <c r="B208" s="529"/>
      <c r="C208" s="529"/>
      <c r="D208" s="608"/>
      <c r="E208" s="119" t="s">
        <v>117</v>
      </c>
      <c r="F208" s="581"/>
      <c r="G208" s="581"/>
      <c r="H208" s="582"/>
      <c r="I208" s="1291"/>
      <c r="J208" s="1291"/>
      <c r="K208" s="541"/>
      <c r="L208" s="542"/>
    </row>
    <row r="209" spans="2:12" ht="14.25" customHeight="1" thickTop="1" thickBot="1" x14ac:dyDescent="0.25">
      <c r="B209" s="529"/>
      <c r="C209" s="529"/>
      <c r="D209" s="608"/>
      <c r="E209" s="119" t="s">
        <v>81</v>
      </c>
      <c r="F209" s="581"/>
      <c r="G209" s="581"/>
      <c r="H209" s="582"/>
      <c r="I209" s="1291"/>
      <c r="J209" s="1291"/>
      <c r="K209" s="541"/>
      <c r="L209" s="542"/>
    </row>
    <row r="210" spans="2:12" ht="14.25" customHeight="1" thickTop="1" thickBot="1" x14ac:dyDescent="0.25">
      <c r="B210" s="529"/>
      <c r="C210" s="529"/>
      <c r="D210" s="608"/>
      <c r="E210" s="119" t="s">
        <v>143</v>
      </c>
      <c r="F210" s="581"/>
      <c r="G210" s="581"/>
      <c r="H210" s="582"/>
      <c r="I210" s="1291"/>
      <c r="J210" s="1291"/>
      <c r="K210" s="541"/>
      <c r="L210" s="542"/>
    </row>
    <row r="211" spans="2:12" ht="14.25" customHeight="1" thickTop="1" thickBot="1" x14ac:dyDescent="0.25">
      <c r="B211" s="529"/>
      <c r="C211" s="529"/>
      <c r="D211" s="608"/>
      <c r="E211" s="119" t="s">
        <v>155</v>
      </c>
      <c r="F211" s="581"/>
      <c r="G211" s="581"/>
      <c r="H211" s="582"/>
      <c r="I211" s="1291"/>
      <c r="J211" s="1291"/>
      <c r="K211" s="541"/>
      <c r="L211" s="542"/>
    </row>
    <row r="212" spans="2:12" ht="14.25" customHeight="1" thickTop="1" thickBot="1" x14ac:dyDescent="0.25">
      <c r="B212" s="529"/>
      <c r="C212" s="529"/>
      <c r="D212" s="608"/>
      <c r="E212" s="119" t="s">
        <v>156</v>
      </c>
      <c r="F212" s="581"/>
      <c r="G212" s="581"/>
      <c r="H212" s="582"/>
      <c r="I212" s="1291"/>
      <c r="J212" s="1291"/>
      <c r="K212" s="541"/>
      <c r="L212" s="542"/>
    </row>
    <row r="213" spans="2:12" ht="14.25" customHeight="1" thickTop="1" thickBot="1" x14ac:dyDescent="0.25">
      <c r="B213" s="529"/>
      <c r="C213" s="529"/>
      <c r="D213" s="608"/>
      <c r="E213" s="119" t="s">
        <v>116</v>
      </c>
      <c r="F213" s="581"/>
      <c r="G213" s="581"/>
      <c r="H213" s="582"/>
      <c r="I213" s="1291"/>
      <c r="J213" s="1291"/>
      <c r="K213" s="541"/>
      <c r="L213" s="542"/>
    </row>
    <row r="214" spans="2:12" ht="14.25" customHeight="1" thickTop="1" thickBot="1" x14ac:dyDescent="0.25">
      <c r="B214" s="529"/>
      <c r="C214" s="529"/>
      <c r="D214" s="608"/>
      <c r="E214" s="120" t="s">
        <v>80</v>
      </c>
      <c r="F214" s="581"/>
      <c r="G214" s="581"/>
      <c r="H214" s="582"/>
      <c r="I214" s="1291"/>
      <c r="J214" s="1291"/>
      <c r="K214" s="541"/>
      <c r="L214" s="542"/>
    </row>
    <row r="215" spans="2:12" ht="14.25" customHeight="1" thickTop="1" thickBot="1" x14ac:dyDescent="0.25">
      <c r="B215" s="529"/>
      <c r="C215" s="529"/>
      <c r="D215" s="604"/>
      <c r="E215" s="116" t="s">
        <v>77</v>
      </c>
      <c r="F215" s="578"/>
      <c r="G215" s="578"/>
      <c r="H215" s="578"/>
      <c r="I215" s="1291"/>
      <c r="J215" s="1291"/>
      <c r="K215" s="541"/>
      <c r="L215" s="542"/>
    </row>
    <row r="216" spans="2:12" ht="14.25" customHeight="1" thickTop="1" thickBot="1" x14ac:dyDescent="0.25">
      <c r="B216" s="529"/>
      <c r="C216" s="529"/>
      <c r="D216" s="51"/>
      <c r="E216" s="119" t="s">
        <v>76</v>
      </c>
      <c r="F216" s="581"/>
      <c r="G216" s="581"/>
      <c r="H216" s="582"/>
      <c r="I216" s="1291"/>
      <c r="J216" s="1291"/>
      <c r="K216" s="541"/>
      <c r="L216" s="542"/>
    </row>
    <row r="217" spans="2:12" ht="14.25" customHeight="1" thickTop="1" thickBot="1" x14ac:dyDescent="0.25">
      <c r="B217" s="529"/>
      <c r="C217" s="529"/>
      <c r="D217" s="608"/>
      <c r="E217" s="116" t="s">
        <v>69</v>
      </c>
      <c r="F217" s="581"/>
      <c r="G217" s="581"/>
      <c r="H217" s="582"/>
      <c r="I217" s="1299"/>
      <c r="J217" s="1299"/>
      <c r="K217" s="541"/>
      <c r="L217" s="542"/>
    </row>
    <row r="218" spans="2:12" ht="14.25" customHeight="1" thickTop="1" thickBot="1" x14ac:dyDescent="0.25">
      <c r="B218" s="529"/>
      <c r="C218" s="529"/>
      <c r="D218" s="608"/>
      <c r="E218" s="119" t="s">
        <v>135</v>
      </c>
      <c r="F218" s="581"/>
      <c r="G218" s="581"/>
      <c r="H218" s="582"/>
      <c r="I218" s="1299">
        <v>3</v>
      </c>
      <c r="J218" s="1299"/>
      <c r="K218" s="541"/>
      <c r="L218" s="542"/>
    </row>
    <row r="219" spans="2:12" ht="14.25" customHeight="1" thickTop="1" thickBot="1" x14ac:dyDescent="0.25">
      <c r="B219" s="529"/>
      <c r="C219" s="529"/>
      <c r="D219" s="609"/>
      <c r="E219" s="122" t="s">
        <v>44</v>
      </c>
      <c r="F219" s="581"/>
      <c r="G219" s="581"/>
      <c r="H219" s="582"/>
      <c r="I219" s="1299">
        <v>1</v>
      </c>
      <c r="J219" s="1299"/>
      <c r="K219" s="541"/>
      <c r="L219" s="542"/>
    </row>
    <row r="220" spans="2:12" ht="16.5" thickTop="1" thickBot="1" x14ac:dyDescent="0.25">
      <c r="B220" s="529"/>
      <c r="C220" s="540"/>
      <c r="D220" s="157" t="s">
        <v>162</v>
      </c>
      <c r="E220" s="158"/>
      <c r="F220" s="158"/>
      <c r="G220" s="158"/>
      <c r="H220" s="159"/>
      <c r="I220" s="1238">
        <f>(I221+I222+I223)</f>
        <v>18</v>
      </c>
      <c r="J220" s="1304"/>
      <c r="K220" s="541"/>
      <c r="L220" s="542"/>
    </row>
    <row r="221" spans="2:12" ht="14.25" customHeight="1" thickTop="1" thickBot="1" x14ac:dyDescent="0.25">
      <c r="B221" s="529"/>
      <c r="C221" s="529"/>
      <c r="D221" s="610"/>
      <c r="E221" s="601" t="s">
        <v>82</v>
      </c>
      <c r="F221" s="611"/>
      <c r="G221" s="611"/>
      <c r="H221" s="612"/>
      <c r="I221" s="1302">
        <v>14</v>
      </c>
      <c r="J221" s="1303"/>
      <c r="K221" s="541"/>
      <c r="L221" s="542"/>
    </row>
    <row r="222" spans="2:12" ht="14.25" customHeight="1" thickTop="1" thickBot="1" x14ac:dyDescent="0.25">
      <c r="B222" s="529"/>
      <c r="C222" s="529"/>
      <c r="D222" s="540"/>
      <c r="E222" s="601" t="s">
        <v>145</v>
      </c>
      <c r="F222" s="611"/>
      <c r="G222" s="611"/>
      <c r="H222" s="612"/>
      <c r="I222" s="1302"/>
      <c r="J222" s="1303"/>
      <c r="K222" s="541"/>
      <c r="L222" s="542"/>
    </row>
    <row r="223" spans="2:12" ht="14.25" customHeight="1" thickTop="1" thickBot="1" x14ac:dyDescent="0.25">
      <c r="B223" s="529"/>
      <c r="C223" s="529"/>
      <c r="D223" s="540"/>
      <c r="E223" s="601" t="s">
        <v>176</v>
      </c>
      <c r="F223" s="611"/>
      <c r="G223" s="611"/>
      <c r="H223" s="612"/>
      <c r="I223" s="1302">
        <v>4</v>
      </c>
      <c r="J223" s="1303"/>
      <c r="K223" s="541"/>
      <c r="L223" s="542"/>
    </row>
    <row r="224" spans="2:12" ht="14.25" customHeight="1" thickTop="1" thickBot="1" x14ac:dyDescent="0.25">
      <c r="B224"/>
      <c r="C224" s="529"/>
      <c r="D224" s="24"/>
      <c r="E224" s="209" t="s">
        <v>83</v>
      </c>
      <c r="F224" s="178"/>
      <c r="G224" s="178"/>
      <c r="H224" s="179"/>
      <c r="I224" s="1295">
        <f>SUM(I225:I226)</f>
        <v>53</v>
      </c>
      <c r="J224" s="1296"/>
      <c r="K224" s="541"/>
      <c r="L224" s="542"/>
    </row>
    <row r="225" spans="2:13" ht="14.25" customHeight="1" thickTop="1" thickBot="1" x14ac:dyDescent="0.25">
      <c r="B225" s="529"/>
      <c r="C225" s="529"/>
      <c r="D225" s="540"/>
      <c r="E225" s="613" t="s">
        <v>84</v>
      </c>
      <c r="F225" s="597"/>
      <c r="G225" s="597"/>
      <c r="H225" s="614"/>
      <c r="I225" s="1302"/>
      <c r="J225" s="1303"/>
      <c r="K225" s="541"/>
      <c r="L225" s="542"/>
    </row>
    <row r="226" spans="2:13" ht="14.25" customHeight="1" thickTop="1" thickBot="1" x14ac:dyDescent="0.25">
      <c r="B226" s="529"/>
      <c r="C226" s="529"/>
      <c r="D226" s="540"/>
      <c r="E226" s="615" t="s">
        <v>85</v>
      </c>
      <c r="F226" s="597"/>
      <c r="G226" s="597"/>
      <c r="H226" s="614"/>
      <c r="I226" s="1300">
        <v>53</v>
      </c>
      <c r="J226" s="1301"/>
      <c r="K226" s="541"/>
      <c r="L226" s="542"/>
    </row>
    <row r="227" spans="2:13" ht="14.25" customHeight="1" thickTop="1" thickBot="1" x14ac:dyDescent="0.25">
      <c r="B227" s="529"/>
      <c r="C227" s="529"/>
      <c r="D227" s="540"/>
      <c r="E227" s="209" t="s">
        <v>174</v>
      </c>
      <c r="F227" s="178"/>
      <c r="G227" s="178"/>
      <c r="H227" s="179"/>
      <c r="I227" s="1295">
        <f>(I228+I229+I230+I231)</f>
        <v>0</v>
      </c>
      <c r="J227" s="1296"/>
      <c r="K227" s="541"/>
      <c r="L227" s="542"/>
    </row>
    <row r="228" spans="2:13" ht="14.25" customHeight="1" thickTop="1" thickBot="1" x14ac:dyDescent="0.25">
      <c r="B228" s="529"/>
      <c r="C228" s="529"/>
      <c r="D228" s="540"/>
      <c r="E228" s="615" t="s">
        <v>119</v>
      </c>
      <c r="F228" s="597"/>
      <c r="G228" s="597"/>
      <c r="H228" s="614"/>
      <c r="I228" s="1302"/>
      <c r="J228" s="1303"/>
      <c r="K228" s="541"/>
      <c r="L228" s="542"/>
    </row>
    <row r="229" spans="2:13" ht="14.25" customHeight="1" thickTop="1" thickBot="1" x14ac:dyDescent="0.25">
      <c r="B229" s="529"/>
      <c r="C229" s="529"/>
      <c r="D229" s="540"/>
      <c r="E229" s="615" t="s">
        <v>87</v>
      </c>
      <c r="F229" s="597"/>
      <c r="G229" s="597"/>
      <c r="H229" s="614"/>
      <c r="I229" s="1302"/>
      <c r="J229" s="1303"/>
      <c r="K229" s="541"/>
      <c r="L229" s="542"/>
    </row>
    <row r="230" spans="2:13" ht="14.25" customHeight="1" thickTop="1" thickBot="1" x14ac:dyDescent="0.25">
      <c r="B230" s="529"/>
      <c r="C230" s="529"/>
      <c r="D230" s="540"/>
      <c r="E230" s="615" t="s">
        <v>88</v>
      </c>
      <c r="F230" s="597"/>
      <c r="G230" s="597"/>
      <c r="H230" s="614"/>
      <c r="I230" s="1302"/>
      <c r="J230" s="1303"/>
      <c r="K230" s="541"/>
      <c r="L230" s="542"/>
    </row>
    <row r="231" spans="2:13" ht="14.25" customHeight="1" thickTop="1" thickBot="1" x14ac:dyDescent="0.25">
      <c r="B231" s="529"/>
      <c r="C231" s="529"/>
      <c r="D231" s="540"/>
      <c r="E231" s="616" t="s">
        <v>173</v>
      </c>
      <c r="F231" s="581"/>
      <c r="G231" s="581"/>
      <c r="H231" s="582"/>
      <c r="I231" s="1302"/>
      <c r="J231" s="1303"/>
      <c r="K231" s="541"/>
      <c r="L231" s="542"/>
    </row>
    <row r="232" spans="2:13" ht="14.25" customHeight="1" thickTop="1" thickBot="1" x14ac:dyDescent="0.25">
      <c r="B232" s="529"/>
      <c r="C232" s="529"/>
      <c r="D232" s="157" t="s">
        <v>163</v>
      </c>
      <c r="E232" s="158"/>
      <c r="F232" s="158"/>
      <c r="G232" s="158"/>
      <c r="H232" s="159"/>
      <c r="I232" s="1238">
        <f>(I233+I234+I235)</f>
        <v>21</v>
      </c>
      <c r="J232" s="1304"/>
      <c r="K232" s="541"/>
      <c r="L232" s="542"/>
    </row>
    <row r="233" spans="2:13" ht="14.25" customHeight="1" thickTop="1" thickBot="1" x14ac:dyDescent="0.25">
      <c r="B233" s="529"/>
      <c r="C233" s="529"/>
      <c r="D233" s="540"/>
      <c r="E233" s="617" t="s">
        <v>9</v>
      </c>
      <c r="F233" s="578"/>
      <c r="G233" s="578"/>
      <c r="H233" s="578"/>
      <c r="I233" s="1308">
        <v>1</v>
      </c>
      <c r="J233" s="1308"/>
      <c r="K233" s="541"/>
      <c r="L233" s="542"/>
    </row>
    <row r="234" spans="2:13" ht="14.25" customHeight="1" thickTop="1" thickBot="1" x14ac:dyDescent="0.25">
      <c r="B234" s="529"/>
      <c r="C234" s="529"/>
      <c r="D234" s="540"/>
      <c r="E234" s="601" t="s">
        <v>144</v>
      </c>
      <c r="F234" s="581"/>
      <c r="G234" s="581"/>
      <c r="H234" s="582"/>
      <c r="I234" s="1299"/>
      <c r="J234" s="1299"/>
      <c r="K234" s="541"/>
      <c r="L234" s="542"/>
    </row>
    <row r="235" spans="2:13" ht="14.25" customHeight="1" thickTop="1" thickBot="1" x14ac:dyDescent="0.25">
      <c r="B235" s="529"/>
      <c r="C235" s="529"/>
      <c r="D235" s="540"/>
      <c r="E235" s="618" t="s">
        <v>24</v>
      </c>
      <c r="F235" s="584"/>
      <c r="G235" s="584"/>
      <c r="H235" s="585"/>
      <c r="I235" s="1299">
        <v>20</v>
      </c>
      <c r="J235" s="1299"/>
      <c r="K235" s="541"/>
      <c r="L235" s="542"/>
    </row>
    <row r="236" spans="2:13" ht="14.25" customHeight="1" thickTop="1" thickBot="1" x14ac:dyDescent="0.25">
      <c r="B236" s="529"/>
      <c r="C236" s="529"/>
      <c r="D236" s="157" t="s">
        <v>164</v>
      </c>
      <c r="E236" s="158"/>
      <c r="F236" s="158"/>
      <c r="G236" s="158"/>
      <c r="H236" s="159"/>
      <c r="I236" s="1238">
        <f>SUM(I237:J240)</f>
        <v>12</v>
      </c>
      <c r="J236" s="1304"/>
      <c r="K236" s="541"/>
      <c r="L236" s="542"/>
    </row>
    <row r="237" spans="2:13" ht="14.25" customHeight="1" thickTop="1" thickBot="1" x14ac:dyDescent="0.25">
      <c r="B237" s="529"/>
      <c r="C237" s="529"/>
      <c r="D237" s="610"/>
      <c r="E237" s="601" t="s">
        <v>9</v>
      </c>
      <c r="F237" s="581"/>
      <c r="G237" s="581"/>
      <c r="H237" s="582"/>
      <c r="I237" s="1299">
        <v>4</v>
      </c>
      <c r="J237" s="1299"/>
      <c r="K237" s="541"/>
      <c r="L237" s="542"/>
    </row>
    <row r="238" spans="2:13" ht="14.25" customHeight="1" thickTop="1" thickBot="1" x14ac:dyDescent="0.25">
      <c r="B238" s="529"/>
      <c r="C238" s="529"/>
      <c r="D238" s="540"/>
      <c r="E238" s="601" t="s">
        <v>144</v>
      </c>
      <c r="F238" s="581"/>
      <c r="G238" s="581"/>
      <c r="H238" s="582"/>
      <c r="I238" s="1299"/>
      <c r="J238" s="1299"/>
      <c r="K238" s="541"/>
      <c r="L238" s="542"/>
    </row>
    <row r="239" spans="2:13" ht="14.25" customHeight="1" thickTop="1" thickBot="1" x14ac:dyDescent="0.25">
      <c r="B239" s="529"/>
      <c r="C239" s="529"/>
      <c r="D239" s="540"/>
      <c r="E239" s="618" t="s">
        <v>24</v>
      </c>
      <c r="F239" s="584"/>
      <c r="G239" s="584"/>
      <c r="H239" s="585"/>
      <c r="I239" s="1299">
        <v>7</v>
      </c>
      <c r="J239" s="1299"/>
      <c r="K239" s="541"/>
      <c r="L239" s="542"/>
    </row>
    <row r="240" spans="2:13" ht="14.25" customHeight="1" thickTop="1" thickBot="1" x14ac:dyDescent="0.25">
      <c r="B240" s="529"/>
      <c r="C240" s="529"/>
      <c r="D240" s="540"/>
      <c r="E240" s="618" t="s">
        <v>12</v>
      </c>
      <c r="F240" s="584"/>
      <c r="G240" s="584"/>
      <c r="H240" s="585"/>
      <c r="I240" s="1302">
        <v>1</v>
      </c>
      <c r="J240" s="1303"/>
      <c r="K240" s="541"/>
      <c r="L240" s="542"/>
      <c r="M240" s="619"/>
    </row>
    <row r="241" spans="2:12" ht="14.25" customHeight="1" thickTop="1" thickBot="1" x14ac:dyDescent="0.3">
      <c r="B241" s="529"/>
      <c r="C241" s="529"/>
      <c r="D241" s="540"/>
      <c r="E241" s="1305" t="s">
        <v>32</v>
      </c>
      <c r="F241" s="1306"/>
      <c r="G241" s="1306"/>
      <c r="H241" s="1307"/>
      <c r="I241" s="1271">
        <f>(I242+I243+I244+I245)</f>
        <v>0</v>
      </c>
      <c r="J241" s="1271"/>
      <c r="K241" s="541"/>
      <c r="L241" s="542"/>
    </row>
    <row r="242" spans="2:12" ht="14.25" customHeight="1" thickTop="1" thickBot="1" x14ac:dyDescent="0.25">
      <c r="B242" s="529"/>
      <c r="C242" s="529"/>
      <c r="D242" s="540"/>
      <c r="E242" s="617" t="s">
        <v>9</v>
      </c>
      <c r="F242" s="578"/>
      <c r="G242" s="578"/>
      <c r="H242" s="578"/>
      <c r="I242" s="1308"/>
      <c r="J242" s="1308"/>
      <c r="K242" s="541"/>
      <c r="L242" s="812"/>
    </row>
    <row r="243" spans="2:12" ht="14.25" customHeight="1" thickTop="1" thickBot="1" x14ac:dyDescent="0.25">
      <c r="B243" s="529"/>
      <c r="C243" s="529"/>
      <c r="D243" s="540"/>
      <c r="E243" s="601" t="s">
        <v>144</v>
      </c>
      <c r="F243" s="581"/>
      <c r="G243" s="581"/>
      <c r="H243" s="582"/>
      <c r="I243" s="1299"/>
      <c r="J243" s="1299"/>
      <c r="K243" s="541"/>
      <c r="L243" s="812"/>
    </row>
    <row r="244" spans="2:12" ht="14.25" customHeight="1" thickTop="1" thickBot="1" x14ac:dyDescent="0.25">
      <c r="B244" s="529"/>
      <c r="C244" s="529"/>
      <c r="D244" s="540"/>
      <c r="E244" s="618" t="s">
        <v>24</v>
      </c>
      <c r="F244" s="584"/>
      <c r="G244" s="584"/>
      <c r="H244" s="585"/>
      <c r="I244" s="1299"/>
      <c r="J244" s="1299"/>
      <c r="K244" s="541"/>
      <c r="L244" s="542"/>
    </row>
    <row r="245" spans="2:12" ht="14.25" customHeight="1" thickTop="1" thickBot="1" x14ac:dyDescent="0.25">
      <c r="B245" s="529"/>
      <c r="C245" s="529"/>
      <c r="D245" s="620"/>
      <c r="E245" s="601" t="s">
        <v>39</v>
      </c>
      <c r="F245" s="584"/>
      <c r="G245" s="584"/>
      <c r="H245" s="585"/>
      <c r="I245" s="1299"/>
      <c r="J245" s="1299"/>
      <c r="K245" s="541"/>
      <c r="L245" s="542"/>
    </row>
    <row r="246" spans="2:12" ht="16.5" thickTop="1" thickBot="1" x14ac:dyDescent="0.25">
      <c r="B246" s="529"/>
      <c r="C246" s="621"/>
      <c r="D246" s="840" t="s">
        <v>166</v>
      </c>
      <c r="E246" s="153"/>
      <c r="F246" s="622"/>
      <c r="G246" s="594"/>
      <c r="H246" s="603"/>
      <c r="I246" s="1227">
        <f>(I247+I248+I249+I250)</f>
        <v>70</v>
      </c>
      <c r="J246" s="1227"/>
      <c r="K246" s="529"/>
      <c r="L246" s="542"/>
    </row>
    <row r="247" spans="2:12" ht="14.25" customHeight="1" thickTop="1" thickBot="1" x14ac:dyDescent="0.25">
      <c r="B247" s="529"/>
      <c r="C247" s="532"/>
      <c r="D247" s="623"/>
      <c r="E247" s="624" t="s">
        <v>169</v>
      </c>
      <c r="F247" s="625"/>
      <c r="G247" s="625"/>
      <c r="H247" s="626"/>
      <c r="I247" s="1299">
        <v>8</v>
      </c>
      <c r="J247" s="1299"/>
      <c r="K247" s="529"/>
      <c r="L247" s="542"/>
    </row>
    <row r="248" spans="2:12" ht="14.25" customHeight="1" thickTop="1" thickBot="1" x14ac:dyDescent="0.25">
      <c r="B248" s="529"/>
      <c r="C248" s="60"/>
      <c r="D248" s="621"/>
      <c r="E248" s="625" t="s">
        <v>167</v>
      </c>
      <c r="F248" s="625"/>
      <c r="G248" s="625"/>
      <c r="H248" s="625"/>
      <c r="I248" s="1308">
        <v>31</v>
      </c>
      <c r="J248" s="1308"/>
      <c r="K248" s="529"/>
    </row>
    <row r="249" spans="2:12" ht="14.25" customHeight="1" thickTop="1" thickBot="1" x14ac:dyDescent="0.25">
      <c r="B249" s="529"/>
      <c r="C249" s="60"/>
      <c r="D249" s="621"/>
      <c r="E249" s="627" t="s">
        <v>168</v>
      </c>
      <c r="F249" s="625"/>
      <c r="G249" s="625"/>
      <c r="H249" s="626"/>
      <c r="I249" s="1299">
        <v>31</v>
      </c>
      <c r="J249" s="1299"/>
      <c r="K249" s="529"/>
    </row>
    <row r="250" spans="2:12" ht="14.25" customHeight="1" thickTop="1" thickBot="1" x14ac:dyDescent="0.25">
      <c r="B250" s="529"/>
      <c r="C250" s="60"/>
      <c r="D250" s="621"/>
      <c r="E250" s="627" t="s">
        <v>170</v>
      </c>
      <c r="F250" s="625"/>
      <c r="G250" s="625"/>
      <c r="H250" s="626"/>
      <c r="I250" s="1299"/>
      <c r="J250" s="1299"/>
      <c r="K250" s="529"/>
    </row>
    <row r="251" spans="2:12" ht="14.25" customHeight="1" thickTop="1" thickBot="1" x14ac:dyDescent="0.3">
      <c r="B251" s="529"/>
      <c r="C251" s="6"/>
      <c r="D251" s="540"/>
      <c r="E251" s="207" t="s">
        <v>37</v>
      </c>
      <c r="F251" s="628"/>
      <c r="G251" s="628"/>
      <c r="H251" s="629"/>
      <c r="I251" s="1271">
        <f>I252+I253+I254</f>
        <v>0</v>
      </c>
      <c r="J251" s="1271"/>
      <c r="K251" s="529"/>
    </row>
    <row r="252" spans="2:12" ht="14.25" customHeight="1" thickTop="1" thickBot="1" x14ac:dyDescent="0.25">
      <c r="B252" s="529"/>
      <c r="C252" s="529"/>
      <c r="D252" s="540"/>
      <c r="E252" s="106" t="s">
        <v>13</v>
      </c>
      <c r="F252" s="581"/>
      <c r="G252" s="581"/>
      <c r="H252" s="582"/>
      <c r="I252" s="1299"/>
      <c r="J252" s="1299"/>
      <c r="K252" s="529"/>
    </row>
    <row r="253" spans="2:12" ht="14.25" customHeight="1" thickTop="1" thickBot="1" x14ac:dyDescent="0.25">
      <c r="B253" s="529"/>
      <c r="C253" s="6"/>
      <c r="D253" s="540"/>
      <c r="E253" s="107" t="s">
        <v>14</v>
      </c>
      <c r="F253" s="625"/>
      <c r="G253" s="625"/>
      <c r="H253" s="626"/>
      <c r="I253" s="1308"/>
      <c r="J253" s="1308"/>
      <c r="K253" s="529"/>
    </row>
    <row r="254" spans="2:12" ht="14.25" customHeight="1" thickTop="1" thickBot="1" x14ac:dyDescent="0.25">
      <c r="B254" s="529"/>
      <c r="C254" s="6"/>
      <c r="D254" s="540"/>
      <c r="E254" s="630" t="s">
        <v>89</v>
      </c>
      <c r="F254" s="625"/>
      <c r="G254" s="625"/>
      <c r="H254" s="626"/>
      <c r="I254" s="1299"/>
      <c r="J254" s="1299"/>
      <c r="K254" s="530"/>
    </row>
    <row r="255" spans="2:12" ht="15" customHeight="1" thickTop="1" thickBot="1" x14ac:dyDescent="0.25">
      <c r="B255" s="529"/>
      <c r="C255" s="162" t="s">
        <v>171</v>
      </c>
      <c r="D255" s="163"/>
      <c r="E255" s="163"/>
      <c r="F255" s="163"/>
      <c r="G255" s="164"/>
      <c r="H255" s="1238" t="s">
        <v>0</v>
      </c>
      <c r="I255" s="1309"/>
      <c r="J255" s="1304"/>
      <c r="K255" s="529"/>
    </row>
    <row r="256" spans="2:12" ht="15" customHeight="1" thickTop="1" x14ac:dyDescent="0.2">
      <c r="B256" s="530"/>
      <c r="C256" s="165"/>
      <c r="D256" s="166"/>
      <c r="E256" s="166"/>
      <c r="F256" s="166"/>
      <c r="G256" s="167"/>
      <c r="H256" s="1310">
        <f>(F10+J15-F21+J77-H90)</f>
        <v>723</v>
      </c>
      <c r="I256" s="1311"/>
      <c r="J256" s="1312"/>
      <c r="K256" s="530"/>
    </row>
    <row r="257" spans="2:11" ht="15" customHeight="1" thickBot="1" x14ac:dyDescent="0.25">
      <c r="B257" s="530"/>
      <c r="C257" s="168"/>
      <c r="D257" s="169"/>
      <c r="E257" s="169"/>
      <c r="F257" s="169"/>
      <c r="G257" s="170"/>
      <c r="H257" s="1313"/>
      <c r="I257" s="1314"/>
      <c r="J257" s="1315"/>
      <c r="K257" s="530"/>
    </row>
    <row r="258" spans="2:11" ht="13.5" thickTop="1" x14ac:dyDescent="0.2">
      <c r="B258" s="530"/>
      <c r="C258" s="530"/>
      <c r="D258" s="530"/>
      <c r="E258" s="530"/>
      <c r="F258" s="530"/>
      <c r="G258" s="530"/>
      <c r="H258" s="530"/>
      <c r="I258" s="530"/>
      <c r="J258" s="530"/>
      <c r="K258" s="530"/>
    </row>
    <row r="260" spans="2:11" x14ac:dyDescent="0.2">
      <c r="E260" s="631"/>
    </row>
    <row r="261" spans="2:11" x14ac:dyDescent="0.2">
      <c r="E261" s="631"/>
    </row>
    <row r="262" spans="2:11" x14ac:dyDescent="0.2">
      <c r="E262" s="631"/>
    </row>
    <row r="263" spans="2:11" x14ac:dyDescent="0.2">
      <c r="E263" s="631"/>
    </row>
    <row r="264" spans="2:11" x14ac:dyDescent="0.2">
      <c r="E264" s="631"/>
    </row>
    <row r="265" spans="2:11" x14ac:dyDescent="0.2">
      <c r="E265" s="538"/>
    </row>
    <row r="267" spans="2:11" x14ac:dyDescent="0.2">
      <c r="E267" s="538"/>
    </row>
  </sheetData>
  <sheetProtection password="DF07" sheet="1" objects="1" scenarios="1"/>
  <mergeCells count="204">
    <mergeCell ref="C5:H5"/>
    <mergeCell ref="C6:H6"/>
    <mergeCell ref="C7:D7"/>
    <mergeCell ref="C9:E11"/>
    <mergeCell ref="F9:G9"/>
    <mergeCell ref="H9:I9"/>
    <mergeCell ref="F10:G11"/>
    <mergeCell ref="H10:I11"/>
    <mergeCell ref="J66:J68"/>
    <mergeCell ref="C17:G17"/>
    <mergeCell ref="J17:K17"/>
    <mergeCell ref="F19:I19"/>
    <mergeCell ref="F21:I21"/>
    <mergeCell ref="J21:J22"/>
    <mergeCell ref="D23:E23"/>
    <mergeCell ref="C13:G15"/>
    <mergeCell ref="H13:I13"/>
    <mergeCell ref="J13:K14"/>
    <mergeCell ref="J15:K15"/>
    <mergeCell ref="C16:G16"/>
    <mergeCell ref="J16:K16"/>
    <mergeCell ref="D71:E71"/>
    <mergeCell ref="D72:E72"/>
    <mergeCell ref="C76:I76"/>
    <mergeCell ref="D77:E77"/>
    <mergeCell ref="D78:E78"/>
    <mergeCell ref="C89:G91"/>
    <mergeCell ref="H89:I89"/>
    <mergeCell ref="H90:I91"/>
    <mergeCell ref="D34:E34"/>
    <mergeCell ref="D38:E38"/>
    <mergeCell ref="D49:E49"/>
    <mergeCell ref="C66:I68"/>
    <mergeCell ref="D70:E70"/>
    <mergeCell ref="H95:I95"/>
    <mergeCell ref="E96:F96"/>
    <mergeCell ref="H96:I96"/>
    <mergeCell ref="C97:H99"/>
    <mergeCell ref="I97:J97"/>
    <mergeCell ref="I98:J99"/>
    <mergeCell ref="E92:F92"/>
    <mergeCell ref="H92:I92"/>
    <mergeCell ref="E93:F93"/>
    <mergeCell ref="H93:I93"/>
    <mergeCell ref="E94:F94"/>
    <mergeCell ref="H94:I94"/>
    <mergeCell ref="I106:J106"/>
    <mergeCell ref="I107:J107"/>
    <mergeCell ref="I108:J108"/>
    <mergeCell ref="I109:J109"/>
    <mergeCell ref="I110:J110"/>
    <mergeCell ref="I111:J111"/>
    <mergeCell ref="I100:J100"/>
    <mergeCell ref="I101:J101"/>
    <mergeCell ref="I102:J102"/>
    <mergeCell ref="I103:J103"/>
    <mergeCell ref="I104:J104"/>
    <mergeCell ref="I105:J105"/>
    <mergeCell ref="I118:J118"/>
    <mergeCell ref="I119:J119"/>
    <mergeCell ref="I120:J120"/>
    <mergeCell ref="I121:J121"/>
    <mergeCell ref="I122:J122"/>
    <mergeCell ref="I123:J123"/>
    <mergeCell ref="I112:J112"/>
    <mergeCell ref="I113:J113"/>
    <mergeCell ref="I114:J114"/>
    <mergeCell ref="I115:J115"/>
    <mergeCell ref="I116:J116"/>
    <mergeCell ref="I117:J117"/>
    <mergeCell ref="I130:J130"/>
    <mergeCell ref="I131:J131"/>
    <mergeCell ref="I132:J132"/>
    <mergeCell ref="I133:J133"/>
    <mergeCell ref="I134:J134"/>
    <mergeCell ref="I135:J135"/>
    <mergeCell ref="I124:J124"/>
    <mergeCell ref="I125:J125"/>
    <mergeCell ref="I126:J126"/>
    <mergeCell ref="I127:J127"/>
    <mergeCell ref="I128:J128"/>
    <mergeCell ref="I129:J129"/>
    <mergeCell ref="I142:J142"/>
    <mergeCell ref="I143:J143"/>
    <mergeCell ref="I144:J144"/>
    <mergeCell ref="I145:J145"/>
    <mergeCell ref="I146:J146"/>
    <mergeCell ref="I147:J147"/>
    <mergeCell ref="I136:J136"/>
    <mergeCell ref="I137:J137"/>
    <mergeCell ref="I138:J138"/>
    <mergeCell ref="I139:J139"/>
    <mergeCell ref="I140:J140"/>
    <mergeCell ref="I141:J141"/>
    <mergeCell ref="I154:J154"/>
    <mergeCell ref="I155:J155"/>
    <mergeCell ref="I156:J156"/>
    <mergeCell ref="I157:J157"/>
    <mergeCell ref="I158:J158"/>
    <mergeCell ref="I159:J159"/>
    <mergeCell ref="I148:J148"/>
    <mergeCell ref="I149:J149"/>
    <mergeCell ref="I150:J150"/>
    <mergeCell ref="I151:J151"/>
    <mergeCell ref="I152:J152"/>
    <mergeCell ref="I153:J153"/>
    <mergeCell ref="I166:J166"/>
    <mergeCell ref="I167:J167"/>
    <mergeCell ref="I168:J168"/>
    <mergeCell ref="I169:J169"/>
    <mergeCell ref="I170:J170"/>
    <mergeCell ref="I171:J171"/>
    <mergeCell ref="I160:J160"/>
    <mergeCell ref="I161:J161"/>
    <mergeCell ref="I162:J162"/>
    <mergeCell ref="I163:J163"/>
    <mergeCell ref="I164:J164"/>
    <mergeCell ref="I165:J165"/>
    <mergeCell ref="I178:J178"/>
    <mergeCell ref="I179:J179"/>
    <mergeCell ref="I180:J180"/>
    <mergeCell ref="I181:J181"/>
    <mergeCell ref="I182:J182"/>
    <mergeCell ref="I183:J183"/>
    <mergeCell ref="I172:J172"/>
    <mergeCell ref="I173:J173"/>
    <mergeCell ref="I174:J174"/>
    <mergeCell ref="I175:J175"/>
    <mergeCell ref="I176:J176"/>
    <mergeCell ref="I177:J177"/>
    <mergeCell ref="I190:J190"/>
    <mergeCell ref="I191:J191"/>
    <mergeCell ref="I192:J192"/>
    <mergeCell ref="I193:J193"/>
    <mergeCell ref="I194:J194"/>
    <mergeCell ref="I195:J195"/>
    <mergeCell ref="I184:J184"/>
    <mergeCell ref="I185:J185"/>
    <mergeCell ref="I186:J186"/>
    <mergeCell ref="I187:J187"/>
    <mergeCell ref="I188:J188"/>
    <mergeCell ref="I189:J189"/>
    <mergeCell ref="I202:J202"/>
    <mergeCell ref="I203:J203"/>
    <mergeCell ref="I204:J204"/>
    <mergeCell ref="I205:J205"/>
    <mergeCell ref="I206:J206"/>
    <mergeCell ref="I207:J207"/>
    <mergeCell ref="I196:J196"/>
    <mergeCell ref="I197:J197"/>
    <mergeCell ref="I198:J198"/>
    <mergeCell ref="I199:J199"/>
    <mergeCell ref="I200:J200"/>
    <mergeCell ref="I201:J201"/>
    <mergeCell ref="I214:J214"/>
    <mergeCell ref="I215:J215"/>
    <mergeCell ref="I216:J216"/>
    <mergeCell ref="I217:J217"/>
    <mergeCell ref="I218:J218"/>
    <mergeCell ref="I219:J219"/>
    <mergeCell ref="I208:J208"/>
    <mergeCell ref="I209:J209"/>
    <mergeCell ref="I210:J210"/>
    <mergeCell ref="I211:J211"/>
    <mergeCell ref="I212:J212"/>
    <mergeCell ref="I213:J213"/>
    <mergeCell ref="I226:J226"/>
    <mergeCell ref="I227:J227"/>
    <mergeCell ref="I228:J228"/>
    <mergeCell ref="I229:J229"/>
    <mergeCell ref="I230:J230"/>
    <mergeCell ref="I231:J231"/>
    <mergeCell ref="I220:J220"/>
    <mergeCell ref="I221:J221"/>
    <mergeCell ref="I222:J222"/>
    <mergeCell ref="I223:J223"/>
    <mergeCell ref="I224:J224"/>
    <mergeCell ref="I225:J225"/>
    <mergeCell ref="I238:J238"/>
    <mergeCell ref="I239:J239"/>
    <mergeCell ref="I240:J240"/>
    <mergeCell ref="E241:H241"/>
    <mergeCell ref="I241:J241"/>
    <mergeCell ref="I242:J242"/>
    <mergeCell ref="I232:J232"/>
    <mergeCell ref="I233:J233"/>
    <mergeCell ref="I234:J234"/>
    <mergeCell ref="I235:J235"/>
    <mergeCell ref="I236:J236"/>
    <mergeCell ref="I237:J237"/>
    <mergeCell ref="H255:J255"/>
    <mergeCell ref="H256:J257"/>
    <mergeCell ref="I249:J249"/>
    <mergeCell ref="I250:J250"/>
    <mergeCell ref="I251:J251"/>
    <mergeCell ref="I252:J252"/>
    <mergeCell ref="I253:J253"/>
    <mergeCell ref="I254:J254"/>
    <mergeCell ref="I243:J243"/>
    <mergeCell ref="I244:J244"/>
    <mergeCell ref="I245:J245"/>
    <mergeCell ref="I246:J246"/>
    <mergeCell ref="I247:J247"/>
    <mergeCell ref="I248:J248"/>
  </mergeCells>
  <printOptions verticalCentered="1"/>
  <pageMargins left="3.937007874015748E-2" right="0.23622047244094491" top="0.15748031496062992" bottom="3.937007874015748E-2" header="0" footer="0"/>
  <pageSetup scale="75" fitToHeight="2" pageOrder="overThenDown" orientation="portrait" r:id="rId1"/>
  <headerFooter alignWithMargins="0"/>
  <rowBreaks count="1" manualBreakCount="1">
    <brk id="74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267"/>
  <sheetViews>
    <sheetView showGridLines="0" showRowColHeaders="0" showZeros="0" zoomScale="80" zoomScaleNormal="80" zoomScaleSheetLayoutView="75" workbookViewId="0">
      <selection activeCell="C7" sqref="C7:D7"/>
    </sheetView>
  </sheetViews>
  <sheetFormatPr baseColWidth="10" defaultColWidth="11.42578125" defaultRowHeight="12.75" outlineLevelRow="1" x14ac:dyDescent="0.2"/>
  <cols>
    <col min="1" max="1" width="7.5703125" style="320" customWidth="1"/>
    <col min="2" max="2" width="17.7109375" style="320" customWidth="1"/>
    <col min="3" max="3" width="13.5703125" style="320" customWidth="1"/>
    <col min="4" max="4" width="13.85546875" style="320" customWidth="1"/>
    <col min="5" max="5" width="46.85546875" style="320" customWidth="1"/>
    <col min="6" max="6" width="9.28515625" style="320" customWidth="1"/>
    <col min="7" max="8" width="7.7109375" style="320" customWidth="1"/>
    <col min="9" max="9" width="7.85546875" style="320" customWidth="1"/>
    <col min="10" max="10" width="9.7109375" style="320" customWidth="1"/>
    <col min="11" max="17" width="7.7109375" style="320" customWidth="1"/>
    <col min="18" max="16384" width="11.42578125" style="320"/>
  </cols>
  <sheetData>
    <row r="1" spans="1:18" ht="60.75" customHeight="1" thickBot="1" x14ac:dyDescent="0.25">
      <c r="A1" s="315"/>
      <c r="B1" s="316"/>
      <c r="C1" s="316"/>
      <c r="D1" s="317"/>
      <c r="E1" s="317"/>
      <c r="F1" s="318"/>
      <c r="G1" s="316"/>
      <c r="H1" s="319" t="s">
        <v>177</v>
      </c>
      <c r="I1" s="316"/>
      <c r="J1" s="316"/>
      <c r="K1" s="316"/>
      <c r="M1" s="315"/>
      <c r="N1" s="315"/>
    </row>
    <row r="2" spans="1:18" ht="17.25" thickTop="1" thickBot="1" x14ac:dyDescent="0.3">
      <c r="A2" s="315"/>
      <c r="B2" s="321"/>
      <c r="C2" s="321"/>
      <c r="D2" s="322"/>
      <c r="E2" s="322"/>
      <c r="F2" s="322"/>
      <c r="G2" s="316"/>
      <c r="H2" s="323" t="s">
        <v>16</v>
      </c>
      <c r="I2" s="324"/>
      <c r="J2" s="325"/>
      <c r="K2" s="321"/>
      <c r="L2" s="315"/>
      <c r="M2" s="315"/>
      <c r="N2" s="315"/>
    </row>
    <row r="3" spans="1:18" ht="17.25" thickTop="1" thickBot="1" x14ac:dyDescent="0.3">
      <c r="A3" s="315"/>
      <c r="B3" s="318"/>
      <c r="C3" s="321"/>
      <c r="D3" s="326"/>
      <c r="E3" s="326"/>
      <c r="F3" s="326"/>
      <c r="G3" s="316"/>
      <c r="H3" s="327" t="s">
        <v>17</v>
      </c>
      <c r="I3" s="328"/>
      <c r="J3" s="325" t="s">
        <v>217</v>
      </c>
      <c r="K3" s="321"/>
      <c r="L3" s="315"/>
      <c r="M3" s="329"/>
      <c r="N3" s="329"/>
    </row>
    <row r="4" spans="1:18" ht="12" customHeight="1" thickTop="1" thickBot="1" x14ac:dyDescent="0.25">
      <c r="A4" s="330"/>
      <c r="B4" s="321"/>
      <c r="C4" s="321"/>
      <c r="D4" s="321"/>
      <c r="E4" s="322"/>
      <c r="F4" s="331"/>
      <c r="G4" s="322"/>
      <c r="H4" s="322"/>
      <c r="I4" s="322"/>
      <c r="J4" s="322"/>
      <c r="K4" s="322"/>
      <c r="L4" s="329"/>
      <c r="M4" s="329"/>
      <c r="N4" s="329"/>
      <c r="O4" s="332"/>
      <c r="P4" s="332"/>
      <c r="Q4" s="332"/>
      <c r="R4" s="332"/>
    </row>
    <row r="5" spans="1:18" ht="17.25" customHeight="1" thickTop="1" thickBot="1" x14ac:dyDescent="0.3">
      <c r="A5" s="315"/>
      <c r="B5" s="333" t="s">
        <v>218</v>
      </c>
      <c r="C5" s="1316"/>
      <c r="D5" s="1317"/>
      <c r="E5" s="1317"/>
      <c r="F5" s="1317"/>
      <c r="G5" s="1317"/>
      <c r="H5" s="1318"/>
      <c r="I5" s="316"/>
      <c r="J5" s="316"/>
      <c r="K5" s="316"/>
      <c r="L5" s="334"/>
      <c r="M5" s="329"/>
    </row>
    <row r="6" spans="1:18" ht="17.25" customHeight="1" thickTop="1" thickBot="1" x14ac:dyDescent="0.3">
      <c r="A6" s="315"/>
      <c r="B6" s="333" t="s">
        <v>18</v>
      </c>
      <c r="C6" s="1316" t="s">
        <v>223</v>
      </c>
      <c r="D6" s="1317"/>
      <c r="E6" s="1317"/>
      <c r="F6" s="1317"/>
      <c r="G6" s="1317"/>
      <c r="H6" s="1318"/>
      <c r="I6" s="316"/>
      <c r="J6" s="316"/>
      <c r="K6" s="316"/>
      <c r="L6" s="334"/>
      <c r="M6" s="335"/>
      <c r="N6" s="329"/>
      <c r="O6" s="332"/>
      <c r="P6" s="332"/>
      <c r="Q6" s="332"/>
    </row>
    <row r="7" spans="1:18" ht="17.25" customHeight="1" thickTop="1" thickBot="1" x14ac:dyDescent="0.3">
      <c r="A7" s="315"/>
      <c r="B7" s="336" t="s">
        <v>19</v>
      </c>
      <c r="C7" s="1319" t="s">
        <v>241</v>
      </c>
      <c r="D7" s="1320"/>
      <c r="E7" s="337"/>
      <c r="F7" s="338"/>
      <c r="G7" s="338"/>
      <c r="H7" s="337"/>
      <c r="I7" s="316"/>
      <c r="J7" s="316"/>
      <c r="K7" s="316"/>
      <c r="L7" s="335"/>
      <c r="M7" s="315"/>
      <c r="N7" s="315"/>
    </row>
    <row r="8" spans="1:18" ht="6.75" customHeight="1" thickTop="1" thickBot="1" x14ac:dyDescent="0.25">
      <c r="B8" s="321"/>
      <c r="C8" s="321"/>
      <c r="D8" s="321"/>
      <c r="E8" s="321"/>
      <c r="F8" s="321"/>
      <c r="G8" s="321"/>
      <c r="H8" s="339"/>
      <c r="I8" s="321"/>
      <c r="J8" s="321"/>
      <c r="K8" s="321"/>
      <c r="L8" s="315"/>
    </row>
    <row r="9" spans="1:18" ht="14.25" customHeight="1" thickTop="1" thickBot="1" x14ac:dyDescent="0.25">
      <c r="B9" s="316"/>
      <c r="C9" s="1321" t="s">
        <v>52</v>
      </c>
      <c r="D9" s="1321"/>
      <c r="E9" s="1321"/>
      <c r="F9" s="1323" t="s">
        <v>33</v>
      </c>
      <c r="G9" s="1324"/>
      <c r="H9" s="1323" t="s">
        <v>0</v>
      </c>
      <c r="I9" s="1324"/>
      <c r="J9" s="316"/>
      <c r="K9" s="316"/>
    </row>
    <row r="10" spans="1:18" ht="14.25" customHeight="1" thickTop="1" thickBot="1" x14ac:dyDescent="0.25">
      <c r="A10" s="332"/>
      <c r="B10" s="340"/>
      <c r="C10" s="1322"/>
      <c r="D10" s="1321"/>
      <c r="E10" s="1321"/>
      <c r="F10" s="1325">
        <f>'[13]ADALQUIRIS '!F10:G11+[13]ALBERT!F10+[13]ANGELA!F10+[13]CESAR!F10+[13]DARIO!F10+[13]DIEGA!F10+[13]ENGELS!F10+[13]ERIC!F10+[13]EUSEBIA!F10+[13]HILARIA!F10+[13]HILDA!F10+[13]JOHANNA!F10+[13]JOSE!F10+[13]LOIDA!F10+[13]MANOLO!F10+[13]MARELINE!F10+[13]MARIA!F10+[13]MARINA!F10+[13]MARTHA!F10+[13]NELSA!F10+[13]NILKA!F10+[13]NORMAURYS!F10+[13]ROSA!F10+[13]ROSEMARY!F10+[13]RUTH!F10+[13]SANDRA!F10+[13]SANDY!F10+[13]SARISKY!F10+[13]TEODORA!F10+[13]WENDY!F10+[13]WINIE!F10+[13]YASMIN!F10+[13]YENY!F10+[13]YOGEISY!F10+[13]YULIS!F10</f>
        <v>16577</v>
      </c>
      <c r="G10" s="1325"/>
      <c r="H10" s="1326">
        <f>SUM(F10:G11)</f>
        <v>16577</v>
      </c>
      <c r="I10" s="1326"/>
      <c r="J10" s="316"/>
      <c r="K10" s="316"/>
    </row>
    <row r="11" spans="1:18" ht="14.25" customHeight="1" thickTop="1" thickBot="1" x14ac:dyDescent="0.25">
      <c r="A11" s="332"/>
      <c r="B11" s="340"/>
      <c r="C11" s="1322"/>
      <c r="D11" s="1321"/>
      <c r="E11" s="1321"/>
      <c r="F11" s="1325"/>
      <c r="G11" s="1325"/>
      <c r="H11" s="1326"/>
      <c r="I11" s="1326"/>
      <c r="J11" s="316"/>
      <c r="K11" s="316"/>
    </row>
    <row r="12" spans="1:18" ht="4.5" customHeight="1" thickTop="1" thickBot="1" x14ac:dyDescent="0.25">
      <c r="A12" s="332"/>
      <c r="B12" s="340"/>
      <c r="C12" s="341"/>
      <c r="D12" s="341"/>
      <c r="E12" s="341"/>
      <c r="F12" s="341"/>
      <c r="G12" s="341"/>
      <c r="H12" s="341"/>
      <c r="I12" s="341"/>
      <c r="J12" s="341"/>
      <c r="K12" s="341"/>
      <c r="L12" s="342"/>
    </row>
    <row r="13" spans="1:18" ht="14.25" customHeight="1" thickTop="1" thickBot="1" x14ac:dyDescent="0.25">
      <c r="A13" s="332"/>
      <c r="B13" s="340"/>
      <c r="C13" s="1322" t="s">
        <v>53</v>
      </c>
      <c r="D13" s="1321"/>
      <c r="E13" s="1321"/>
      <c r="F13" s="1321"/>
      <c r="G13" s="1321"/>
      <c r="H13" s="1323" t="s">
        <v>0</v>
      </c>
      <c r="I13" s="1324"/>
      <c r="J13" s="1340" t="s">
        <v>11</v>
      </c>
      <c r="K13" s="1340"/>
    </row>
    <row r="14" spans="1:18" ht="14.25" customHeight="1" thickTop="1" thickBot="1" x14ac:dyDescent="0.25">
      <c r="B14" s="340"/>
      <c r="C14" s="1321"/>
      <c r="D14" s="1321"/>
      <c r="E14" s="1321"/>
      <c r="F14" s="1321"/>
      <c r="G14" s="1321"/>
      <c r="H14" s="343" t="s">
        <v>1</v>
      </c>
      <c r="I14" s="343" t="s">
        <v>2</v>
      </c>
      <c r="J14" s="1340"/>
      <c r="K14" s="1340"/>
    </row>
    <row r="15" spans="1:18" ht="14.25" customHeight="1" thickTop="1" thickBot="1" x14ac:dyDescent="0.25">
      <c r="B15" s="316"/>
      <c r="C15" s="1321"/>
      <c r="D15" s="1321"/>
      <c r="E15" s="1321"/>
      <c r="F15" s="1321"/>
      <c r="G15" s="1321"/>
      <c r="H15" s="344">
        <f>SUM(H16:H17)</f>
        <v>407</v>
      </c>
      <c r="I15" s="344">
        <f>SUM(I16:I17)</f>
        <v>16</v>
      </c>
      <c r="J15" s="1341">
        <f>H15+I15</f>
        <v>423</v>
      </c>
      <c r="K15" s="1341"/>
    </row>
    <row r="16" spans="1:18" ht="19.5" customHeight="1" thickTop="1" thickBot="1" x14ac:dyDescent="0.25">
      <c r="B16" s="316"/>
      <c r="C16" s="1330" t="s">
        <v>15</v>
      </c>
      <c r="D16" s="1331"/>
      <c r="E16" s="1331"/>
      <c r="F16" s="1331"/>
      <c r="G16" s="1342"/>
      <c r="H16" s="346">
        <f>('[13]ADALQUIRIS '!H16+[13]ALBERT!H16+[13]ANGELA!H16+[13]CESAR!H16+[13]DARIO!H16+[13]DIEGA!H16+[13]ENGELS!H16+[13]ERIC!H16+[13]EUSEBIA!H16+[13]HILARIA!H16+[13]HILDA!H16+[13]JOHANNA!H16+[13]JOSE!H16+[13]LOIDA!H16+[13]MANOLO!H16+[13]MARELINE!H16+[13]MARIA!H16+[13]MARINA!H16+[13]MARTHA!H16+[13]NELSA!H16+[13]NILKA!H16+[13]NORMAURYS!H16+[13]ROSA!H16+[13]ROSEMARY!H16+[13]RUTH!H16+[13]SANDRA!H16+[13]SANDY!H16+[13]SARISKY!H16+[13]TEODORA!H16+[13]WENDY!H16+[13]WINIE!H16+[13]YASMIN!H16+[13]YENY!H16+[13]YOGEISY!H16+[13]YULIS!H16)-H17</f>
        <v>330</v>
      </c>
      <c r="I16" s="346">
        <f>('[13]ADALQUIRIS '!I16+[13]ALBERT!I16+[13]ANGELA!I16+[13]CESAR!I16+[13]DARIO!I16+[13]DIEGA!I16+[13]ENGELS!I16+[13]ERIC!I16+[13]EUSEBIA!I16+[13]HILARIA!I16+[13]HILDA!I16+[13]JOHANNA!I16+[13]JOSE!I16+[13]LOIDA!I16+[13]MANOLO!I16+[13]MARELINE!I16+[13]MARIA!I16+[13]MARINA!I16+[13]MARTHA!I16+[13]NELSA!I16+[13]NILKA!I16+[13]NORMAURYS!I16+[13]ROSA!I16+[13]ROSEMARY!I16+[13]RUTH!I16+[13]SANDRA!I16+[13]SANDY!I16+[13]SARISKY!I16+[13]TEODORA!I16+[13]WENDY!I16+[13]WINIE!I16+[13]YASMIN!I16+[13]YENY!I16+[13]YOGEISY!I16+[13]YULIS!I16)-I17</f>
        <v>13</v>
      </c>
      <c r="J16" s="1343">
        <f>H16+I16</f>
        <v>343</v>
      </c>
      <c r="K16" s="1343"/>
    </row>
    <row r="17" spans="2:15" ht="16.5" customHeight="1" thickTop="1" thickBot="1" x14ac:dyDescent="0.25">
      <c r="B17" s="316"/>
      <c r="C17" s="1330" t="s">
        <v>213</v>
      </c>
      <c r="D17" s="1331"/>
      <c r="E17" s="1331"/>
      <c r="F17" s="1331"/>
      <c r="G17" s="1331"/>
      <c r="H17" s="346">
        <v>77</v>
      </c>
      <c r="I17" s="346">
        <v>3</v>
      </c>
      <c r="J17" s="1332">
        <f>H17+I17</f>
        <v>80</v>
      </c>
      <c r="K17" s="1333"/>
    </row>
    <row r="18" spans="2:15" ht="14.25" customHeight="1" thickTop="1" thickBot="1" x14ac:dyDescent="0.25">
      <c r="B18" s="316"/>
      <c r="C18" s="347" t="s">
        <v>8</v>
      </c>
      <c r="D18" s="348"/>
      <c r="E18" s="349"/>
      <c r="F18" s="350"/>
      <c r="G18" s="350"/>
      <c r="H18" s="351"/>
      <c r="I18" s="352"/>
      <c r="J18" s="353"/>
      <c r="K18" s="316"/>
    </row>
    <row r="19" spans="2:15" ht="14.25" customHeight="1" thickTop="1" thickBot="1" x14ac:dyDescent="0.25">
      <c r="B19" s="316"/>
      <c r="C19" s="354"/>
      <c r="D19" s="355"/>
      <c r="E19" s="355"/>
      <c r="F19" s="1323" t="s">
        <v>51</v>
      </c>
      <c r="G19" s="1323"/>
      <c r="H19" s="1323"/>
      <c r="I19" s="1334"/>
      <c r="J19" s="343" t="s">
        <v>0</v>
      </c>
      <c r="K19" s="316"/>
    </row>
    <row r="20" spans="2:15" ht="14.25" customHeight="1" thickTop="1" thickBot="1" x14ac:dyDescent="0.25">
      <c r="B20" s="316"/>
      <c r="C20" s="354"/>
      <c r="D20" s="355" t="s">
        <v>54</v>
      </c>
      <c r="E20" s="355"/>
      <c r="F20" s="356" t="s">
        <v>5</v>
      </c>
      <c r="G20" s="356" t="s">
        <v>35</v>
      </c>
      <c r="H20" s="356" t="s">
        <v>3</v>
      </c>
      <c r="I20" s="357" t="s">
        <v>4</v>
      </c>
      <c r="J20" s="358"/>
      <c r="K20" s="316"/>
    </row>
    <row r="21" spans="2:15" ht="14.25" customHeight="1" thickTop="1" thickBot="1" x14ac:dyDescent="0.25">
      <c r="B21" s="316"/>
      <c r="C21" s="359"/>
      <c r="D21" s="360"/>
      <c r="E21" s="360"/>
      <c r="F21" s="1335">
        <f>(J23+J28+J35+J39+J40+J41+J54+J57+J58+J59+J61+J62+J63)</f>
        <v>82</v>
      </c>
      <c r="G21" s="1335"/>
      <c r="H21" s="1335"/>
      <c r="I21" s="1336"/>
      <c r="J21" s="1337">
        <f>(J23+J28+J34+J38+J49+J70+J72+J78)</f>
        <v>516</v>
      </c>
      <c r="K21" s="316"/>
    </row>
    <row r="22" spans="2:15" ht="15.75" thickTop="1" thickBot="1" x14ac:dyDescent="0.25">
      <c r="B22" s="316"/>
      <c r="C22" s="361"/>
      <c r="D22" s="362"/>
      <c r="E22" s="362"/>
      <c r="F22" s="363">
        <f>(F23+F28+F34+F38+F49+F70+F72+F77+F78)</f>
        <v>344</v>
      </c>
      <c r="G22" s="363">
        <f>(G23+G28+G34+G38+G49+G70+G72+G77+G78)</f>
        <v>143</v>
      </c>
      <c r="H22" s="363">
        <f>(H23+H28+H34+H38+H49+H70+H72+H77+H78)</f>
        <v>20</v>
      </c>
      <c r="I22" s="363">
        <f>(I23+I28+I34+I38+I49+I70+I72+I77+I78)</f>
        <v>9</v>
      </c>
      <c r="J22" s="1337"/>
      <c r="K22" s="316"/>
    </row>
    <row r="23" spans="2:15" ht="16.5" customHeight="1" thickTop="1" thickBot="1" x14ac:dyDescent="0.3">
      <c r="B23" s="316"/>
      <c r="C23" s="364"/>
      <c r="D23" s="1338" t="s">
        <v>55</v>
      </c>
      <c r="E23" s="1339"/>
      <c r="F23" s="365">
        <f>SUM(F24:F27)</f>
        <v>0</v>
      </c>
      <c r="G23" s="365">
        <f>SUM(G24:G27)</f>
        <v>0</v>
      </c>
      <c r="H23" s="365">
        <f>SUM(H24:H27)</f>
        <v>0</v>
      </c>
      <c r="I23" s="366">
        <f>SUM(I24:I27)</f>
        <v>0</v>
      </c>
      <c r="J23" s="367">
        <f t="shared" ref="J23:J33" si="0">SUM(F23:I23)</f>
        <v>0</v>
      </c>
      <c r="K23" s="316"/>
    </row>
    <row r="24" spans="2:15" ht="14.25" customHeight="1" outlineLevel="1" thickTop="1" thickBot="1" x14ac:dyDescent="0.25">
      <c r="B24" s="316"/>
      <c r="C24" s="364"/>
      <c r="D24" s="368"/>
      <c r="E24" s="369" t="s">
        <v>36</v>
      </c>
      <c r="F24" s="370">
        <f>'[13]ADALQUIRIS '!F24+[13]ALBERT!F24+[13]ANGELA!F24+[13]CESAR!F24+[13]DARIO!F24+[13]DIEGA!F24+[13]ENGELS!F24+[13]ERIC!F24+[13]EUSEBIA!F24+[13]HILARIA!F24+[13]HILDA!F24+[13]JOHANNA!F24+[13]JOSE!F24+[13]LOIDA!F24+[13]MANOLO!F24+[13]MARELINE!F24+[13]MARIA!F24+[13]MARINA!F24+[13]MARTHA!F24+[13]NELSA!F24+[13]NILKA!F24+[13]NORMAURYS!F24+[13]ROSA!F24+[13]ROSEMARY!F24+[13]RUTH!F24+[13]SANDRA!F24+[13]SANDY!F24+[13]SARISKY!F24+[13]TEODORA!F24+[13]WENDY!F24+[13]WINIE!F24+[13]YASMIN!F24+[13]YENY!F24+[13]YOGEISY!F24+[13]YULIS!F24</f>
        <v>0</v>
      </c>
      <c r="G24" s="370">
        <f>'[13]ADALQUIRIS '!G24+[13]ALBERT!G24+[13]ANGELA!G24+[13]CESAR!G24+[13]DARIO!G24+[13]DIEGA!G24+[13]ENGELS!G24+[13]ERIC!G24+[13]EUSEBIA!G24+[13]HILARIA!G24+[13]HILDA!G24+[13]JOHANNA!G24+[13]JOSE!G24+[13]LOIDA!G24+[13]MANOLO!G24+[13]MARELINE!G24+[13]MARIA!G24+[13]MARINA!G24+[13]MARTHA!G24+[13]NELSA!G24+[13]NILKA!G24+[13]NORMAURYS!G24+[13]ROSA!G24+[13]ROSEMARY!G24+[13]RUTH!G24+[13]SANDRA!G24+[13]SANDY!G24+[13]SARISKY!G24+[13]TEODORA!G24+[13]WENDY!G24+[13]WINIE!G24+[13]YASMIN!G24+[13]YENY!G24+[13]YOGEISY!G24+[13]YULIS!G24</f>
        <v>0</v>
      </c>
      <c r="H24" s="370">
        <f>'[13]ADALQUIRIS '!H24+[13]ALBERT!H24+[13]ANGELA!H24+[13]CESAR!H24+[13]DARIO!H24+[13]DIEGA!H24+[13]ENGELS!H24+[13]ERIC!H24+[13]EUSEBIA!H24+[13]HILARIA!H24+[13]HILDA!H24+[13]JOHANNA!H24+[13]JOSE!H24+[13]LOIDA!H24+[13]MANOLO!H24+[13]MARELINE!H24+[13]MARIA!H24+[13]MARINA!H24+[13]MARTHA!H24+[13]NELSA!H24+[13]NILKA!H24+[13]NORMAURYS!H24+[13]ROSA!H24+[13]ROSEMARY!H24+[13]RUTH!H24+[13]SANDRA!H24+[13]SANDY!H24+[13]SARISKY!H24+[13]TEODORA!H24+[13]WENDY!H24+[13]WINIE!H24+[13]YASMIN!H24+[13]YENY!H24+[13]YOGEISY!H24+[13]YULIS!H24</f>
        <v>0</v>
      </c>
      <c r="I24" s="370">
        <f>'[13]ADALQUIRIS '!I24+[13]ALBERT!I24+[13]ANGELA!I24+[13]CESAR!I24+[13]DARIO!I24+[13]DIEGA!I24+[13]ENGELS!I24+[13]ERIC!I24+[13]EUSEBIA!I24+[13]HILARIA!I24+[13]HILDA!I24+[13]JOHANNA!I24+[13]JOSE!I24+[13]LOIDA!I24+[13]MANOLO!I24+[13]MARELINE!I24+[13]MARIA!I24+[13]MARINA!I24+[13]MARTHA!I24+[13]NELSA!I24+[13]NILKA!I24+[13]NORMAURYS!I24+[13]ROSA!I24+[13]ROSEMARY!I24+[13]RUTH!I24+[13]SANDRA!I24+[13]SANDY!I24+[13]SARISKY!I24+[13]TEODORA!I24+[13]WENDY!I24+[13]WINIE!I24+[13]YASMIN!I24+[13]YENY!I24+[13]YOGEISY!I24+[13]YULIS!I24</f>
        <v>0</v>
      </c>
      <c r="J24" s="371">
        <f t="shared" si="0"/>
        <v>0</v>
      </c>
      <c r="K24" s="316"/>
    </row>
    <row r="25" spans="2:15" ht="14.25" customHeight="1" outlineLevel="1" thickTop="1" thickBot="1" x14ac:dyDescent="0.25">
      <c r="B25" s="316"/>
      <c r="C25" s="364"/>
      <c r="D25" s="368"/>
      <c r="E25" s="369" t="s">
        <v>25</v>
      </c>
      <c r="F25" s="370">
        <f>'[13]ADALQUIRIS '!F25+[13]ALBERT!F25+[13]ANGELA!F25+[13]CESAR!F25+[13]DARIO!F25+[13]DIEGA!F25+[13]ENGELS!F25+[13]ERIC!F25+[13]EUSEBIA!F25+[13]HILARIA!F25+[13]HILDA!F25+[13]JOHANNA!F25+[13]JOSE!F25+[13]LOIDA!F25+[13]MANOLO!F25+[13]MARELINE!F25+[13]MARIA!F25+[13]MARINA!F25+[13]MARTHA!F25+[13]NELSA!F25+[13]NILKA!F25+[13]NORMAURYS!F25+[13]ROSA!F25+[13]ROSEMARY!F25+[13]RUTH!F25+[13]SANDRA!F25+[13]SANDY!F25+[13]SARISKY!F25+[13]TEODORA!F25+[13]WENDY!F25+[13]WINIE!F25+[13]YASMIN!F25+[13]YENY!F25+[13]YOGEISY!F25+[13]YULIS!F25</f>
        <v>0</v>
      </c>
      <c r="G25" s="370">
        <f>'[13]ADALQUIRIS '!G25+[13]ALBERT!G25+[13]ANGELA!G25+[13]CESAR!G25+[13]DARIO!G25+[13]DIEGA!G25+[13]ENGELS!G25+[13]ERIC!G25+[13]EUSEBIA!G25+[13]HILARIA!G25+[13]HILDA!G25+[13]JOHANNA!G25+[13]JOSE!G25+[13]LOIDA!G25+[13]MANOLO!G25+[13]MARELINE!G25+[13]MARIA!G25+[13]MARINA!G25+[13]MARTHA!G25+[13]NELSA!G25+[13]NILKA!G25+[13]NORMAURYS!G25+[13]ROSA!G25+[13]ROSEMARY!G25+[13]RUTH!G25+[13]SANDRA!G25+[13]SANDY!G25+[13]SARISKY!G25+[13]TEODORA!G25+[13]WENDY!G25+[13]WINIE!G25+[13]YASMIN!G25+[13]YENY!G25+[13]YOGEISY!G25+[13]YULIS!G25</f>
        <v>0</v>
      </c>
      <c r="H25" s="370">
        <f>'[13]ADALQUIRIS '!H25+[13]ALBERT!H25+[13]ANGELA!H25+[13]CESAR!H25+[13]DARIO!H25+[13]DIEGA!H25+[13]ENGELS!H25+[13]ERIC!H25+[13]EUSEBIA!H25+[13]HILARIA!H25+[13]HILDA!H25+[13]JOHANNA!H25+[13]JOSE!H25+[13]LOIDA!H25+[13]MANOLO!H25+[13]MARELINE!H25+[13]MARIA!H25+[13]MARINA!H25+[13]MARTHA!H25+[13]NELSA!H25+[13]NILKA!H25+[13]NORMAURYS!H25+[13]ROSA!H25+[13]ROSEMARY!H25+[13]RUTH!H25+[13]SANDRA!H25+[13]SANDY!H25+[13]SARISKY!H25+[13]TEODORA!H25+[13]WENDY!H25+[13]WINIE!H25+[13]YASMIN!H25+[13]YENY!H25+[13]YOGEISY!H25+[13]YULIS!H25</f>
        <v>0</v>
      </c>
      <c r="I25" s="370">
        <f>'[13]ADALQUIRIS '!I25+[13]ALBERT!I25+[13]ANGELA!I25+[13]CESAR!I25+[13]DARIO!I25+[13]DIEGA!I25+[13]ENGELS!I25+[13]ERIC!I25+[13]EUSEBIA!I25+[13]HILARIA!I25+[13]HILDA!I25+[13]JOHANNA!I25+[13]JOSE!I25+[13]LOIDA!I25+[13]MANOLO!I25+[13]MARELINE!I25+[13]MARIA!I25+[13]MARINA!I25+[13]MARTHA!I25+[13]NELSA!I25+[13]NILKA!I25+[13]NORMAURYS!I25+[13]ROSA!I25+[13]ROSEMARY!I25+[13]RUTH!I25+[13]SANDRA!I25+[13]SANDY!I25+[13]SARISKY!I25+[13]TEODORA!I25+[13]WENDY!I25+[13]WINIE!I25+[13]YASMIN!I25+[13]YENY!I25+[13]YOGEISY!I25+[13]YULIS!I25</f>
        <v>0</v>
      </c>
      <c r="J25" s="371">
        <f t="shared" si="0"/>
        <v>0</v>
      </c>
      <c r="K25" s="316"/>
    </row>
    <row r="26" spans="2:15" ht="14.25" customHeight="1" outlineLevel="1" thickTop="1" thickBot="1" x14ac:dyDescent="0.25">
      <c r="B26" s="316"/>
      <c r="C26" s="364"/>
      <c r="D26" s="368"/>
      <c r="E26" s="369" t="s">
        <v>26</v>
      </c>
      <c r="F26" s="370">
        <f>'[13]ADALQUIRIS '!F26+[13]ALBERT!F26+[13]ANGELA!F26+[13]CESAR!F26+[13]DARIO!F26+[13]DIEGA!F26+[13]ENGELS!F26+[13]ERIC!F26+[13]EUSEBIA!F26+[13]HILARIA!F26+[13]HILDA!F26+[13]JOHANNA!F26+[13]JOSE!F26+[13]LOIDA!F26+[13]MANOLO!F26+[13]MARELINE!F26+[13]MARIA!F26+[13]MARINA!F26+[13]MARTHA!F26+[13]NELSA!F26+[13]NILKA!F26+[13]NORMAURYS!F26+[13]ROSA!F26+[13]ROSEMARY!F26+[13]RUTH!F26+[13]SANDRA!F26+[13]SANDY!F26+[13]SARISKY!F26+[13]TEODORA!F26+[13]WENDY!F26+[13]WINIE!F26+[13]YASMIN!F26+[13]YENY!F26+[13]YOGEISY!F26+[13]YULIS!F26</f>
        <v>0</v>
      </c>
      <c r="G26" s="370">
        <f>'[13]ADALQUIRIS '!G26+[13]ALBERT!G26+[13]ANGELA!G26+[13]CESAR!G26+[13]DARIO!G26+[13]DIEGA!G26+[13]ENGELS!G26+[13]ERIC!G26+[13]EUSEBIA!G26+[13]HILARIA!G26+[13]HILDA!G26+[13]JOHANNA!G26+[13]JOSE!G26+[13]LOIDA!G26+[13]MANOLO!G26+[13]MARELINE!G26+[13]MARIA!G26+[13]MARINA!G26+[13]MARTHA!G26+[13]NELSA!G26+[13]NILKA!G26+[13]NORMAURYS!G26+[13]ROSA!G26+[13]ROSEMARY!G26+[13]RUTH!G26+[13]SANDRA!G26+[13]SANDY!G26+[13]SARISKY!G26+[13]TEODORA!G26+[13]WENDY!G26+[13]WINIE!G26+[13]YASMIN!G26+[13]YENY!G26+[13]YOGEISY!G26+[13]YULIS!G26</f>
        <v>0</v>
      </c>
      <c r="H26" s="370">
        <f>'[13]ADALQUIRIS '!H26+[13]ALBERT!H26+[13]ANGELA!H26+[13]CESAR!H26+[13]DARIO!H26+[13]DIEGA!H26+[13]ENGELS!H26+[13]ERIC!H26+[13]EUSEBIA!H26+[13]HILARIA!H26+[13]HILDA!H26+[13]JOHANNA!H26+[13]JOSE!H26+[13]LOIDA!H26+[13]MANOLO!H26+[13]MARELINE!H26+[13]MARIA!H26+[13]MARINA!H26+[13]MARTHA!H26+[13]NELSA!H26+[13]NILKA!H26+[13]NORMAURYS!H26+[13]ROSA!H26+[13]ROSEMARY!H26+[13]RUTH!H26+[13]SANDRA!H26+[13]SANDY!H26+[13]SARISKY!H26+[13]TEODORA!H26+[13]WENDY!H26+[13]WINIE!H26+[13]YASMIN!H26+[13]YENY!H26+[13]YOGEISY!H26+[13]YULIS!H26</f>
        <v>0</v>
      </c>
      <c r="I26" s="370">
        <f>'[13]ADALQUIRIS '!I26+[13]ALBERT!I26+[13]ANGELA!I26+[13]CESAR!I26+[13]DARIO!I26+[13]DIEGA!I26+[13]ENGELS!I26+[13]ERIC!I26+[13]EUSEBIA!I26+[13]HILARIA!I26+[13]HILDA!I26+[13]JOHANNA!I26+[13]JOSE!I26+[13]LOIDA!I26+[13]MANOLO!I26+[13]MARELINE!I26+[13]MARIA!I26+[13]MARINA!I26+[13]MARTHA!I26+[13]NELSA!I26+[13]NILKA!I26+[13]NORMAURYS!I26+[13]ROSA!I26+[13]ROSEMARY!I26+[13]RUTH!I26+[13]SANDRA!I26+[13]SANDY!I26+[13]SARISKY!I26+[13]TEODORA!I26+[13]WENDY!I26+[13]WINIE!I26+[13]YASMIN!I26+[13]YENY!I26+[13]YOGEISY!I26+[13]YULIS!I26</f>
        <v>0</v>
      </c>
      <c r="J26" s="371">
        <f t="shared" si="0"/>
        <v>0</v>
      </c>
      <c r="K26" s="316"/>
    </row>
    <row r="27" spans="2:15" ht="14.25" customHeight="1" outlineLevel="1" thickTop="1" thickBot="1" x14ac:dyDescent="0.25">
      <c r="B27" s="316"/>
      <c r="C27" s="364"/>
      <c r="D27" s="368"/>
      <c r="E27" s="369" t="s">
        <v>6</v>
      </c>
      <c r="F27" s="370">
        <f>'[13]ADALQUIRIS '!F27+[13]ALBERT!F27+[13]ANGELA!F27+[13]CESAR!F27+[13]DARIO!F27+[13]DIEGA!F27+[13]ENGELS!F27+[13]ERIC!F27+[13]EUSEBIA!F27+[13]HILARIA!F27+[13]HILDA!F27+[13]JOHANNA!F27+[13]JOSE!F27+[13]LOIDA!F27+[13]MANOLO!F27+[13]MARELINE!F27+[13]MARIA!F27+[13]MARINA!F27+[13]MARTHA!F27+[13]NELSA!F27+[13]NILKA!F27+[13]NORMAURYS!F27+[13]ROSA!F27+[13]ROSEMARY!F27+[13]RUTH!F27+[13]SANDRA!F27+[13]SANDY!F27+[13]SARISKY!F27+[13]TEODORA!F27+[13]WENDY!F27+[13]WINIE!F27+[13]YASMIN!F27+[13]YENY!F27+[13]YOGEISY!F27+[13]YULIS!F27</f>
        <v>0</v>
      </c>
      <c r="G27" s="370">
        <f>'[13]ADALQUIRIS '!G27+[13]ALBERT!G27+[13]ANGELA!G27+[13]CESAR!G27+[13]DARIO!G27+[13]DIEGA!G27+[13]ENGELS!G27+[13]ERIC!G27+[13]EUSEBIA!G27+[13]HILARIA!G27+[13]HILDA!G27+[13]JOHANNA!G27+[13]JOSE!G27+[13]LOIDA!G27+[13]MANOLO!G27+[13]MARELINE!G27+[13]MARIA!G27+[13]MARINA!G27+[13]MARTHA!G27+[13]NELSA!G27+[13]NILKA!G27+[13]NORMAURYS!G27+[13]ROSA!G27+[13]ROSEMARY!G27+[13]RUTH!G27+[13]SANDRA!G27+[13]SANDY!G27+[13]SARISKY!G27+[13]TEODORA!G27+[13]WENDY!G27+[13]WINIE!G27+[13]YASMIN!G27+[13]YENY!G27+[13]YOGEISY!G27+[13]YULIS!G27</f>
        <v>0</v>
      </c>
      <c r="H27" s="370">
        <f>'[13]ADALQUIRIS '!H27+[13]ALBERT!H27+[13]ANGELA!H27+[13]CESAR!H27+[13]DARIO!H27+[13]DIEGA!H27+[13]ENGELS!H27+[13]ERIC!H27+[13]EUSEBIA!H27+[13]HILARIA!H27+[13]HILDA!H27+[13]JOHANNA!H27+[13]JOSE!H27+[13]LOIDA!H27+[13]MANOLO!H27+[13]MARELINE!H27+[13]MARIA!H27+[13]MARINA!H27+[13]MARTHA!H27+[13]NELSA!H27+[13]NILKA!H27+[13]NORMAURYS!H27+[13]ROSA!H27+[13]ROSEMARY!H27+[13]RUTH!H27+[13]SANDRA!H27+[13]SANDY!H27+[13]SARISKY!H27+[13]TEODORA!H27+[13]WENDY!H27+[13]WINIE!H27+[13]YASMIN!H27+[13]YENY!H27+[13]YOGEISY!H27+[13]YULIS!H27</f>
        <v>0</v>
      </c>
      <c r="I27" s="370">
        <f>'[13]ADALQUIRIS '!I27+[13]ALBERT!I27+[13]ANGELA!I27+[13]CESAR!I27+[13]DARIO!I27+[13]DIEGA!I27+[13]ENGELS!I27+[13]ERIC!I27+[13]EUSEBIA!I27+[13]HILARIA!I27+[13]HILDA!I27+[13]JOHANNA!I27+[13]JOSE!I27+[13]LOIDA!I27+[13]MANOLO!I27+[13]MARELINE!I27+[13]MARIA!I27+[13]MARINA!I27+[13]MARTHA!I27+[13]NELSA!I27+[13]NILKA!I27+[13]NORMAURYS!I27+[13]ROSA!I27+[13]ROSEMARY!I27+[13]RUTH!I27+[13]SANDRA!I27+[13]SANDY!I27+[13]SARISKY!I27+[13]TEODORA!I27+[13]WENDY!I27+[13]WINIE!I27+[13]YASMIN!I27+[13]YENY!I27+[13]YOGEISY!I27+[13]YULIS!I27</f>
        <v>0</v>
      </c>
      <c r="J27" s="371">
        <f t="shared" si="0"/>
        <v>0</v>
      </c>
      <c r="K27" s="316"/>
    </row>
    <row r="28" spans="2:15" ht="16.5" customHeight="1" thickTop="1" thickBot="1" x14ac:dyDescent="0.3">
      <c r="B28" s="316"/>
      <c r="C28" s="364"/>
      <c r="D28" s="372" t="s">
        <v>20</v>
      </c>
      <c r="E28" s="373"/>
      <c r="F28" s="374">
        <f>SUM(F29:F33)</f>
        <v>10</v>
      </c>
      <c r="G28" s="374">
        <f>SUM(G29:G33)</f>
        <v>0</v>
      </c>
      <c r="H28" s="374">
        <f>SUM(H29:H33)</f>
        <v>0</v>
      </c>
      <c r="I28" s="374">
        <f>SUM(I29:I33)</f>
        <v>0</v>
      </c>
      <c r="J28" s="375">
        <f t="shared" si="0"/>
        <v>10</v>
      </c>
      <c r="K28" s="316"/>
      <c r="O28" s="376"/>
    </row>
    <row r="29" spans="2:15" ht="14.25" customHeight="1" outlineLevel="1" thickTop="1" thickBot="1" x14ac:dyDescent="0.25">
      <c r="B29" s="316"/>
      <c r="C29" s="364"/>
      <c r="D29" s="368"/>
      <c r="E29" s="369" t="s">
        <v>45</v>
      </c>
      <c r="F29" s="370">
        <f>'[13]ADALQUIRIS '!F29+[13]ALBERT!F29+[13]ANGELA!F29+[13]CESAR!F29+[13]DARIO!F29+[13]DIEGA!F29+[13]ENGELS!F29+[13]ERIC!F29+[13]EUSEBIA!F29+[13]HILARIA!F29+[13]HILDA!F29+[13]JOHANNA!F29+[13]JOSE!F29+[13]LOIDA!F29+[13]MANOLO!F29+[13]MARELINE!F29+[13]MARIA!F29+[13]MARINA!F29+[13]MARTHA!F29+[13]NELSA!F29+[13]NILKA!F29+[13]NORMAURYS!F29+[13]ROSA!F29+[13]ROSEMARY!F29+[13]RUTH!F29+[13]SANDRA!F29+[13]SANDY!F29+[13]SARISKY!F29+[13]TEODORA!F29+[13]WENDY!F29+[13]WINIE!F29+[13]YASMIN!F29+[13]YENY!F29+[13]YOGEISY!F29+[13]YULIS!F29</f>
        <v>0</v>
      </c>
      <c r="G29" s="370">
        <f>'[13]ADALQUIRIS '!G29+[13]ALBERT!G29+[13]ANGELA!G29+[13]CESAR!G29+[13]DARIO!G29+[13]DIEGA!G29+[13]ENGELS!G29+[13]ERIC!G29+[13]EUSEBIA!G29+[13]HILARIA!G29+[13]HILDA!G29+[13]JOHANNA!G29+[13]JOSE!G29+[13]LOIDA!G29+[13]MANOLO!G29+[13]MARELINE!G29+[13]MARIA!G29+[13]MARINA!G29+[13]MARTHA!G29+[13]NELSA!G29+[13]NILKA!G29+[13]NORMAURYS!G29+[13]ROSA!G29+[13]ROSEMARY!G29+[13]RUTH!G29+[13]SANDRA!G29+[13]SANDY!G29+[13]SARISKY!G29+[13]TEODORA!G29+[13]WENDY!G29+[13]WINIE!G29+[13]YASMIN!G29+[13]YENY!G29+[13]YOGEISY!G29+[13]YULIS!G29</f>
        <v>0</v>
      </c>
      <c r="H29" s="370">
        <f>'[13]ADALQUIRIS '!H29+[13]ALBERT!H29+[13]ANGELA!H29+[13]CESAR!H29+[13]DARIO!H29+[13]DIEGA!H29+[13]ENGELS!H29+[13]ERIC!H29+[13]EUSEBIA!H29+[13]HILARIA!H29+[13]HILDA!H29+[13]JOHANNA!H29+[13]JOSE!H29+[13]LOIDA!H29+[13]MANOLO!H29+[13]MARELINE!H29+[13]MARIA!H29+[13]MARINA!H29+[13]MARTHA!H29+[13]NELSA!H29+[13]NILKA!H29+[13]NORMAURYS!H29+[13]ROSA!H29+[13]ROSEMARY!H29+[13]RUTH!H29+[13]SANDRA!H29+[13]SANDY!H29+[13]SARISKY!H29+[13]TEODORA!H29+[13]WENDY!H29+[13]WINIE!H29+[13]YASMIN!H29+[13]YENY!H29+[13]YOGEISY!H29+[13]YULIS!H29</f>
        <v>0</v>
      </c>
      <c r="I29" s="370">
        <f>'[13]ADALQUIRIS '!I29+[13]ALBERT!I29+[13]ANGELA!I29+[13]CESAR!I29+[13]DARIO!I29+[13]DIEGA!I29+[13]ENGELS!I29+[13]ERIC!I29+[13]EUSEBIA!I29+[13]HILARIA!I29+[13]HILDA!I29+[13]JOHANNA!I29+[13]JOSE!I29+[13]LOIDA!I29+[13]MANOLO!I29+[13]MARELINE!I29+[13]MARIA!I29+[13]MARINA!I29+[13]MARTHA!I29+[13]NELSA!I29+[13]NILKA!I29+[13]NORMAURYS!I29+[13]ROSA!I29+[13]ROSEMARY!I29+[13]RUTH!I29+[13]SANDRA!I29+[13]SANDY!I29+[13]SARISKY!I29+[13]TEODORA!I29+[13]WENDY!I29+[13]WINIE!I29+[13]YASMIN!I29+[13]YENY!I29+[13]YOGEISY!I29+[13]YULIS!I29</f>
        <v>0</v>
      </c>
      <c r="J29" s="371">
        <f t="shared" si="0"/>
        <v>0</v>
      </c>
      <c r="K29" s="316"/>
    </row>
    <row r="30" spans="2:15" ht="14.25" customHeight="1" outlineLevel="1" thickTop="1" thickBot="1" x14ac:dyDescent="0.25">
      <c r="B30" s="316"/>
      <c r="C30" s="364"/>
      <c r="D30" s="368"/>
      <c r="E30" s="369" t="s">
        <v>27</v>
      </c>
      <c r="F30" s="370">
        <f>'[13]ADALQUIRIS '!F30+[13]ALBERT!F30+[13]ANGELA!F30+[13]CESAR!F30+[13]DARIO!F30+[13]DIEGA!F30+[13]ENGELS!F30+[13]ERIC!F30+[13]EUSEBIA!F30+[13]HILARIA!F30+[13]HILDA!F30+[13]JOHANNA!F30+[13]JOSE!F30+[13]LOIDA!F30+[13]MANOLO!F30+[13]MARELINE!F30+[13]MARIA!F30+[13]MARINA!F30+[13]MARTHA!F30+[13]NELSA!F30+[13]NILKA!F30+[13]NORMAURYS!F30+[13]ROSA!F30+[13]ROSEMARY!F30+[13]RUTH!F30+[13]SANDRA!F30+[13]SANDY!F30+[13]SARISKY!F30+[13]TEODORA!F30+[13]WENDY!F30+[13]WINIE!F30+[13]YASMIN!F30+[13]YENY!F30+[13]YOGEISY!F30+[13]YULIS!F30</f>
        <v>4</v>
      </c>
      <c r="G30" s="370">
        <f>'[13]ADALQUIRIS '!G30+[13]ALBERT!G30+[13]ANGELA!G30+[13]CESAR!G30+[13]DARIO!G30+[13]DIEGA!G30+[13]ENGELS!G30+[13]ERIC!G30+[13]EUSEBIA!G30+[13]HILARIA!G30+[13]HILDA!G30+[13]JOHANNA!G30+[13]JOSE!G30+[13]LOIDA!G30+[13]MANOLO!G30+[13]MARELINE!G30+[13]MARIA!G30+[13]MARINA!G30+[13]MARTHA!G30+[13]NELSA!G30+[13]NILKA!G30+[13]NORMAURYS!G30+[13]ROSA!G30+[13]ROSEMARY!G30+[13]RUTH!G30+[13]SANDRA!G30+[13]SANDY!G30+[13]SARISKY!G30+[13]TEODORA!G30+[13]WENDY!G30+[13]WINIE!G30+[13]YASMIN!G30+[13]YENY!G30+[13]YOGEISY!G30+[13]YULIS!G30</f>
        <v>0</v>
      </c>
      <c r="H30" s="370">
        <f>'[13]ADALQUIRIS '!H30+[13]ALBERT!H30+[13]ANGELA!H30+[13]CESAR!H30+[13]DARIO!H30+[13]DIEGA!H30+[13]ENGELS!H30+[13]ERIC!H30+[13]EUSEBIA!H30+[13]HILARIA!H30+[13]HILDA!H30+[13]JOHANNA!H30+[13]JOSE!H30+[13]LOIDA!H30+[13]MANOLO!H30+[13]MARELINE!H30+[13]MARIA!H30+[13]MARINA!H30+[13]MARTHA!H30+[13]NELSA!H30+[13]NILKA!H30+[13]NORMAURYS!H30+[13]ROSA!H30+[13]ROSEMARY!H30+[13]RUTH!H30+[13]SANDRA!H30+[13]SANDY!H30+[13]SARISKY!H30+[13]TEODORA!H30+[13]WENDY!H30+[13]WINIE!H30+[13]YASMIN!H30+[13]YENY!H30+[13]YOGEISY!H30+[13]YULIS!H30</f>
        <v>0</v>
      </c>
      <c r="I30" s="370">
        <f>'[13]ADALQUIRIS '!I30+[13]ALBERT!I30+[13]ANGELA!I30+[13]CESAR!I30+[13]DARIO!I30+[13]DIEGA!I30+[13]ENGELS!I30+[13]ERIC!I30+[13]EUSEBIA!I30+[13]HILARIA!I30+[13]HILDA!I30+[13]JOHANNA!I30+[13]JOSE!I30+[13]LOIDA!I30+[13]MANOLO!I30+[13]MARELINE!I30+[13]MARIA!I30+[13]MARINA!I30+[13]MARTHA!I30+[13]NELSA!I30+[13]NILKA!I30+[13]NORMAURYS!I30+[13]ROSA!I30+[13]ROSEMARY!I30+[13]RUTH!I30+[13]SANDRA!I30+[13]SANDY!I30+[13]SARISKY!I30+[13]TEODORA!I30+[13]WENDY!I30+[13]WINIE!I30+[13]YASMIN!I30+[13]YENY!I30+[13]YOGEISY!I30+[13]YULIS!I30</f>
        <v>0</v>
      </c>
      <c r="J30" s="371">
        <f t="shared" si="0"/>
        <v>4</v>
      </c>
      <c r="K30" s="316"/>
    </row>
    <row r="31" spans="2:15" ht="14.25" customHeight="1" outlineLevel="1" thickTop="1" thickBot="1" x14ac:dyDescent="0.25">
      <c r="B31" s="316"/>
      <c r="C31" s="364"/>
      <c r="D31" s="368"/>
      <c r="E31" s="369" t="s">
        <v>46</v>
      </c>
      <c r="F31" s="370">
        <f>'[13]ADALQUIRIS '!F31+[13]ALBERT!F31+[13]ANGELA!F31+[13]CESAR!F31+[13]DARIO!F31+[13]DIEGA!F31+[13]ENGELS!F31+[13]ERIC!F31+[13]EUSEBIA!F31+[13]HILARIA!F31+[13]HILDA!F31+[13]JOHANNA!F31+[13]JOSE!F31+[13]LOIDA!F31+[13]MANOLO!F31+[13]MARELINE!F31+[13]MARIA!F31+[13]MARINA!F31+[13]MARTHA!F31+[13]NELSA!F31+[13]NILKA!F31+[13]NORMAURYS!F31+[13]ROSA!F31+[13]ROSEMARY!F31+[13]RUTH!F31+[13]SANDRA!F31+[13]SANDY!F31+[13]SARISKY!F31+[13]TEODORA!F31+[13]WENDY!F31+[13]WINIE!F31+[13]YASMIN!F31+[13]YENY!F31+[13]YOGEISY!F31+[13]YULIS!F31</f>
        <v>2</v>
      </c>
      <c r="G31" s="370">
        <f>'[13]ADALQUIRIS '!G31+[13]ALBERT!G31+[13]ANGELA!G31+[13]CESAR!G31+[13]DARIO!G31+[13]DIEGA!G31+[13]ENGELS!G31+[13]ERIC!G31+[13]EUSEBIA!G31+[13]HILARIA!G31+[13]HILDA!G31+[13]JOHANNA!G31+[13]JOSE!G31+[13]LOIDA!G31+[13]MANOLO!G31+[13]MARELINE!G31+[13]MARIA!G31+[13]MARINA!G31+[13]MARTHA!G31+[13]NELSA!G31+[13]NILKA!G31+[13]NORMAURYS!G31+[13]ROSA!G31+[13]ROSEMARY!G31+[13]RUTH!G31+[13]SANDRA!G31+[13]SANDY!G31+[13]SARISKY!G31+[13]TEODORA!G31+[13]WENDY!G31+[13]WINIE!G31+[13]YASMIN!G31+[13]YENY!G31+[13]YOGEISY!G31+[13]YULIS!G31</f>
        <v>0</v>
      </c>
      <c r="H31" s="370">
        <f>'[13]ADALQUIRIS '!H31+[13]ALBERT!H31+[13]ANGELA!H31+[13]CESAR!H31+[13]DARIO!H31+[13]DIEGA!H31+[13]ENGELS!H31+[13]ERIC!H31+[13]EUSEBIA!H31+[13]HILARIA!H31+[13]HILDA!H31+[13]JOHANNA!H31+[13]JOSE!H31+[13]LOIDA!H31+[13]MANOLO!H31+[13]MARELINE!H31+[13]MARIA!H31+[13]MARINA!H31+[13]MARTHA!H31+[13]NELSA!H31+[13]NILKA!H31+[13]NORMAURYS!H31+[13]ROSA!H31+[13]ROSEMARY!H31+[13]RUTH!H31+[13]SANDRA!H31+[13]SANDY!H31+[13]SARISKY!H31+[13]TEODORA!H31+[13]WENDY!H31+[13]WINIE!H31+[13]YASMIN!H31+[13]YENY!H31+[13]YOGEISY!H31+[13]YULIS!H31</f>
        <v>0</v>
      </c>
      <c r="I31" s="370">
        <f>'[13]ADALQUIRIS '!I31+[13]ALBERT!I31+[13]ANGELA!I31+[13]CESAR!I31+[13]DARIO!I31+[13]DIEGA!I31+[13]ENGELS!I31+[13]ERIC!I31+[13]EUSEBIA!I31+[13]HILARIA!I31+[13]HILDA!I31+[13]JOHANNA!I31+[13]JOSE!I31+[13]LOIDA!I31+[13]MANOLO!I31+[13]MARELINE!I31+[13]MARIA!I31+[13]MARINA!I31+[13]MARTHA!I31+[13]NELSA!I31+[13]NILKA!I31+[13]NORMAURYS!I31+[13]ROSA!I31+[13]ROSEMARY!I31+[13]RUTH!I31+[13]SANDRA!I31+[13]SANDY!I31+[13]SARISKY!I31+[13]TEODORA!I31+[13]WENDY!I31+[13]WINIE!I31+[13]YASMIN!I31+[13]YENY!I31+[13]YOGEISY!I31+[13]YULIS!I31</f>
        <v>0</v>
      </c>
      <c r="J31" s="371">
        <f t="shared" si="0"/>
        <v>2</v>
      </c>
      <c r="K31" s="316"/>
    </row>
    <row r="32" spans="2:15" ht="14.25" customHeight="1" outlineLevel="1" thickTop="1" thickBot="1" x14ac:dyDescent="0.25">
      <c r="B32" s="316"/>
      <c r="C32" s="364"/>
      <c r="D32" s="368"/>
      <c r="E32" s="369" t="s">
        <v>47</v>
      </c>
      <c r="F32" s="370">
        <f>'[13]ADALQUIRIS '!F32+[13]ALBERT!F32+[13]ANGELA!F32+[13]CESAR!F32+[13]DARIO!F32+[13]DIEGA!F32+[13]ENGELS!F32+[13]ERIC!F32+[13]EUSEBIA!F32+[13]HILARIA!F32+[13]HILDA!F32+[13]JOHANNA!F32+[13]JOSE!F32+[13]LOIDA!F32+[13]MANOLO!F32+[13]MARELINE!F32+[13]MARIA!F32+[13]MARINA!F32+[13]MARTHA!F32+[13]NELSA!F32+[13]NILKA!F32+[13]NORMAURYS!F32+[13]ROSA!F32+[13]ROSEMARY!F32+[13]RUTH!F32+[13]SANDRA!F32+[13]SANDY!F32+[13]SARISKY!F32+[13]TEODORA!F32+[13]WENDY!F32+[13]WINIE!F32+[13]YASMIN!F32+[13]YENY!F32+[13]YOGEISY!F32+[13]YULIS!F32</f>
        <v>0</v>
      </c>
      <c r="G32" s="370">
        <f>'[13]ADALQUIRIS '!G32+[13]ALBERT!G32+[13]ANGELA!G32+[13]CESAR!G32+[13]DARIO!G32+[13]DIEGA!G32+[13]ENGELS!G32+[13]ERIC!G32+[13]EUSEBIA!G32+[13]HILARIA!G32+[13]HILDA!G32+[13]JOHANNA!G32+[13]JOSE!G32+[13]LOIDA!G32+[13]MANOLO!G32+[13]MARELINE!G32+[13]MARIA!G32+[13]MARINA!G32+[13]MARTHA!G32+[13]NELSA!G32+[13]NILKA!G32+[13]NORMAURYS!G32+[13]ROSA!G32+[13]ROSEMARY!G32+[13]RUTH!G32+[13]SANDRA!G32+[13]SANDY!G32+[13]SARISKY!G32+[13]TEODORA!G32+[13]WENDY!G32+[13]WINIE!G32+[13]YASMIN!G32+[13]YENY!G32+[13]YOGEISY!G32+[13]YULIS!G32</f>
        <v>0</v>
      </c>
      <c r="H32" s="370">
        <f>'[13]ADALQUIRIS '!H32+[13]ALBERT!H32+[13]ANGELA!H32+[13]CESAR!H32+[13]DARIO!H32+[13]DIEGA!H32+[13]ENGELS!H32+[13]ERIC!H32+[13]EUSEBIA!H32+[13]HILARIA!H32+[13]HILDA!H32+[13]JOHANNA!H32+[13]JOSE!H32+[13]LOIDA!H32+[13]MANOLO!H32+[13]MARELINE!H32+[13]MARIA!H32+[13]MARINA!H32+[13]MARTHA!H32+[13]NELSA!H32+[13]NILKA!H32+[13]NORMAURYS!H32+[13]ROSA!H32+[13]ROSEMARY!H32+[13]RUTH!H32+[13]SANDRA!H32+[13]SANDY!H32+[13]SARISKY!H32+[13]TEODORA!H32+[13]WENDY!H32+[13]WINIE!H32+[13]YASMIN!H32+[13]YENY!H32+[13]YOGEISY!H32+[13]YULIS!H32</f>
        <v>0</v>
      </c>
      <c r="I32" s="370">
        <f>'[13]ADALQUIRIS '!I32+[13]ALBERT!I32+[13]ANGELA!I32+[13]CESAR!I32+[13]DARIO!I32+[13]DIEGA!I32+[13]ENGELS!I32+[13]ERIC!I32+[13]EUSEBIA!I32+[13]HILARIA!I32+[13]HILDA!I32+[13]JOHANNA!I32+[13]JOSE!I32+[13]LOIDA!I32+[13]MANOLO!I32+[13]MARELINE!I32+[13]MARIA!I32+[13]MARINA!I32+[13]MARTHA!I32+[13]NELSA!I32+[13]NILKA!I32+[13]NORMAURYS!I32+[13]ROSA!I32+[13]ROSEMARY!I32+[13]RUTH!I32+[13]SANDRA!I32+[13]SANDY!I32+[13]SARISKY!I32+[13]TEODORA!I32+[13]WENDY!I32+[13]WINIE!I32+[13]YASMIN!I32+[13]YENY!I32+[13]YOGEISY!I32+[13]YULIS!I32</f>
        <v>0</v>
      </c>
      <c r="J32" s="371">
        <f t="shared" si="0"/>
        <v>0</v>
      </c>
      <c r="K32" s="316"/>
    </row>
    <row r="33" spans="2:11" ht="14.25" customHeight="1" outlineLevel="1" thickTop="1" thickBot="1" x14ac:dyDescent="0.25">
      <c r="B33" s="316"/>
      <c r="C33" s="364"/>
      <c r="D33" s="368"/>
      <c r="E33" s="369" t="s">
        <v>142</v>
      </c>
      <c r="F33" s="370">
        <f>'[13]ADALQUIRIS '!F33+[13]ALBERT!F33+[13]ANGELA!F33+[13]CESAR!F33+[13]DARIO!F33+[13]DIEGA!F33+[13]ENGELS!F33+[13]ERIC!F33+[13]EUSEBIA!F33+[13]HILARIA!F33+[13]HILDA!F33+[13]JOHANNA!F33+[13]JOSE!F33+[13]LOIDA!F33+[13]MANOLO!F33+[13]MARELINE!F33+[13]MARIA!F33+[13]MARINA!F33+[13]MARTHA!F33+[13]NELSA!F33+[13]NILKA!F33+[13]NORMAURYS!F33+[13]ROSA!F33+[13]ROSEMARY!F33+[13]RUTH!F33+[13]SANDRA!F33+[13]SANDY!F33+[13]SARISKY!F33+[13]TEODORA!F33+[13]WENDY!F33+[13]WINIE!F33+[13]YASMIN!F33+[13]YENY!F33+[13]YOGEISY!F33+[13]YULIS!F33</f>
        <v>4</v>
      </c>
      <c r="G33" s="370">
        <f>'[13]ADALQUIRIS '!G33+[13]ALBERT!G33+[13]ANGELA!G33+[13]CESAR!G33+[13]DARIO!G33+[13]DIEGA!G33+[13]ENGELS!G33+[13]ERIC!G33+[13]EUSEBIA!G33+[13]HILARIA!G33+[13]HILDA!G33+[13]JOHANNA!G33+[13]JOSE!G33+[13]LOIDA!G33+[13]MANOLO!G33+[13]MARELINE!G33+[13]MARIA!G33+[13]MARINA!G33+[13]MARTHA!G33+[13]NELSA!G33+[13]NILKA!G33+[13]NORMAURYS!G33+[13]ROSA!G33+[13]ROSEMARY!G33+[13]RUTH!G33+[13]SANDRA!G33+[13]SANDY!G33+[13]SARISKY!G33+[13]TEODORA!G33+[13]WENDY!G33+[13]WINIE!G33+[13]YASMIN!G33+[13]YENY!G33+[13]YOGEISY!G33+[13]YULIS!G33</f>
        <v>0</v>
      </c>
      <c r="H33" s="370">
        <f>'[13]ADALQUIRIS '!H33+[13]ALBERT!H33+[13]ANGELA!H33+[13]CESAR!H33+[13]DARIO!H33+[13]DIEGA!H33+[13]ENGELS!H33+[13]ERIC!H33+[13]EUSEBIA!H33+[13]HILARIA!H33+[13]HILDA!H33+[13]JOHANNA!H33+[13]JOSE!H33+[13]LOIDA!H33+[13]MANOLO!H33+[13]MARELINE!H33+[13]MARIA!H33+[13]MARINA!H33+[13]MARTHA!H33+[13]NELSA!H33+[13]NILKA!H33+[13]NORMAURYS!H33+[13]ROSA!H33+[13]ROSEMARY!H33+[13]RUTH!H33+[13]SANDRA!H33+[13]SANDY!H33+[13]SARISKY!H33+[13]TEODORA!H33+[13]WENDY!H33+[13]WINIE!H33+[13]YASMIN!H33+[13]YENY!H33+[13]YOGEISY!H33+[13]YULIS!H33</f>
        <v>0</v>
      </c>
      <c r="I33" s="370">
        <f>'[13]ADALQUIRIS '!I33+[13]ALBERT!I33+[13]ANGELA!I33+[13]CESAR!I33+[13]DARIO!I33+[13]DIEGA!I33+[13]ENGELS!I33+[13]ERIC!I33+[13]EUSEBIA!I33+[13]HILARIA!I33+[13]HILDA!I33+[13]JOHANNA!I33+[13]JOSE!I33+[13]LOIDA!I33+[13]MANOLO!I33+[13]MARELINE!I33+[13]MARIA!I33+[13]MARINA!I33+[13]MARTHA!I33+[13]NELSA!I33+[13]NILKA!I33+[13]NORMAURYS!I33+[13]ROSA!I33+[13]ROSEMARY!I33+[13]RUTH!I33+[13]SANDRA!I33+[13]SANDY!I33+[13]SARISKY!I33+[13]TEODORA!I33+[13]WENDY!I33+[13]WINIE!I33+[13]YASMIN!I33+[13]YENY!I33+[13]YOGEISY!I33+[13]YULIS!I33</f>
        <v>0</v>
      </c>
      <c r="J33" s="371">
        <f t="shared" si="0"/>
        <v>4</v>
      </c>
      <c r="K33" s="316"/>
    </row>
    <row r="34" spans="2:11" ht="16.5" customHeight="1" thickTop="1" thickBot="1" x14ac:dyDescent="0.3">
      <c r="B34" s="316"/>
      <c r="C34" s="364"/>
      <c r="D34" s="1330" t="s">
        <v>56</v>
      </c>
      <c r="E34" s="1342"/>
      <c r="F34" s="378">
        <f>SUM(F35:F37)</f>
        <v>155</v>
      </c>
      <c r="G34" s="378">
        <f>SUM(G35:G37)</f>
        <v>0</v>
      </c>
      <c r="H34" s="378">
        <f>SUM(H35:H37)</f>
        <v>0</v>
      </c>
      <c r="I34" s="378">
        <f>SUM(I35:I37)</f>
        <v>0</v>
      </c>
      <c r="J34" s="367">
        <f>SUM(F34:I34)</f>
        <v>155</v>
      </c>
      <c r="K34" s="316"/>
    </row>
    <row r="35" spans="2:11" ht="14.25" customHeight="1" outlineLevel="1" thickTop="1" thickBot="1" x14ac:dyDescent="0.25">
      <c r="B35" s="316"/>
      <c r="C35" s="364"/>
      <c r="D35" s="368"/>
      <c r="E35" s="379" t="s">
        <v>49</v>
      </c>
      <c r="F35" s="370">
        <f>'[13]ADALQUIRIS '!F35+[13]ALBERT!F35+[13]ANGELA!F35+[13]CESAR!F35+[13]DARIO!F35+[13]DIEGA!F35+[13]ENGELS!F35+[13]ERIC!F35+[13]EUSEBIA!F35+[13]HILARIA!F35+[13]HILDA!F35+[13]JOHANNA!F35+[13]JOSE!F35+[13]LOIDA!F35+[13]MANOLO!F35+[13]MARELINE!F35+[13]MARIA!F35+[13]MARINA!F35+[13]MARTHA!F35+[13]NELSA!F35+[13]NILKA!F35+[13]NORMAURYS!F35+[13]ROSA!F35+[13]ROSEMARY!F35+[13]RUTH!F35+[13]SANDRA!F35+[13]SANDY!F35+[13]SARISKY!F35+[13]TEODORA!F35+[13]WENDY!F35+[13]WINIE!F35+[13]YASMIN!F35+[13]YENY!F35+[13]YOGEISY!F35+[13]YULIS!F35</f>
        <v>43</v>
      </c>
      <c r="G35" s="370">
        <f>'[13]ADALQUIRIS '!G35+[13]ALBERT!G35+[13]ANGELA!G35+[13]CESAR!G35+[13]DARIO!G35+[13]DIEGA!G35+[13]ENGELS!G35+[13]ERIC!G35+[13]EUSEBIA!G35+[13]HILARIA!G35+[13]HILDA!G35+[13]JOHANNA!G35+[13]JOSE!G35+[13]LOIDA!G35+[13]MANOLO!G35+[13]MARELINE!G35+[13]MARIA!G35+[13]MARINA!G35+[13]MARTHA!G35+[13]NELSA!G35+[13]NILKA!G35+[13]NORMAURYS!G35+[13]ROSA!G35+[13]ROSEMARY!G35+[13]RUTH!G35+[13]SANDRA!G35+[13]SANDY!G35+[13]SARISKY!G35+[13]TEODORA!G35+[13]WENDY!G35+[13]WINIE!G35+[13]YASMIN!G35+[13]YENY!G35+[13]YOGEISY!G35+[13]YULIS!G35</f>
        <v>0</v>
      </c>
      <c r="H35" s="370">
        <f>'[13]ADALQUIRIS '!H35+[13]ALBERT!H35+[13]ANGELA!H35+[13]CESAR!H35+[13]DARIO!H35+[13]DIEGA!H35+[13]ENGELS!H35+[13]ERIC!H35+[13]EUSEBIA!H35+[13]HILARIA!H35+[13]HILDA!H35+[13]JOHANNA!H35+[13]JOSE!H35+[13]LOIDA!H35+[13]MANOLO!H35+[13]MARELINE!H35+[13]MARIA!H35+[13]MARINA!H35+[13]MARTHA!H35+[13]NELSA!H35+[13]NILKA!H35+[13]NORMAURYS!H35+[13]ROSA!H35+[13]ROSEMARY!H35+[13]RUTH!H35+[13]SANDRA!H35+[13]SANDY!H35+[13]SARISKY!H35+[13]TEODORA!H35+[13]WENDY!H35+[13]WINIE!H35+[13]YASMIN!H35+[13]YENY!H35+[13]YOGEISY!H35+[13]YULIS!H35</f>
        <v>0</v>
      </c>
      <c r="I35" s="370">
        <f>'[13]ADALQUIRIS '!I35+[13]ALBERT!I35+[13]ANGELA!I35+[13]CESAR!I35+[13]DARIO!I35+[13]DIEGA!I35+[13]ENGELS!I35+[13]ERIC!I35+[13]EUSEBIA!I35+[13]HILARIA!I35+[13]HILDA!I35+[13]JOHANNA!I35+[13]JOSE!I35+[13]LOIDA!I35+[13]MANOLO!I35+[13]MARELINE!I35+[13]MARIA!I35+[13]MARINA!I35+[13]MARTHA!I35+[13]NELSA!I35+[13]NILKA!I35+[13]NORMAURYS!I35+[13]ROSA!I35+[13]ROSEMARY!I35+[13]RUTH!I35+[13]SANDRA!I35+[13]SANDY!I35+[13]SARISKY!I35+[13]TEODORA!I35+[13]WENDY!I35+[13]WINIE!I35+[13]YASMIN!I35+[13]YENY!I35+[13]YOGEISY!I35+[13]YULIS!I35</f>
        <v>0</v>
      </c>
      <c r="J35" s="380">
        <f t="shared" ref="J35:J48" si="1">SUM(F35:I35)</f>
        <v>43</v>
      </c>
      <c r="K35" s="316"/>
    </row>
    <row r="36" spans="2:11" ht="14.25" customHeight="1" outlineLevel="1" thickTop="1" thickBot="1" x14ac:dyDescent="0.25">
      <c r="B36" s="316"/>
      <c r="C36" s="364"/>
      <c r="D36" s="368"/>
      <c r="E36" s="379" t="s">
        <v>50</v>
      </c>
      <c r="F36" s="370">
        <f>'[13]ADALQUIRIS '!F36+[13]ALBERT!F36+[13]ANGELA!F36+[13]CESAR!F36+[13]DARIO!F36+[13]DIEGA!F36+[13]ENGELS!F36+[13]ERIC!F36+[13]EUSEBIA!F36+[13]HILARIA!F36+[13]HILDA!F36+[13]JOHANNA!F36+[13]JOSE!F36+[13]LOIDA!F36+[13]MANOLO!F36+[13]MARELINE!F36+[13]MARIA!F36+[13]MARINA!F36+[13]MARTHA!F36+[13]NELSA!F36+[13]NILKA!F36+[13]NORMAURYS!F36+[13]ROSA!F36+[13]ROSEMARY!F36+[13]RUTH!F36+[13]SANDRA!F36+[13]SANDY!F36+[13]SARISKY!F36+[13]TEODORA!F36+[13]WENDY!F36+[13]WINIE!F36+[13]YASMIN!F36+[13]YENY!F36+[13]YOGEISY!F36+[13]YULIS!F36</f>
        <v>110</v>
      </c>
      <c r="G36" s="370">
        <f>'[13]ADALQUIRIS '!G36+[13]ALBERT!G36+[13]ANGELA!G36+[13]CESAR!G36+[13]DARIO!G36+[13]DIEGA!G36+[13]ENGELS!G36+[13]ERIC!G36+[13]EUSEBIA!G36+[13]HILARIA!G36+[13]HILDA!G36+[13]JOHANNA!G36+[13]JOSE!G36+[13]LOIDA!G36+[13]MANOLO!G36+[13]MARELINE!G36+[13]MARIA!G36+[13]MARINA!G36+[13]MARTHA!G36+[13]NELSA!G36+[13]NILKA!G36+[13]NORMAURYS!G36+[13]ROSA!G36+[13]ROSEMARY!G36+[13]RUTH!G36+[13]SANDRA!G36+[13]SANDY!G36+[13]SARISKY!G36+[13]TEODORA!G36+[13]WENDY!G36+[13]WINIE!G36+[13]YASMIN!G36+[13]YENY!G36+[13]YOGEISY!G36+[13]YULIS!G36</f>
        <v>0</v>
      </c>
      <c r="H36" s="370">
        <f>'[13]ADALQUIRIS '!H36+[13]ALBERT!H36+[13]ANGELA!H36+[13]CESAR!H36+[13]DARIO!H36+[13]DIEGA!H36+[13]ENGELS!H36+[13]ERIC!H36+[13]EUSEBIA!H36+[13]HILARIA!H36+[13]HILDA!H36+[13]JOHANNA!H36+[13]JOSE!H36+[13]LOIDA!H36+[13]MANOLO!H36+[13]MARELINE!H36+[13]MARIA!H36+[13]MARINA!H36+[13]MARTHA!H36+[13]NELSA!H36+[13]NILKA!H36+[13]NORMAURYS!H36+[13]ROSA!H36+[13]ROSEMARY!H36+[13]RUTH!H36+[13]SANDRA!H36+[13]SANDY!H36+[13]SARISKY!H36+[13]TEODORA!H36+[13]WENDY!H36+[13]WINIE!H36+[13]YASMIN!H36+[13]YENY!H36+[13]YOGEISY!H36+[13]YULIS!H36</f>
        <v>0</v>
      </c>
      <c r="I36" s="370">
        <f>'[13]ADALQUIRIS '!I36+[13]ALBERT!I36+[13]ANGELA!I36+[13]CESAR!I36+[13]DARIO!I36+[13]DIEGA!I36+[13]ENGELS!I36+[13]ERIC!I36+[13]EUSEBIA!I36+[13]HILARIA!I36+[13]HILDA!I36+[13]JOHANNA!I36+[13]JOSE!I36+[13]LOIDA!I36+[13]MANOLO!I36+[13]MARELINE!I36+[13]MARIA!I36+[13]MARINA!I36+[13]MARTHA!I36+[13]NELSA!I36+[13]NILKA!I36+[13]NORMAURYS!I36+[13]ROSA!I36+[13]ROSEMARY!I36+[13]RUTH!I36+[13]SANDRA!I36+[13]SANDY!I36+[13]SARISKY!I36+[13]TEODORA!I36+[13]WENDY!I36+[13]WINIE!I36+[13]YASMIN!I36+[13]YENY!I36+[13]YOGEISY!I36+[13]YULIS!I36</f>
        <v>0</v>
      </c>
      <c r="J36" s="380">
        <f>SUM(F36:I36)</f>
        <v>110</v>
      </c>
      <c r="K36" s="316"/>
    </row>
    <row r="37" spans="2:11" ht="14.25" customHeight="1" outlineLevel="1" thickTop="1" thickBot="1" x14ac:dyDescent="0.25">
      <c r="B37" s="316"/>
      <c r="C37" s="364"/>
      <c r="D37" s="368"/>
      <c r="E37" s="382" t="s">
        <v>48</v>
      </c>
      <c r="F37" s="370">
        <f>'[13]ADALQUIRIS '!F37+[13]ALBERT!F37+[13]ANGELA!F37+[13]CESAR!F37+[13]DARIO!F37+[13]DIEGA!F37+[13]ENGELS!F37+[13]ERIC!F37+[13]EUSEBIA!F37+[13]HILARIA!F37+[13]HILDA!F37+[13]JOHANNA!F37+[13]JOSE!F37+[13]LOIDA!F37+[13]MANOLO!F37+[13]MARELINE!F37+[13]MARIA!F37+[13]MARINA!F37+[13]MARTHA!F37+[13]NELSA!F37+[13]NILKA!F37+[13]NORMAURYS!F37+[13]ROSA!F37+[13]ROSEMARY!F37+[13]RUTH!F37+[13]SANDRA!F37+[13]SANDY!F37+[13]SARISKY!F37+[13]TEODORA!F37+[13]WENDY!F37+[13]WINIE!F37+[13]YASMIN!F37+[13]YENY!F37+[13]YOGEISY!F37+[13]YULIS!F37</f>
        <v>2</v>
      </c>
      <c r="G37" s="370">
        <f>'[13]ADALQUIRIS '!G37+[13]ALBERT!G37+[13]ANGELA!G37+[13]CESAR!G37+[13]DARIO!G37+[13]DIEGA!G37+[13]ENGELS!G37+[13]ERIC!G37+[13]EUSEBIA!G37+[13]HILARIA!G37+[13]HILDA!G37+[13]JOHANNA!G37+[13]JOSE!G37+[13]LOIDA!G37+[13]MANOLO!G37+[13]MARELINE!G37+[13]MARIA!G37+[13]MARINA!G37+[13]MARTHA!G37+[13]NELSA!G37+[13]NILKA!G37+[13]NORMAURYS!G37+[13]ROSA!G37+[13]ROSEMARY!G37+[13]RUTH!G37+[13]SANDRA!G37+[13]SANDY!G37+[13]SARISKY!G37+[13]TEODORA!G37+[13]WENDY!G37+[13]WINIE!G37+[13]YASMIN!G37+[13]YENY!G37+[13]YOGEISY!G37+[13]YULIS!G37</f>
        <v>0</v>
      </c>
      <c r="H37" s="370">
        <f>'[13]ADALQUIRIS '!H37+[13]ALBERT!H37+[13]ANGELA!H37+[13]CESAR!H37+[13]DARIO!H37+[13]DIEGA!H37+[13]ENGELS!H37+[13]ERIC!H37+[13]EUSEBIA!H37+[13]HILARIA!H37+[13]HILDA!H37+[13]JOHANNA!H37+[13]JOSE!H37+[13]LOIDA!H37+[13]MANOLO!H37+[13]MARELINE!H37+[13]MARIA!H37+[13]MARINA!H37+[13]MARTHA!H37+[13]NELSA!H37+[13]NILKA!H37+[13]NORMAURYS!H37+[13]ROSA!H37+[13]ROSEMARY!H37+[13]RUTH!H37+[13]SANDRA!H37+[13]SANDY!H37+[13]SARISKY!H37+[13]TEODORA!H37+[13]WENDY!H37+[13]WINIE!H37+[13]YASMIN!H37+[13]YENY!H37+[13]YOGEISY!H37+[13]YULIS!H37</f>
        <v>0</v>
      </c>
      <c r="I37" s="370">
        <f>'[13]ADALQUIRIS '!I37+[13]ALBERT!I37+[13]ANGELA!I37+[13]CESAR!I37+[13]DARIO!I37+[13]DIEGA!I37+[13]ENGELS!I37+[13]ERIC!I37+[13]EUSEBIA!I37+[13]HILARIA!I37+[13]HILDA!I37+[13]JOHANNA!I37+[13]JOSE!I37+[13]LOIDA!I37+[13]MANOLO!I37+[13]MARELINE!I37+[13]MARIA!I37+[13]MARINA!I37+[13]MARTHA!I37+[13]NELSA!I37+[13]NILKA!I37+[13]NORMAURYS!I37+[13]ROSA!I37+[13]ROSEMARY!I37+[13]RUTH!I37+[13]SANDRA!I37+[13]SANDY!I37+[13]SARISKY!I37+[13]TEODORA!I37+[13]WENDY!I37+[13]WINIE!I37+[13]YASMIN!I37+[13]YENY!I37+[13]YOGEISY!I37+[13]YULIS!I37</f>
        <v>0</v>
      </c>
      <c r="J37" s="380">
        <f>SUM(F37:I37)</f>
        <v>2</v>
      </c>
      <c r="K37" s="316"/>
    </row>
    <row r="38" spans="2:11" ht="16.5" customHeight="1" thickTop="1" thickBot="1" x14ac:dyDescent="0.3">
      <c r="B38" s="316"/>
      <c r="C38" s="317"/>
      <c r="D38" s="1330" t="s">
        <v>120</v>
      </c>
      <c r="E38" s="1342"/>
      <c r="F38" s="374">
        <f>SUM(F39:F48)</f>
        <v>0</v>
      </c>
      <c r="G38" s="374">
        <f>SUM(G39:G48)</f>
        <v>109</v>
      </c>
      <c r="H38" s="374">
        <f>SUM(H39:H48)</f>
        <v>5</v>
      </c>
      <c r="I38" s="374">
        <f>SUM(I39:I48)</f>
        <v>9</v>
      </c>
      <c r="J38" s="367">
        <f t="shared" si="1"/>
        <v>123</v>
      </c>
      <c r="K38" s="316"/>
    </row>
    <row r="39" spans="2:11" ht="14.25" customHeight="1" outlineLevel="1" thickTop="1" thickBot="1" x14ac:dyDescent="0.25">
      <c r="B39" s="316"/>
      <c r="C39" s="317"/>
      <c r="D39" s="383"/>
      <c r="E39" s="384" t="s">
        <v>125</v>
      </c>
      <c r="F39" s="370"/>
      <c r="G39" s="370">
        <f>'[13]ADALQUIRIS '!G39+[13]ALBERT!G39+[13]ANGELA!G39+[13]CESAR!G39+[13]DARIO!G39+[13]DIEGA!G39+[13]ENGELS!G39+[13]ERIC!G39+[13]EUSEBIA!G39+[13]HILARIA!G39+[13]HILDA!G39+[13]JOHANNA!G39+[13]JOSE!G39+[13]LOIDA!G39+[13]MANOLO!G39+[13]MARELINE!G39+[13]MARIA!G39+[13]MARINA!G39+[13]MARTHA!G39+[13]NELSA!G39+[13]NILKA!G39+[13]NORMAURYS!G39+[13]ROSA!G39+[13]ROSEMARY!G39+[13]RUTH!G39+[13]SANDRA!G39+[13]SANDY!G39+[13]SARISKY!G39+[13]TEODORA!G39+[13]WENDY!G39+[13]WINIE!G39+[13]YASMIN!G39+[13]YENY!G39+[13]YOGEISY!G39+[13]YULIS!G39</f>
        <v>28</v>
      </c>
      <c r="H39" s="370">
        <f>'[13]ADALQUIRIS '!H39+[13]ALBERT!H39+[13]ANGELA!H39+[13]CESAR!H39+[13]DARIO!H39+[13]DIEGA!H39+[13]ENGELS!H39+[13]ERIC!H39+[13]EUSEBIA!H39+[13]HILARIA!H39+[13]HILDA!H39+[13]JOHANNA!H39+[13]JOSE!H39+[13]LOIDA!H39+[13]MANOLO!H39+[13]MARELINE!H39+[13]MARIA!H39+[13]MARINA!H39+[13]MARTHA!H39+[13]NELSA!H39+[13]NILKA!H39+[13]NORMAURYS!H39+[13]ROSA!H39+[13]ROSEMARY!H39+[13]RUTH!H39+[13]SANDRA!H39+[13]SANDY!H39+[13]SARISKY!H39+[13]TEODORA!H39+[13]WENDY!H39+[13]WINIE!H39+[13]YASMIN!H39+[13]YENY!H39+[13]YOGEISY!H39+[13]YULIS!H39</f>
        <v>0</v>
      </c>
      <c r="I39" s="370">
        <f>'[13]ADALQUIRIS '!I39+[13]ALBERT!I39+[13]ANGELA!I39+[13]CESAR!I39+[13]DARIO!I39+[13]DIEGA!I39+[13]ENGELS!I39+[13]ERIC!I39+[13]EUSEBIA!I39+[13]HILARIA!I39+[13]HILDA!I39+[13]JOHANNA!I39+[13]JOSE!I39+[13]LOIDA!I39+[13]MANOLO!I39+[13]MARELINE!I39+[13]MARIA!I39+[13]MARINA!I39+[13]MARTHA!I39+[13]NELSA!I39+[13]NILKA!I39+[13]NORMAURYS!I39+[13]ROSA!I39+[13]ROSEMARY!I39+[13]RUTH!I39+[13]SANDRA!I39+[13]SANDY!I39+[13]SARISKY!I39+[13]TEODORA!I39+[13]WENDY!I39+[13]WINIE!I39+[13]YASMIN!I39+[13]YENY!I39+[13]YOGEISY!I39+[13]YULIS!I39</f>
        <v>0</v>
      </c>
      <c r="J39" s="380">
        <f t="shared" si="1"/>
        <v>28</v>
      </c>
      <c r="K39" s="316"/>
    </row>
    <row r="40" spans="2:11" ht="14.25" customHeight="1" outlineLevel="1" thickTop="1" thickBot="1" x14ac:dyDescent="0.25">
      <c r="B40" s="316"/>
      <c r="C40" s="317"/>
      <c r="D40" s="383"/>
      <c r="E40" s="384" t="s">
        <v>126</v>
      </c>
      <c r="F40" s="370">
        <f>'[13]ADALQUIRIS '!F40+[13]ALBERT!F40+[13]ANGELA!F40+[13]CESAR!F40+[13]DARIO!F40+[13]DIEGA!F40+[13]ENGELS!F40+[13]ERIC!F40+[13]EUSEBIA!F40+[13]HILARIA!F40+[13]HILDA!F40+[13]JOHANNA!F40+[13]JOSE!F40+[13]LOIDA!F40+[13]MANOLO!F40+[13]MARELINE!F40+[13]MARIA!F40+[13]MARINA!F40+[13]MARTHA!F40+[13]NELSA!F40+[13]NILKA!F40+[13]NORMAURYS!F40+[13]ROSA!F40+[13]ROSEMARY!F40+[13]RUTH!F40+[13]SANDRA!F40+[13]SANDY!F40+[13]SARISKY!F40+[13]TEODORA!F40+[13]WENDY!F40+[13]WINIE!F40+[13]YASMIN!F40+[13]YENY!F40+[13]YOGEISY!F40+[13]YULIS!F40</f>
        <v>0</v>
      </c>
      <c r="G40" s="370">
        <f>'[13]ADALQUIRIS '!G40+[13]ALBERT!G40+[13]ANGELA!G40+[13]CESAR!G40+[13]DARIO!G40+[13]DIEGA!G40+[13]ENGELS!G40+[13]ERIC!G40+[13]EUSEBIA!G40+[13]HILARIA!G40+[13]HILDA!G40+[13]JOHANNA!G40+[13]JOSE!G40+[13]LOIDA!G40+[13]MANOLO!G40+[13]MARELINE!G40+[13]MARIA!G40+[13]MARINA!G40+[13]MARTHA!G40+[13]NELSA!G40+[13]NILKA!G40+[13]NORMAURYS!G40+[13]ROSA!G40+[13]ROSEMARY!G40+[13]RUTH!G40+[13]SANDRA!G40+[13]SANDY!G40+[13]SARISKY!G40+[13]TEODORA!G40+[13]WENDY!G40+[13]WINIE!G40+[13]YASMIN!G40+[13]YENY!G40+[13]YOGEISY!G40+[13]YULIS!G40</f>
        <v>0</v>
      </c>
      <c r="H40" s="370">
        <f>'[13]ADALQUIRIS '!H40+[13]ALBERT!H40+[13]ANGELA!H40+[13]CESAR!H40+[13]DARIO!H40+[13]DIEGA!H40+[13]ENGELS!H40+[13]ERIC!H40+[13]EUSEBIA!H40+[13]HILARIA!H40+[13]HILDA!H40+[13]JOHANNA!H40+[13]JOSE!H40+[13]LOIDA!H40+[13]MANOLO!H40+[13]MARELINE!H40+[13]MARIA!H40+[13]MARINA!H40+[13]MARTHA!H40+[13]NELSA!H40+[13]NILKA!H40+[13]NORMAURYS!H40+[13]ROSA!H40+[13]ROSEMARY!H40+[13]RUTH!H40+[13]SANDRA!H40+[13]SANDY!H40+[13]SARISKY!H40+[13]TEODORA!H40+[13]WENDY!H40+[13]WINIE!H40+[13]YASMIN!H40+[13]YENY!H40+[13]YOGEISY!H40+[13]YULIS!H40</f>
        <v>0</v>
      </c>
      <c r="I40" s="370">
        <f>'[13]ADALQUIRIS '!I40+[13]ALBERT!I40+[13]ANGELA!I40+[13]CESAR!I40+[13]DARIO!I40+[13]DIEGA!I40+[13]ENGELS!I40+[13]ERIC!I40+[13]EUSEBIA!I40+[13]HILARIA!I40+[13]HILDA!I40+[13]JOHANNA!I40+[13]JOSE!I40+[13]LOIDA!I40+[13]MANOLO!I40+[13]MARELINE!I40+[13]MARIA!I40+[13]MARINA!I40+[13]MARTHA!I40+[13]NELSA!I40+[13]NILKA!I40+[13]NORMAURYS!I40+[13]ROSA!I40+[13]ROSEMARY!I40+[13]RUTH!I40+[13]SANDRA!I40+[13]SANDY!I40+[13]SARISKY!I40+[13]TEODORA!I40+[13]WENDY!I40+[13]WINIE!I40+[13]YASMIN!I40+[13]YENY!I40+[13]YOGEISY!I40+[13]YULIS!I40</f>
        <v>0</v>
      </c>
      <c r="J40" s="380">
        <f>SUM(F40:I40)</f>
        <v>0</v>
      </c>
      <c r="K40" s="316"/>
    </row>
    <row r="41" spans="2:11" ht="14.25" customHeight="1" outlineLevel="1" thickTop="1" thickBot="1" x14ac:dyDescent="0.25">
      <c r="B41" s="316"/>
      <c r="C41" s="317"/>
      <c r="D41" s="383"/>
      <c r="E41" s="384" t="s">
        <v>127</v>
      </c>
      <c r="F41" s="370">
        <f>'[13]ADALQUIRIS '!F41+[13]ALBERT!F41+[13]ANGELA!F41+[13]CESAR!F41+[13]DARIO!F41+[13]DIEGA!F41+[13]ENGELS!F41+[13]ERIC!F41+[13]EUSEBIA!F41+[13]HILARIA!F41+[13]HILDA!F41+[13]JOHANNA!F41+[13]JOSE!F41+[13]LOIDA!F41+[13]MANOLO!F41+[13]MARELINE!F41+[13]MARIA!F41+[13]MARINA!F41+[13]MARTHA!F41+[13]NELSA!F41+[13]NILKA!F41+[13]NORMAURYS!F41+[13]ROSA!F41+[13]ROSEMARY!F41+[13]RUTH!F41+[13]SANDRA!F41+[13]SANDY!F41+[13]SARISKY!F41+[13]TEODORA!F41+[13]WENDY!F41+[13]WINIE!F41+[13]YASMIN!F41+[13]YENY!F41+[13]YOGEISY!F41+[13]YULIS!F41</f>
        <v>0</v>
      </c>
      <c r="G41" s="370">
        <f>'[13]ADALQUIRIS '!G41+[13]ALBERT!G41+[13]ANGELA!G41+[13]CESAR!G41+[13]DARIO!G41+[13]DIEGA!G41+[13]ENGELS!G41+[13]ERIC!G41+[13]EUSEBIA!G41+[13]HILARIA!G41+[13]HILDA!G41+[13]JOHANNA!G41+[13]JOSE!G41+[13]LOIDA!G41+[13]MANOLO!G41+[13]MARELINE!G41+[13]MARIA!G41+[13]MARINA!G41+[13]MARTHA!G41+[13]NELSA!G41+[13]NILKA!G41+[13]NORMAURYS!G41+[13]ROSA!G41+[13]ROSEMARY!G41+[13]RUTH!G41+[13]SANDRA!G41+[13]SANDY!G41+[13]SARISKY!G41+[13]TEODORA!G41+[13]WENDY!G41+[13]WINIE!G41+[13]YASMIN!G41+[13]YENY!G41+[13]YOGEISY!G41+[13]YULIS!G41</f>
        <v>1</v>
      </c>
      <c r="H41" s="370">
        <f>'[13]ADALQUIRIS '!H41+[13]ALBERT!H41+[13]ANGELA!H41+[13]CESAR!H41+[13]DARIO!H41+[13]DIEGA!H41+[13]ENGELS!H41+[13]ERIC!H41+[13]EUSEBIA!H41+[13]HILARIA!H41+[13]HILDA!H41+[13]JOHANNA!H41+[13]JOSE!H41+[13]LOIDA!H41+[13]MANOLO!H41+[13]MARELINE!H41+[13]MARIA!H41+[13]MARINA!H41+[13]MARTHA!H41+[13]NELSA!H41+[13]NILKA!H41+[13]NORMAURYS!H41+[13]ROSA!H41+[13]ROSEMARY!H41+[13]RUTH!H41+[13]SANDRA!H41+[13]SANDY!H41+[13]SARISKY!H41+[13]TEODORA!H41+[13]WENDY!H41+[13]WINIE!H41+[13]YASMIN!H41+[13]YENY!H41+[13]YOGEISY!H41+[13]YULIS!H41</f>
        <v>0</v>
      </c>
      <c r="I41" s="370">
        <f>'[13]ADALQUIRIS '!I41+[13]ALBERT!I41+[13]ANGELA!I41+[13]CESAR!I41+[13]DARIO!I41+[13]DIEGA!I41+[13]ENGELS!I41+[13]ERIC!I41+[13]EUSEBIA!I41+[13]HILARIA!I41+[13]HILDA!I41+[13]JOHANNA!I41+[13]JOSE!I41+[13]LOIDA!I41+[13]MANOLO!I41+[13]MARELINE!I41+[13]MARIA!I41+[13]MARINA!I41+[13]MARTHA!I41+[13]NELSA!I41+[13]NILKA!I41+[13]NORMAURYS!I41+[13]ROSA!I41+[13]ROSEMARY!I41+[13]RUTH!I41+[13]SANDRA!I41+[13]SANDY!I41+[13]SARISKY!I41+[13]TEODORA!I41+[13]WENDY!I41+[13]WINIE!I41+[13]YASMIN!I41+[13]YENY!I41+[13]YOGEISY!I41+[13]YULIS!I41</f>
        <v>0</v>
      </c>
      <c r="J41" s="380">
        <f>SUM(F41:I41)</f>
        <v>1</v>
      </c>
      <c r="K41" s="316"/>
    </row>
    <row r="42" spans="2:11" ht="14.25" customHeight="1" outlineLevel="1" thickTop="1" thickBot="1" x14ac:dyDescent="0.25">
      <c r="B42" s="316"/>
      <c r="C42" s="317"/>
      <c r="D42" s="383"/>
      <c r="E42" s="385" t="s">
        <v>128</v>
      </c>
      <c r="F42" s="370">
        <f>'[13]ADALQUIRIS '!F42+[13]ALBERT!F42+[13]ANGELA!F42+[13]CESAR!F42+[13]DARIO!F42+[13]DIEGA!F42+[13]ENGELS!F42+[13]ERIC!F42+[13]EUSEBIA!F42+[13]HILARIA!F42+[13]HILDA!F42+[13]JOHANNA!F42+[13]JOSE!F42+[13]LOIDA!F42+[13]MANOLO!F42+[13]MARELINE!F42+[13]MARIA!F42+[13]MARINA!F42+[13]MARTHA!F42+[13]NELSA!F42+[13]NILKA!F42+[13]NORMAURYS!F42+[13]ROSA!F42+[13]ROSEMARY!F42+[13]RUTH!F42+[13]SANDRA!F42+[13]SANDY!F42+[13]SARISKY!F42+[13]TEODORA!F42+[13]WENDY!F42+[13]WINIE!F42+[13]YASMIN!F42+[13]YENY!F42+[13]YOGEISY!F42+[13]YULIS!F42</f>
        <v>0</v>
      </c>
      <c r="G42" s="370">
        <f>'[13]ADALQUIRIS '!G42+[13]ALBERT!G42+[13]ANGELA!G42+[13]CESAR!G42+[13]DARIO!G42+[13]DIEGA!G42+[13]ENGELS!G42+[13]ERIC!G42+[13]EUSEBIA!G42+[13]HILARIA!G42+[13]HILDA!G42+[13]JOHANNA!G42+[13]JOSE!G42+[13]LOIDA!G42+[13]MANOLO!G42+[13]MARELINE!G42+[13]MARIA!G42+[13]MARINA!G42+[13]MARTHA!G42+[13]NELSA!G42+[13]NILKA!G42+[13]NORMAURYS!G42+[13]ROSA!G42+[13]ROSEMARY!G42+[13]RUTH!G42+[13]SANDRA!G42+[13]SANDY!G42+[13]SARISKY!G42+[13]TEODORA!G42+[13]WENDY!G42+[13]WINIE!G42+[13]YASMIN!G42+[13]YENY!G42+[13]YOGEISY!G42+[13]YULIS!G42</f>
        <v>3</v>
      </c>
      <c r="H42" s="370">
        <f>'[13]ADALQUIRIS '!H42+[13]ALBERT!H42+[13]ANGELA!H42+[13]CESAR!H42+[13]DARIO!H42+[13]DIEGA!H42+[13]ENGELS!H42+[13]ERIC!H42+[13]EUSEBIA!H42+[13]HILARIA!H42+[13]HILDA!H42+[13]JOHANNA!H42+[13]JOSE!H42+[13]LOIDA!H42+[13]MANOLO!H42+[13]MARELINE!H42+[13]MARIA!H42+[13]MARINA!H42+[13]MARTHA!H42+[13]NELSA!H42+[13]NILKA!H42+[13]NORMAURYS!H42+[13]ROSA!H42+[13]ROSEMARY!H42+[13]RUTH!H42+[13]SANDRA!H42+[13]SANDY!H42+[13]SARISKY!H42+[13]TEODORA!H42+[13]WENDY!H42+[13]WINIE!H42+[13]YASMIN!H42+[13]YENY!H42+[13]YOGEISY!H42+[13]YULIS!H42</f>
        <v>0</v>
      </c>
      <c r="I42" s="370">
        <f>'[13]ADALQUIRIS '!I42+[13]ALBERT!I42+[13]ANGELA!I42+[13]CESAR!I42+[13]DARIO!I42+[13]DIEGA!I42+[13]ENGELS!I42+[13]ERIC!I42+[13]EUSEBIA!I42+[13]HILARIA!I42+[13]HILDA!I42+[13]JOHANNA!I42+[13]JOSE!I42+[13]LOIDA!I42+[13]MANOLO!I42+[13]MARELINE!I42+[13]MARIA!I42+[13]MARINA!I42+[13]MARTHA!I42+[13]NELSA!I42+[13]NILKA!I42+[13]NORMAURYS!I42+[13]ROSA!I42+[13]ROSEMARY!I42+[13]RUTH!I42+[13]SANDRA!I42+[13]SANDY!I42+[13]SARISKY!I42+[13]TEODORA!I42+[13]WENDY!I42+[13]WINIE!I42+[13]YASMIN!I42+[13]YENY!I42+[13]YOGEISY!I42+[13]YULIS!I42</f>
        <v>0</v>
      </c>
      <c r="J42" s="380">
        <f>SUM(F42:I42)</f>
        <v>3</v>
      </c>
      <c r="K42" s="316"/>
    </row>
    <row r="43" spans="2:11" ht="14.25" customHeight="1" outlineLevel="1" thickTop="1" thickBot="1" x14ac:dyDescent="0.25">
      <c r="B43" s="316"/>
      <c r="C43" s="317"/>
      <c r="D43" s="383"/>
      <c r="E43" s="386" t="s">
        <v>129</v>
      </c>
      <c r="F43" s="370">
        <f>'[13]ADALQUIRIS '!F43+[13]ALBERT!F43+[13]ANGELA!F43+[13]CESAR!F43+[13]DARIO!F43+[13]DIEGA!F43+[13]ENGELS!F43+[13]ERIC!F43+[13]EUSEBIA!F43+[13]HILARIA!F43+[13]HILDA!F43+[13]JOHANNA!F43+[13]JOSE!F43+[13]LOIDA!F43+[13]MANOLO!F43+[13]MARELINE!F43+[13]MARIA!F43+[13]MARINA!F43+[13]MARTHA!F43+[13]NELSA!F43+[13]NILKA!F43+[13]NORMAURYS!F43+[13]ROSA!F43+[13]ROSEMARY!F43+[13]RUTH!F43+[13]SANDRA!F43+[13]SANDY!F43+[13]SARISKY!F43+[13]TEODORA!F43+[13]WENDY!F43+[13]WINIE!F43+[13]YASMIN!F43+[13]YENY!F43+[13]YOGEISY!F43+[13]YULIS!F43</f>
        <v>0</v>
      </c>
      <c r="G43" s="370">
        <f>'[13]ADALQUIRIS '!G43+[13]ALBERT!G43+[13]ANGELA!G43+[13]CESAR!G43+[13]DARIO!G43+[13]DIEGA!G43+[13]ENGELS!G43+[13]ERIC!G43+[13]EUSEBIA!G43+[13]HILARIA!G43+[13]HILDA!G43+[13]JOHANNA!G43+[13]JOSE!G43+[13]LOIDA!G43+[13]MANOLO!G43+[13]MARELINE!G43+[13]MARIA!G43+[13]MARINA!G43+[13]MARTHA!G43+[13]NELSA!G43+[13]NILKA!G43+[13]NORMAURYS!G43+[13]ROSA!G43+[13]ROSEMARY!G43+[13]RUTH!G43+[13]SANDRA!G43+[13]SANDY!G43+[13]SARISKY!G43+[13]TEODORA!G43+[13]WENDY!G43+[13]WINIE!G43+[13]YASMIN!G43+[13]YENY!G43+[13]YOGEISY!G43+[13]YULIS!G43</f>
        <v>0</v>
      </c>
      <c r="H43" s="370">
        <f>'[13]ADALQUIRIS '!H43+[13]ALBERT!H43+[13]ANGELA!H43+[13]CESAR!H43+[13]DARIO!H43+[13]DIEGA!H43+[13]ENGELS!H43+[13]ERIC!H43+[13]EUSEBIA!H43+[13]HILARIA!H43+[13]HILDA!H43+[13]JOHANNA!H43+[13]JOSE!H43+[13]LOIDA!H43+[13]MANOLO!H43+[13]MARELINE!H43+[13]MARIA!H43+[13]MARINA!H43+[13]MARTHA!H43+[13]NELSA!H43+[13]NILKA!H43+[13]NORMAURYS!H43+[13]ROSA!H43+[13]ROSEMARY!H43+[13]RUTH!H43+[13]SANDRA!H43+[13]SANDY!H43+[13]SARISKY!H43+[13]TEODORA!H43+[13]WENDY!H43+[13]WINIE!H43+[13]YASMIN!H43+[13]YENY!H43+[13]YOGEISY!H43+[13]YULIS!H43</f>
        <v>0</v>
      </c>
      <c r="I43" s="370">
        <f>'[13]ADALQUIRIS '!I43+[13]ALBERT!I43+[13]ANGELA!I43+[13]CESAR!I43+[13]DARIO!I43+[13]DIEGA!I43+[13]ENGELS!I43+[13]ERIC!I43+[13]EUSEBIA!I43+[13]HILARIA!I43+[13]HILDA!I43+[13]JOHANNA!I43+[13]JOSE!I43+[13]LOIDA!I43+[13]MANOLO!I43+[13]MARELINE!I43+[13]MARIA!I43+[13]MARINA!I43+[13]MARTHA!I43+[13]NELSA!I43+[13]NILKA!I43+[13]NORMAURYS!I43+[13]ROSA!I43+[13]ROSEMARY!I43+[13]RUTH!I43+[13]SANDRA!I43+[13]SANDY!I43+[13]SARISKY!I43+[13]TEODORA!I43+[13]WENDY!I43+[13]WINIE!I43+[13]YASMIN!I43+[13]YENY!I43+[13]YOGEISY!I43+[13]YULIS!I43</f>
        <v>0</v>
      </c>
      <c r="J43" s="380">
        <f t="shared" si="1"/>
        <v>0</v>
      </c>
      <c r="K43" s="316"/>
    </row>
    <row r="44" spans="2:11" ht="14.25" customHeight="1" outlineLevel="1" thickTop="1" thickBot="1" x14ac:dyDescent="0.25">
      <c r="B44" s="316"/>
      <c r="C44" s="317"/>
      <c r="D44" s="383"/>
      <c r="E44" s="385" t="s">
        <v>130</v>
      </c>
      <c r="F44" s="370">
        <f>'[13]ADALQUIRIS '!F44+[13]ALBERT!F44+[13]ANGELA!F44+[13]CESAR!F44+[13]DARIO!F44+[13]DIEGA!F44+[13]ENGELS!F44+[13]ERIC!F44+[13]EUSEBIA!F44+[13]HILARIA!F44+[13]HILDA!F44+[13]JOHANNA!F44+[13]JOSE!F44+[13]LOIDA!F44+[13]MANOLO!F44+[13]MARELINE!F44+[13]MARIA!F44+[13]MARINA!F44+[13]MARTHA!F44+[13]NELSA!F44+[13]NILKA!F44+[13]NORMAURYS!F44+[13]ROSA!F44+[13]ROSEMARY!F44+[13]RUTH!F44+[13]SANDRA!F44+[13]SANDY!F44+[13]SARISKY!F44+[13]TEODORA!F44+[13]WENDY!F44+[13]WINIE!F44+[13]YASMIN!F44+[13]YENY!F44+[13]YOGEISY!F44+[13]YULIS!F44</f>
        <v>0</v>
      </c>
      <c r="G44" s="370">
        <f>'[13]ADALQUIRIS '!G44+[13]ALBERT!G44+[13]ANGELA!G44+[13]CESAR!G44+[13]DARIO!G44+[13]DIEGA!G44+[13]ENGELS!G44+[13]ERIC!G44+[13]EUSEBIA!G44+[13]HILARIA!G44+[13]HILDA!G44+[13]JOHANNA!G44+[13]JOSE!G44+[13]LOIDA!G44+[13]MANOLO!G44+[13]MARELINE!G44+[13]MARIA!G44+[13]MARINA!G44+[13]MARTHA!G44+[13]NELSA!G44+[13]NILKA!G44+[13]NORMAURYS!G44+[13]ROSA!G44+[13]ROSEMARY!G44+[13]RUTH!G44+[13]SANDRA!G44+[13]SANDY!G44+[13]SARISKY!G44+[13]TEODORA!G44+[13]WENDY!G44+[13]WINIE!G44+[13]YASMIN!G44+[13]YENY!G44+[13]YOGEISY!G44+[13]YULIS!G44</f>
        <v>8</v>
      </c>
      <c r="H44" s="370">
        <f>'[13]ADALQUIRIS '!H44+[13]ALBERT!H44+[13]ANGELA!H44+[13]CESAR!H44+[13]DARIO!H44+[13]DIEGA!H44+[13]ENGELS!H44+[13]ERIC!H44+[13]EUSEBIA!H44+[13]HILARIA!H44+[13]HILDA!H44+[13]JOHANNA!H44+[13]JOSE!H44+[13]LOIDA!H44+[13]MANOLO!H44+[13]MARELINE!H44+[13]MARIA!H44+[13]MARINA!H44+[13]MARTHA!H44+[13]NELSA!H44+[13]NILKA!H44+[13]NORMAURYS!H44+[13]ROSA!H44+[13]ROSEMARY!H44+[13]RUTH!H44+[13]SANDRA!H44+[13]SANDY!H44+[13]SARISKY!H44+[13]TEODORA!H44+[13]WENDY!H44+[13]WINIE!H44+[13]YASMIN!H44+[13]YENY!H44+[13]YOGEISY!H44+[13]YULIS!H44</f>
        <v>0</v>
      </c>
      <c r="I44" s="370">
        <f>'[13]ADALQUIRIS '!I44+[13]ALBERT!I44+[13]ANGELA!I44+[13]CESAR!I44+[13]DARIO!I44+[13]DIEGA!I44+[13]ENGELS!I44+[13]ERIC!I44+[13]EUSEBIA!I44+[13]HILARIA!I44+[13]HILDA!I44+[13]JOHANNA!I44+[13]JOSE!I44+[13]LOIDA!I44+[13]MANOLO!I44+[13]MARELINE!I44+[13]MARIA!I44+[13]MARINA!I44+[13]MARTHA!I44+[13]NELSA!I44+[13]NILKA!I44+[13]NORMAURYS!I44+[13]ROSA!I44+[13]ROSEMARY!I44+[13]RUTH!I44+[13]SANDRA!I44+[13]SANDY!I44+[13]SARISKY!I44+[13]TEODORA!I44+[13]WENDY!I44+[13]WINIE!I44+[13]YASMIN!I44+[13]YENY!I44+[13]YOGEISY!I44+[13]YULIS!I44</f>
        <v>0</v>
      </c>
      <c r="J44" s="380">
        <f>SUM(F44:I44)</f>
        <v>8</v>
      </c>
      <c r="K44" s="316"/>
    </row>
    <row r="45" spans="2:11" ht="14.25" customHeight="1" outlineLevel="1" thickTop="1" thickBot="1" x14ac:dyDescent="0.25">
      <c r="B45" s="316"/>
      <c r="C45" s="317"/>
      <c r="D45" s="383"/>
      <c r="E45" s="385" t="s">
        <v>131</v>
      </c>
      <c r="F45" s="370">
        <f>'[13]ADALQUIRIS '!F45+[13]ALBERT!F45+[13]ANGELA!F45+[13]CESAR!F45+[13]DARIO!F45+[13]DIEGA!F45+[13]ENGELS!F45+[13]ERIC!F45+[13]EUSEBIA!F45+[13]HILARIA!F45+[13]HILDA!F45+[13]JOHANNA!F45+[13]JOSE!F45+[13]LOIDA!F45+[13]MANOLO!F45+[13]MARELINE!F45+[13]MARIA!F45+[13]MARINA!F45+[13]MARTHA!F45+[13]NELSA!F45+[13]NILKA!F45+[13]NORMAURYS!F45+[13]ROSA!F45+[13]ROSEMARY!F45+[13]RUTH!F45+[13]SANDRA!F45+[13]SANDY!F45+[13]SARISKY!F45+[13]TEODORA!F45+[13]WENDY!F45+[13]WINIE!F45+[13]YASMIN!F45+[13]YENY!F45+[13]YOGEISY!F45+[13]YULIS!F45</f>
        <v>0</v>
      </c>
      <c r="G45" s="370">
        <f>'[13]ADALQUIRIS '!G45+[13]ALBERT!G45+[13]ANGELA!G45+[13]CESAR!G45+[13]DARIO!G45+[13]DIEGA!G45+[13]ENGELS!G45+[13]ERIC!G45+[13]EUSEBIA!G45+[13]HILARIA!G45+[13]HILDA!G45+[13]JOHANNA!G45+[13]JOSE!G45+[13]LOIDA!G45+[13]MANOLO!G45+[13]MARELINE!G45+[13]MARIA!G45+[13]MARINA!G45+[13]MARTHA!G45+[13]NELSA!G45+[13]NILKA!G45+[13]NORMAURYS!G45+[13]ROSA!G45+[13]ROSEMARY!G45+[13]RUTH!G45+[13]SANDRA!G45+[13]SANDY!G45+[13]SARISKY!G45+[13]TEODORA!G45+[13]WENDY!G45+[13]WINIE!G45+[13]YASMIN!G45+[13]YENY!G45+[13]YOGEISY!G45+[13]YULIS!G45</f>
        <v>41</v>
      </c>
      <c r="H45" s="370">
        <f>'[13]ADALQUIRIS '!H45+[13]ALBERT!H45+[13]ANGELA!H45+[13]CESAR!H45+[13]DARIO!H45+[13]DIEGA!H45+[13]ENGELS!H45+[13]ERIC!H45+[13]EUSEBIA!H45+[13]HILARIA!H45+[13]HILDA!H45+[13]JOHANNA!H45+[13]JOSE!H45+[13]LOIDA!H45+[13]MANOLO!H45+[13]MARELINE!H45+[13]MARIA!H45+[13]MARINA!H45+[13]MARTHA!H45+[13]NELSA!H45+[13]NILKA!H45+[13]NORMAURYS!H45+[13]ROSA!H45+[13]ROSEMARY!H45+[13]RUTH!H45+[13]SANDRA!H45+[13]SANDY!H45+[13]SARISKY!H45+[13]TEODORA!H45+[13]WENDY!H45+[13]WINIE!H45+[13]YASMIN!H45+[13]YENY!H45+[13]YOGEISY!H45+[13]YULIS!H45</f>
        <v>0</v>
      </c>
      <c r="I45" s="370">
        <f>'[13]ADALQUIRIS '!I45+[13]ALBERT!I45+[13]ANGELA!I45+[13]CESAR!I45+[13]DARIO!I45+[13]DIEGA!I45+[13]ENGELS!I45+[13]ERIC!I45+[13]EUSEBIA!I45+[13]HILARIA!I45+[13]HILDA!I45+[13]JOHANNA!I45+[13]JOSE!I45+[13]LOIDA!I45+[13]MANOLO!I45+[13]MARELINE!I45+[13]MARIA!I45+[13]MARINA!I45+[13]MARTHA!I45+[13]NELSA!I45+[13]NILKA!I45+[13]NORMAURYS!I45+[13]ROSA!I45+[13]ROSEMARY!I45+[13]RUTH!I45+[13]SANDRA!I45+[13]SANDY!I45+[13]SARISKY!I45+[13]TEODORA!I45+[13]WENDY!I45+[13]WINIE!I45+[13]YASMIN!I45+[13]YENY!I45+[13]YOGEISY!I45+[13]YULIS!I45</f>
        <v>0</v>
      </c>
      <c r="J45" s="380">
        <f>SUM(F45:I45)</f>
        <v>41</v>
      </c>
      <c r="K45" s="316"/>
    </row>
    <row r="46" spans="2:11" ht="14.25" customHeight="1" outlineLevel="1" thickTop="1" thickBot="1" x14ac:dyDescent="0.25">
      <c r="B46" s="316"/>
      <c r="C46" s="317"/>
      <c r="D46" s="383"/>
      <c r="E46" s="386" t="s">
        <v>132</v>
      </c>
      <c r="F46" s="370">
        <f>'[13]ADALQUIRIS '!F46+[13]ALBERT!F46+[13]ANGELA!F46+[13]CESAR!F46+[13]DARIO!F46+[13]DIEGA!F46+[13]ENGELS!F46+[13]ERIC!F46+[13]EUSEBIA!F46+[13]HILARIA!F46+[13]HILDA!F46+[13]JOHANNA!F46+[13]JOSE!F46+[13]LOIDA!F46+[13]MANOLO!F46+[13]MARELINE!F46+[13]MARIA!F46+[13]MARINA!F46+[13]MARTHA!F46+[13]NELSA!F46+[13]NILKA!F46+[13]NORMAURYS!F46+[13]ROSA!F46+[13]ROSEMARY!F46+[13]RUTH!F46+[13]SANDRA!F46+[13]SANDY!F46+[13]SARISKY!F46+[13]TEODORA!F46+[13]WENDY!F46+[13]WINIE!F46+[13]YASMIN!F46+[13]YENY!F46+[13]YOGEISY!F46+[13]YULIS!F46</f>
        <v>0</v>
      </c>
      <c r="G46" s="370">
        <f>'[13]ADALQUIRIS '!G46+[13]ALBERT!G46+[13]ANGELA!G46+[13]CESAR!G46+[13]DARIO!G46+[13]DIEGA!G46+[13]ENGELS!G46+[13]ERIC!G46+[13]EUSEBIA!G46+[13]HILARIA!G46+[13]HILDA!G46+[13]JOHANNA!G46+[13]JOSE!G46+[13]LOIDA!G46+[13]MANOLO!G46+[13]MARELINE!G46+[13]MARIA!G46+[13]MARINA!G46+[13]MARTHA!G46+[13]NELSA!G46+[13]NILKA!G46+[13]NORMAURYS!G46+[13]ROSA!G46+[13]ROSEMARY!G46+[13]RUTH!G46+[13]SANDRA!G46+[13]SANDY!G46+[13]SARISKY!G46+[13]TEODORA!G46+[13]WENDY!G46+[13]WINIE!G46+[13]YASMIN!G46+[13]YENY!G46+[13]YOGEISY!G46+[13]YULIS!G46</f>
        <v>28</v>
      </c>
      <c r="H46" s="370">
        <f>'[13]ADALQUIRIS '!H46+[13]ALBERT!H46+[13]ANGELA!H46+[13]CESAR!H46+[13]DARIO!H46+[13]DIEGA!H46+[13]ENGELS!H46+[13]ERIC!H46+[13]EUSEBIA!H46+[13]HILARIA!H46+[13]HILDA!H46+[13]JOHANNA!H46+[13]JOSE!H46+[13]LOIDA!H46+[13]MANOLO!H46+[13]MARELINE!H46+[13]MARIA!H46+[13]MARINA!H46+[13]MARTHA!H46+[13]NELSA!H46+[13]NILKA!H46+[13]NORMAURYS!H46+[13]ROSA!H46+[13]ROSEMARY!H46+[13]RUTH!H46+[13]SANDRA!H46+[13]SANDY!H46+[13]SARISKY!H46+[13]TEODORA!H46+[13]WENDY!H46+[13]WINIE!H46+[13]YASMIN!H46+[13]YENY!H46+[13]YOGEISY!H46+[13]YULIS!H46</f>
        <v>0</v>
      </c>
      <c r="I46" s="370">
        <f>'[13]ADALQUIRIS '!I46+[13]ALBERT!I46+[13]ANGELA!I46+[13]CESAR!I46+[13]DARIO!I46+[13]DIEGA!I46+[13]ENGELS!I46+[13]ERIC!I46+[13]EUSEBIA!I46+[13]HILARIA!I46+[13]HILDA!I46+[13]JOHANNA!I46+[13]JOSE!I46+[13]LOIDA!I46+[13]MANOLO!I46+[13]MARELINE!I46+[13]MARIA!I46+[13]MARINA!I46+[13]MARTHA!I46+[13]NELSA!I46+[13]NILKA!I46+[13]NORMAURYS!I46+[13]ROSA!I46+[13]ROSEMARY!I46+[13]RUTH!I46+[13]SANDRA!I46+[13]SANDY!I46+[13]SARISKY!I46+[13]TEODORA!I46+[13]WENDY!I46+[13]WINIE!I46+[13]YASMIN!I46+[13]YENY!I46+[13]YOGEISY!I46+[13]YULIS!I46</f>
        <v>1</v>
      </c>
      <c r="J46" s="380">
        <f t="shared" si="1"/>
        <v>29</v>
      </c>
      <c r="K46" s="316"/>
    </row>
    <row r="47" spans="2:11" ht="14.25" customHeight="1" outlineLevel="1" thickTop="1" thickBot="1" x14ac:dyDescent="0.25">
      <c r="B47" s="316"/>
      <c r="C47" s="317"/>
      <c r="D47" s="383"/>
      <c r="E47" s="386" t="s">
        <v>133</v>
      </c>
      <c r="F47" s="370">
        <f>'[13]ADALQUIRIS '!F47+[13]ALBERT!F47+[13]ANGELA!F47+[13]CESAR!F47+[13]DARIO!F47+[13]DIEGA!F47+[13]ENGELS!F47+[13]ERIC!F47+[13]EUSEBIA!F47+[13]HILARIA!F47+[13]HILDA!F47+[13]JOHANNA!F47+[13]JOSE!F47+[13]LOIDA!F47+[13]MANOLO!F47+[13]MARELINE!F47+[13]MARIA!F47+[13]MARINA!F47+[13]MARTHA!F47+[13]NELSA!F47+[13]NILKA!F47+[13]NORMAURYS!F47+[13]ROSA!F47+[13]ROSEMARY!F47+[13]RUTH!F47+[13]SANDRA!F47+[13]SANDY!F47+[13]SARISKY!F47+[13]TEODORA!F47+[13]WENDY!F47+[13]WINIE!F47+[13]YASMIN!F47+[13]YENY!F47+[13]YOGEISY!F47+[13]YULIS!F47</f>
        <v>0</v>
      </c>
      <c r="G47" s="370">
        <f>'[13]ADALQUIRIS '!G47+[13]ALBERT!G47+[13]ANGELA!G47+[13]CESAR!G47+[13]DARIO!G47+[13]DIEGA!G47+[13]ENGELS!G47+[13]ERIC!G47+[13]EUSEBIA!G47+[13]HILARIA!G47+[13]HILDA!G47+[13]JOHANNA!G47+[13]JOSE!G47+[13]LOIDA!G47+[13]MANOLO!G47+[13]MARELINE!G47+[13]MARIA!G47+[13]MARINA!G47+[13]MARTHA!G47+[13]NELSA!G47+[13]NILKA!G47+[13]NORMAURYS!G47+[13]ROSA!G47+[13]ROSEMARY!G47+[13]RUTH!G47+[13]SANDRA!G47+[13]SANDY!G47+[13]SARISKY!G47+[13]TEODORA!G47+[13]WENDY!G47+[13]WINIE!G47+[13]YASMIN!G47+[13]YENY!G47+[13]YOGEISY!G47+[13]YULIS!G47</f>
        <v>0</v>
      </c>
      <c r="H47" s="370">
        <f>'[13]ADALQUIRIS '!H47+[13]ALBERT!H47+[13]ANGELA!H47+[13]CESAR!H47+[13]DARIO!H47+[13]DIEGA!H47+[13]ENGELS!H47+[13]ERIC!H47+[13]EUSEBIA!H47+[13]HILARIA!H47+[13]HILDA!H47+[13]JOHANNA!H47+[13]JOSE!H47+[13]LOIDA!H47+[13]MANOLO!H47+[13]MARELINE!H47+[13]MARIA!H47+[13]MARINA!H47+[13]MARTHA!H47+[13]NELSA!H47+[13]NILKA!H47+[13]NORMAURYS!H47+[13]ROSA!H47+[13]ROSEMARY!H47+[13]RUTH!H47+[13]SANDRA!H47+[13]SANDY!H47+[13]SARISKY!H47+[13]TEODORA!H47+[13]WENDY!H47+[13]WINIE!H47+[13]YASMIN!H47+[13]YENY!H47+[13]YOGEISY!H47+[13]YULIS!H47</f>
        <v>2</v>
      </c>
      <c r="I47" s="370">
        <f>'[13]ADALQUIRIS '!I47+[13]ALBERT!I47+[13]ANGELA!I47+[13]CESAR!I47+[13]DARIO!I47+[13]DIEGA!I47+[13]ENGELS!I47+[13]ERIC!I47+[13]EUSEBIA!I47+[13]HILARIA!I47+[13]HILDA!I47+[13]JOHANNA!I47+[13]JOSE!I47+[13]LOIDA!I47+[13]MANOLO!I47+[13]MARELINE!I47+[13]MARIA!I47+[13]MARINA!I47+[13]MARTHA!I47+[13]NELSA!I47+[13]NILKA!I47+[13]NORMAURYS!I47+[13]ROSA!I47+[13]ROSEMARY!I47+[13]RUTH!I47+[13]SANDRA!I47+[13]SANDY!I47+[13]SARISKY!I47+[13]TEODORA!I47+[13]WENDY!I47+[13]WINIE!I47+[13]YASMIN!I47+[13]YENY!I47+[13]YOGEISY!I47+[13]YULIS!I47</f>
        <v>2</v>
      </c>
      <c r="J47" s="380">
        <f t="shared" si="1"/>
        <v>4</v>
      </c>
      <c r="K47" s="316"/>
    </row>
    <row r="48" spans="2:11" ht="14.25" customHeight="1" outlineLevel="1" thickTop="1" thickBot="1" x14ac:dyDescent="0.25">
      <c r="B48" s="316"/>
      <c r="C48" s="317"/>
      <c r="D48" s="383"/>
      <c r="E48" s="386" t="s">
        <v>134</v>
      </c>
      <c r="F48" s="370">
        <f>'[13]ADALQUIRIS '!F48+[13]ALBERT!F48+[13]ANGELA!F48+[13]CESAR!F48+[13]DARIO!F48+[13]DIEGA!F48+[13]ENGELS!F48+[13]ERIC!F48+[13]EUSEBIA!F48+[13]HILARIA!F48+[13]HILDA!F48+[13]JOHANNA!F48+[13]JOSE!F48+[13]LOIDA!F48+[13]MANOLO!F48+[13]MARELINE!F48+[13]MARIA!F48+[13]MARINA!F48+[13]MARTHA!F48+[13]NELSA!F48+[13]NILKA!F48+[13]NORMAURYS!F48+[13]ROSA!F48+[13]ROSEMARY!F48+[13]RUTH!F48+[13]SANDRA!F48+[13]SANDY!F48+[13]SARISKY!F48+[13]TEODORA!F48+[13]WENDY!F48+[13]WINIE!F48+[13]YASMIN!F48+[13]YENY!F48+[13]YOGEISY!F48+[13]YULIS!F48</f>
        <v>0</v>
      </c>
      <c r="G48" s="370">
        <f>'[13]ADALQUIRIS '!G48+[13]ALBERT!G48+[13]ANGELA!G48+[13]CESAR!G48+[13]DARIO!G48+[13]DIEGA!G48+[13]ENGELS!G48+[13]ERIC!G48+[13]EUSEBIA!G48+[13]HILARIA!G48+[13]HILDA!G48+[13]JOHANNA!G48+[13]JOSE!G48+[13]LOIDA!G48+[13]MANOLO!G48+[13]MARELINE!G48+[13]MARIA!G48+[13]MARINA!G48+[13]MARTHA!G48+[13]NELSA!G48+[13]NILKA!G48+[13]NORMAURYS!G48+[13]ROSA!G48+[13]ROSEMARY!G48+[13]RUTH!G48+[13]SANDRA!G48+[13]SANDY!G48+[13]SARISKY!G48+[13]TEODORA!G48+[13]WENDY!G48+[13]WINIE!G48+[13]YASMIN!G48+[13]YENY!G48+[13]YOGEISY!G48+[13]YULIS!G48</f>
        <v>0</v>
      </c>
      <c r="H48" s="370">
        <f>'[13]ADALQUIRIS '!H48+[13]ALBERT!H48+[13]ANGELA!H48+[13]CESAR!H48+[13]DARIO!H48+[13]DIEGA!H48+[13]ENGELS!H48+[13]ERIC!H48+[13]EUSEBIA!H48+[13]HILARIA!H48+[13]HILDA!H48+[13]JOHANNA!H48+[13]JOSE!H48+[13]LOIDA!H48+[13]MANOLO!H48+[13]MARELINE!H48+[13]MARIA!H48+[13]MARINA!H48+[13]MARTHA!H48+[13]NELSA!H48+[13]NILKA!H48+[13]NORMAURYS!H48+[13]ROSA!H48+[13]ROSEMARY!H48+[13]RUTH!H48+[13]SANDRA!H48+[13]SANDY!H48+[13]SARISKY!H48+[13]TEODORA!H48+[13]WENDY!H48+[13]WINIE!H48+[13]YASMIN!H48+[13]YENY!H48+[13]YOGEISY!H48+[13]YULIS!H48</f>
        <v>3</v>
      </c>
      <c r="I48" s="370">
        <f>'[13]ADALQUIRIS '!I48+[13]ALBERT!I48+[13]ANGELA!I48+[13]CESAR!I48+[13]DARIO!I48+[13]DIEGA!I48+[13]ENGELS!I48+[13]ERIC!I48+[13]EUSEBIA!I48+[13]HILARIA!I48+[13]HILDA!I48+[13]JOHANNA!I48+[13]JOSE!I48+[13]LOIDA!I48+[13]MANOLO!I48+[13]MARELINE!I48+[13]MARIA!I48+[13]MARINA!I48+[13]MARTHA!I48+[13]NELSA!I48+[13]NILKA!I48+[13]NORMAURYS!I48+[13]ROSA!I48+[13]ROSEMARY!I48+[13]RUTH!I48+[13]SANDRA!I48+[13]SANDY!I48+[13]SARISKY!I48+[13]TEODORA!I48+[13]WENDY!I48+[13]WINIE!I48+[13]YASMIN!I48+[13]YENY!I48+[13]YOGEISY!I48+[13]YULIS!I48</f>
        <v>6</v>
      </c>
      <c r="J48" s="380">
        <f t="shared" si="1"/>
        <v>9</v>
      </c>
      <c r="K48" s="316"/>
    </row>
    <row r="49" spans="2:12" ht="16.5" customHeight="1" thickTop="1" thickBot="1" x14ac:dyDescent="0.25">
      <c r="B49" s="316"/>
      <c r="C49" s="317"/>
      <c r="D49" s="1365" t="s">
        <v>96</v>
      </c>
      <c r="E49" s="1366"/>
      <c r="F49" s="387">
        <f>SUM(F50:F64)</f>
        <v>0</v>
      </c>
      <c r="G49" s="387">
        <f>SUM(G50:G64)</f>
        <v>3</v>
      </c>
      <c r="H49" s="387">
        <f>SUM(H50:H64)</f>
        <v>1</v>
      </c>
      <c r="I49" s="387">
        <f>SUM(I50:I64)</f>
        <v>0</v>
      </c>
      <c r="J49" s="388">
        <f>SUM(F49:F49:I49)</f>
        <v>4</v>
      </c>
      <c r="K49" s="316"/>
      <c r="L49" s="332"/>
    </row>
    <row r="50" spans="2:12" ht="14.25" customHeight="1" outlineLevel="1" thickTop="1" thickBot="1" x14ac:dyDescent="0.25">
      <c r="B50" s="316"/>
      <c r="C50" s="317"/>
      <c r="D50" s="389"/>
      <c r="E50" s="390" t="s">
        <v>117</v>
      </c>
      <c r="F50" s="370">
        <f>'[13]ADALQUIRIS '!F50+[13]ALBERT!F50+[13]ANGELA!F50+[13]CESAR!F50+[13]DARIO!F50+[13]DIEGA!F50+[13]ENGELS!F50+[13]ERIC!F50+[13]EUSEBIA!F50+[13]HILARIA!F50+[13]HILDA!F50+[13]JOHANNA!F50+[13]JOSE!F50+[13]LOIDA!F50+[13]MANOLO!F50+[13]MARELINE!F50+[13]MARIA!F50+[13]MARINA!F50+[13]MARTHA!F50+[13]NELSA!F50+[13]NILKA!F50+[13]NORMAURYS!F50+[13]ROSA!F50+[13]ROSEMARY!F50+[13]RUTH!F50+[13]SANDRA!F50+[13]SANDY!F50+[13]SARISKY!F50+[13]TEODORA!F50+[13]WENDY!F50+[13]WINIE!F50+[13]YASMIN!F50+[13]YENY!F50+[13]YOGEISY!F50+[13]YULIS!F50</f>
        <v>0</v>
      </c>
      <c r="G50" s="370">
        <f>'[13]ADALQUIRIS '!G50+[13]ALBERT!G50+[13]ANGELA!G50+[13]CESAR!G50+[13]DARIO!G50+[13]DIEGA!G50+[13]ENGELS!G50+[13]ERIC!G50+[13]EUSEBIA!G50+[13]HILARIA!G50+[13]HILDA!G50+[13]JOHANNA!G50+[13]JOSE!G50+[13]LOIDA!G50+[13]MANOLO!G50+[13]MARELINE!G50+[13]MARIA!G50+[13]MARINA!G50+[13]MARTHA!G50+[13]NELSA!G50+[13]NILKA!G50+[13]NORMAURYS!G50+[13]ROSA!G50+[13]ROSEMARY!G50+[13]RUTH!G50+[13]SANDRA!G50+[13]SANDY!G50+[13]SARISKY!G50+[13]TEODORA!G50+[13]WENDY!G50+[13]WINIE!G50+[13]YASMIN!G50+[13]YENY!G50+[13]YOGEISY!G50+[13]YULIS!G50</f>
        <v>0</v>
      </c>
      <c r="H50" s="370">
        <f>'[13]ADALQUIRIS '!H50+[13]ALBERT!H50+[13]ANGELA!H50+[13]CESAR!H50+[13]DARIO!H50+[13]DIEGA!H50+[13]ENGELS!H50+[13]ERIC!H50+[13]EUSEBIA!H50+[13]HILARIA!H50+[13]HILDA!H50+[13]JOHANNA!H50+[13]JOSE!H50+[13]LOIDA!H50+[13]MANOLO!H50+[13]MARELINE!H50+[13]MARIA!H50+[13]MARINA!H50+[13]MARTHA!H50+[13]NELSA!H50+[13]NILKA!H50+[13]NORMAURYS!H50+[13]ROSA!H50+[13]ROSEMARY!H50+[13]RUTH!H50+[13]SANDRA!H50+[13]SANDY!H50+[13]SARISKY!H50+[13]TEODORA!H50+[13]WENDY!H50+[13]WINIE!H50+[13]YASMIN!H50+[13]YENY!H50+[13]YOGEISY!H50+[13]YULIS!H50</f>
        <v>0</v>
      </c>
      <c r="I50" s="370">
        <f>'[13]ADALQUIRIS '!I50+[13]ALBERT!I50+[13]ANGELA!I50+[13]CESAR!I50+[13]DARIO!I50+[13]DIEGA!I50+[13]ENGELS!I50+[13]ERIC!I50+[13]EUSEBIA!I50+[13]HILARIA!I50+[13]HILDA!I50+[13]JOHANNA!I50+[13]JOSE!I50+[13]LOIDA!I50+[13]MANOLO!I50+[13]MARELINE!I50+[13]MARIA!I50+[13]MARINA!I50+[13]MARTHA!I50+[13]NELSA!I50+[13]NILKA!I50+[13]NORMAURYS!I50+[13]ROSA!I50+[13]ROSEMARY!I50+[13]RUTH!I50+[13]SANDRA!I50+[13]SANDY!I50+[13]SARISKY!I50+[13]TEODORA!I50+[13]WENDY!I50+[13]WINIE!I50+[13]YASMIN!I50+[13]YENY!I50+[13]YOGEISY!I50+[13]YULIS!I50</f>
        <v>0</v>
      </c>
      <c r="J50" s="356">
        <f>SUM(F50:F50:I50)</f>
        <v>0</v>
      </c>
      <c r="K50" s="316"/>
    </row>
    <row r="51" spans="2:12" ht="14.25" customHeight="1" outlineLevel="1" thickTop="1" thickBot="1" x14ac:dyDescent="0.25">
      <c r="B51" s="316"/>
      <c r="C51" s="317"/>
      <c r="D51" s="392"/>
      <c r="E51" s="390" t="s">
        <v>98</v>
      </c>
      <c r="F51" s="370">
        <f>'[13]ADALQUIRIS '!F51+[13]ALBERT!F51+[13]ANGELA!F51+[13]CESAR!F51+[13]DARIO!F51+[13]DIEGA!F51+[13]ENGELS!F51+[13]ERIC!F51+[13]EUSEBIA!F51+[13]HILARIA!F51+[13]HILDA!F51+[13]JOHANNA!F51+[13]JOSE!F51+[13]LOIDA!F51+[13]MANOLO!F51+[13]MARELINE!F51+[13]MARIA!F51+[13]MARINA!F51+[13]MARTHA!F51+[13]NELSA!F51+[13]NILKA!F51+[13]NORMAURYS!F51+[13]ROSA!F51+[13]ROSEMARY!F51+[13]RUTH!F51+[13]SANDRA!F51+[13]SANDY!F51+[13]SARISKY!F51+[13]TEODORA!F51+[13]WENDY!F51+[13]WINIE!F51+[13]YASMIN!F51+[13]YENY!F51+[13]YOGEISY!F51+[13]YULIS!F51</f>
        <v>0</v>
      </c>
      <c r="G51" s="370">
        <f>'[13]ADALQUIRIS '!G51+[13]ALBERT!G51+[13]ANGELA!G51+[13]CESAR!G51+[13]DARIO!G51+[13]DIEGA!G51+[13]ENGELS!G51+[13]ERIC!G51+[13]EUSEBIA!G51+[13]HILARIA!G51+[13]HILDA!G51+[13]JOHANNA!G51+[13]JOSE!G51+[13]LOIDA!G51+[13]MANOLO!G51+[13]MARELINE!G51+[13]MARIA!G51+[13]MARINA!G51+[13]MARTHA!G51+[13]NELSA!G51+[13]NILKA!G51+[13]NORMAURYS!G51+[13]ROSA!G51+[13]ROSEMARY!G51+[13]RUTH!G51+[13]SANDRA!G51+[13]SANDY!G51+[13]SARISKY!G51+[13]TEODORA!G51+[13]WENDY!G51+[13]WINIE!G51+[13]YASMIN!G51+[13]YENY!G51+[13]YOGEISY!G51+[13]YULIS!G51</f>
        <v>0</v>
      </c>
      <c r="H51" s="370">
        <f>'[13]ADALQUIRIS '!H51+[13]ALBERT!H51+[13]ANGELA!H51+[13]CESAR!H51+[13]DARIO!H51+[13]DIEGA!H51+[13]ENGELS!H51+[13]ERIC!H51+[13]EUSEBIA!H51+[13]HILARIA!H51+[13]HILDA!H51+[13]JOHANNA!H51+[13]JOSE!H51+[13]LOIDA!H51+[13]MANOLO!H51+[13]MARELINE!H51+[13]MARIA!H51+[13]MARINA!H51+[13]MARTHA!H51+[13]NELSA!H51+[13]NILKA!H51+[13]NORMAURYS!H51+[13]ROSA!H51+[13]ROSEMARY!H51+[13]RUTH!H51+[13]SANDRA!H51+[13]SANDY!H51+[13]SARISKY!H51+[13]TEODORA!H51+[13]WENDY!H51+[13]WINIE!H51+[13]YASMIN!H51+[13]YENY!H51+[13]YOGEISY!H51+[13]YULIS!H51</f>
        <v>0</v>
      </c>
      <c r="I51" s="370">
        <f>'[13]ADALQUIRIS '!I51+[13]ALBERT!I51+[13]ANGELA!I51+[13]CESAR!I51+[13]DARIO!I51+[13]DIEGA!I51+[13]ENGELS!I51+[13]ERIC!I51+[13]EUSEBIA!I51+[13]HILARIA!I51+[13]HILDA!I51+[13]JOHANNA!I51+[13]JOSE!I51+[13]LOIDA!I51+[13]MANOLO!I51+[13]MARELINE!I51+[13]MARIA!I51+[13]MARINA!I51+[13]MARTHA!I51+[13]NELSA!I51+[13]NILKA!I51+[13]NORMAURYS!I51+[13]ROSA!I51+[13]ROSEMARY!I51+[13]RUTH!I51+[13]SANDRA!I51+[13]SANDY!I51+[13]SARISKY!I51+[13]TEODORA!I51+[13]WENDY!I51+[13]WINIE!I51+[13]YASMIN!I51+[13]YENY!I51+[13]YOGEISY!I51+[13]YULIS!I51</f>
        <v>0</v>
      </c>
      <c r="J51" s="356">
        <f>SUM(F51:F51:I51)</f>
        <v>0</v>
      </c>
      <c r="K51" s="316"/>
    </row>
    <row r="52" spans="2:12" ht="14.25" customHeight="1" outlineLevel="1" thickTop="1" thickBot="1" x14ac:dyDescent="0.25">
      <c r="B52" s="316"/>
      <c r="C52" s="317"/>
      <c r="D52" s="392"/>
      <c r="E52" s="390" t="s">
        <v>97</v>
      </c>
      <c r="F52" s="370">
        <f>'[13]ADALQUIRIS '!F52+[13]ALBERT!F52+[13]ANGELA!F52+[13]CESAR!F52+[13]DARIO!F52+[13]DIEGA!F52+[13]ENGELS!F52+[13]ERIC!F52+[13]EUSEBIA!F52+[13]HILARIA!F52+[13]HILDA!F52+[13]JOHANNA!F52+[13]JOSE!F52+[13]LOIDA!F52+[13]MANOLO!F52+[13]MARELINE!F52+[13]MARIA!F52+[13]MARINA!F52+[13]MARTHA!F52+[13]NELSA!F52+[13]NILKA!F52+[13]NORMAURYS!F52+[13]ROSA!F52+[13]ROSEMARY!F52+[13]RUTH!F52+[13]SANDRA!F52+[13]SANDY!F52+[13]SARISKY!F52+[13]TEODORA!F52+[13]WENDY!F52+[13]WINIE!F52+[13]YASMIN!F52+[13]YENY!F52+[13]YOGEISY!F52+[13]YULIS!F52</f>
        <v>0</v>
      </c>
      <c r="G52" s="370">
        <f>'[13]ADALQUIRIS '!G52+[13]ALBERT!G52+[13]ANGELA!G52+[13]CESAR!G52+[13]DARIO!G52+[13]DIEGA!G52+[13]ENGELS!G52+[13]ERIC!G52+[13]EUSEBIA!G52+[13]HILARIA!G52+[13]HILDA!G52+[13]JOHANNA!G52+[13]JOSE!G52+[13]LOIDA!G52+[13]MANOLO!G52+[13]MARELINE!G52+[13]MARIA!G52+[13]MARINA!G52+[13]MARTHA!G52+[13]NELSA!G52+[13]NILKA!G52+[13]NORMAURYS!G52+[13]ROSA!G52+[13]ROSEMARY!G52+[13]RUTH!G52+[13]SANDRA!G52+[13]SANDY!G52+[13]SARISKY!G52+[13]TEODORA!G52+[13]WENDY!G52+[13]WINIE!G52+[13]YASMIN!G52+[13]YENY!G52+[13]YOGEISY!G52+[13]YULIS!G52</f>
        <v>3</v>
      </c>
      <c r="H52" s="370">
        <f>'[13]ADALQUIRIS '!H52+[13]ALBERT!H52+[13]ANGELA!H52+[13]CESAR!H52+[13]DARIO!H52+[13]DIEGA!H52+[13]ENGELS!H52+[13]ERIC!H52+[13]EUSEBIA!H52+[13]HILARIA!H52+[13]HILDA!H52+[13]JOHANNA!H52+[13]JOSE!H52+[13]LOIDA!H52+[13]MANOLO!H52+[13]MARELINE!H52+[13]MARIA!H52+[13]MARINA!H52+[13]MARTHA!H52+[13]NELSA!H52+[13]NILKA!H52+[13]NORMAURYS!H52+[13]ROSA!H52+[13]ROSEMARY!H52+[13]RUTH!H52+[13]SANDRA!H52+[13]SANDY!H52+[13]SARISKY!H52+[13]TEODORA!H52+[13]WENDY!H52+[13]WINIE!H52+[13]YASMIN!H52+[13]YENY!H52+[13]YOGEISY!H52+[13]YULIS!H52</f>
        <v>1</v>
      </c>
      <c r="I52" s="370">
        <f>'[13]ADALQUIRIS '!I52+[13]ALBERT!I52+[13]ANGELA!I52+[13]CESAR!I52+[13]DARIO!I52+[13]DIEGA!I52+[13]ENGELS!I52+[13]ERIC!I52+[13]EUSEBIA!I52+[13]HILARIA!I52+[13]HILDA!I52+[13]JOHANNA!I52+[13]JOSE!I52+[13]LOIDA!I52+[13]MANOLO!I52+[13]MARELINE!I52+[13]MARIA!I52+[13]MARINA!I52+[13]MARTHA!I52+[13]NELSA!I52+[13]NILKA!I52+[13]NORMAURYS!I52+[13]ROSA!I52+[13]ROSEMARY!I52+[13]RUTH!I52+[13]SANDRA!I52+[13]SANDY!I52+[13]SARISKY!I52+[13]TEODORA!I52+[13]WENDY!I52+[13]WINIE!I52+[13]YASMIN!I52+[13]YENY!I52+[13]YOGEISY!I52+[13]YULIS!I52</f>
        <v>0</v>
      </c>
      <c r="J52" s="356">
        <f>SUM(F52:F52:I52)</f>
        <v>4</v>
      </c>
      <c r="K52" s="316"/>
    </row>
    <row r="53" spans="2:12" ht="14.25" customHeight="1" outlineLevel="1" thickTop="1" thickBot="1" x14ac:dyDescent="0.25">
      <c r="B53" s="316"/>
      <c r="C53" s="317"/>
      <c r="D53" s="393"/>
      <c r="E53" s="390" t="s">
        <v>102</v>
      </c>
      <c r="F53" s="370">
        <f>'[13]ADALQUIRIS '!F53+[13]ALBERT!F53+[13]ANGELA!F53+[13]CESAR!F53+[13]DARIO!F53+[13]DIEGA!F53+[13]ENGELS!F53+[13]ERIC!F53+[13]EUSEBIA!F53+[13]HILARIA!F53+[13]HILDA!F53+[13]JOHANNA!F53+[13]JOSE!F53+[13]LOIDA!F53+[13]MANOLO!F53+[13]MARELINE!F53+[13]MARIA!F53+[13]MARINA!F53+[13]MARTHA!F53+[13]NELSA!F53+[13]NILKA!F53+[13]NORMAURYS!F53+[13]ROSA!F53+[13]ROSEMARY!F53+[13]RUTH!F53+[13]SANDRA!F53+[13]SANDY!F53+[13]SARISKY!F53+[13]TEODORA!F53+[13]WENDY!F53+[13]WINIE!F53+[13]YASMIN!F53+[13]YENY!F53+[13]YOGEISY!F53+[13]YULIS!F53</f>
        <v>0</v>
      </c>
      <c r="G53" s="370">
        <f>'[13]ADALQUIRIS '!G53+[13]ALBERT!G53+[13]ANGELA!G53+[13]CESAR!G53+[13]DARIO!G53+[13]DIEGA!G53+[13]ENGELS!G53+[13]ERIC!G53+[13]EUSEBIA!G53+[13]HILARIA!G53+[13]HILDA!G53+[13]JOHANNA!G53+[13]JOSE!G53+[13]LOIDA!G53+[13]MANOLO!G53+[13]MARELINE!G53+[13]MARIA!G53+[13]MARINA!G53+[13]MARTHA!G53+[13]NELSA!G53+[13]NILKA!G53+[13]NORMAURYS!G53+[13]ROSA!G53+[13]ROSEMARY!G53+[13]RUTH!G53+[13]SANDRA!G53+[13]SANDY!G53+[13]SARISKY!G53+[13]TEODORA!G53+[13]WENDY!G53+[13]WINIE!G53+[13]YASMIN!G53+[13]YENY!G53+[13]YOGEISY!G53+[13]YULIS!G53</f>
        <v>0</v>
      </c>
      <c r="H53" s="370">
        <f>'[13]ADALQUIRIS '!H53+[13]ALBERT!H53+[13]ANGELA!H53+[13]CESAR!H53+[13]DARIO!H53+[13]DIEGA!H53+[13]ENGELS!H53+[13]ERIC!H53+[13]EUSEBIA!H53+[13]HILARIA!H53+[13]HILDA!H53+[13]JOHANNA!H53+[13]JOSE!H53+[13]LOIDA!H53+[13]MANOLO!H53+[13]MARELINE!H53+[13]MARIA!H53+[13]MARINA!H53+[13]MARTHA!H53+[13]NELSA!H53+[13]NILKA!H53+[13]NORMAURYS!H53+[13]ROSA!H53+[13]ROSEMARY!H53+[13]RUTH!H53+[13]SANDRA!H53+[13]SANDY!H53+[13]SARISKY!H53+[13]TEODORA!H53+[13]WENDY!H53+[13]WINIE!H53+[13]YASMIN!H53+[13]YENY!H53+[13]YOGEISY!H53+[13]YULIS!H53</f>
        <v>0</v>
      </c>
      <c r="I53" s="370">
        <f>'[13]ADALQUIRIS '!I53+[13]ALBERT!I53+[13]ANGELA!I53+[13]CESAR!I53+[13]DARIO!I53+[13]DIEGA!I53+[13]ENGELS!I53+[13]ERIC!I53+[13]EUSEBIA!I53+[13]HILARIA!I53+[13]HILDA!I53+[13]JOHANNA!I53+[13]JOSE!I53+[13]LOIDA!I53+[13]MANOLO!I53+[13]MARELINE!I53+[13]MARIA!I53+[13]MARINA!I53+[13]MARTHA!I53+[13]NELSA!I53+[13]NILKA!I53+[13]NORMAURYS!I53+[13]ROSA!I53+[13]ROSEMARY!I53+[13]RUTH!I53+[13]SANDRA!I53+[13]SANDY!I53+[13]SARISKY!I53+[13]TEODORA!I53+[13]WENDY!I53+[13]WINIE!I53+[13]YASMIN!I53+[13]YENY!I53+[13]YOGEISY!I53+[13]YULIS!I53</f>
        <v>0</v>
      </c>
      <c r="J53" s="356">
        <f>SUM(F53:F53:I53)</f>
        <v>0</v>
      </c>
      <c r="K53" s="316"/>
    </row>
    <row r="54" spans="2:12" ht="14.25" customHeight="1" outlineLevel="1" thickTop="1" thickBot="1" x14ac:dyDescent="0.25">
      <c r="B54" s="316"/>
      <c r="C54" s="317"/>
      <c r="D54" s="393"/>
      <c r="E54" s="390" t="s">
        <v>137</v>
      </c>
      <c r="F54" s="370">
        <f>'[13]ADALQUIRIS '!F54+[13]ALBERT!F54+[13]ANGELA!F54+[13]CESAR!F54+[13]DARIO!F54+[13]DIEGA!F54+[13]ENGELS!F54+[13]ERIC!F54+[13]EUSEBIA!F54+[13]HILARIA!F54+[13]HILDA!F54+[13]JOHANNA!F54+[13]JOSE!F54+[13]LOIDA!F54+[13]MANOLO!F54+[13]MARELINE!F54+[13]MARIA!F54+[13]MARINA!F54+[13]MARTHA!F54+[13]NELSA!F54+[13]NILKA!F54+[13]NORMAURYS!F54+[13]ROSA!F54+[13]ROSEMARY!F54+[13]RUTH!F54+[13]SANDRA!F54+[13]SANDY!F54+[13]SARISKY!F54+[13]TEODORA!F54+[13]WENDY!F54+[13]WINIE!F54+[13]YASMIN!F54+[13]YENY!F54+[13]YOGEISY!F54+[13]YULIS!F54</f>
        <v>0</v>
      </c>
      <c r="G54" s="370">
        <f>'[13]ADALQUIRIS '!G54+[13]ALBERT!G54+[13]ANGELA!G54+[13]CESAR!G54+[13]DARIO!G54+[13]DIEGA!G54+[13]ENGELS!G54+[13]ERIC!G54+[13]EUSEBIA!G54+[13]HILARIA!G54+[13]HILDA!G54+[13]JOHANNA!G54+[13]JOSE!G54+[13]LOIDA!G54+[13]MANOLO!G54+[13]MARELINE!G54+[13]MARIA!G54+[13]MARINA!G54+[13]MARTHA!G54+[13]NELSA!G54+[13]NILKA!G54+[13]NORMAURYS!G54+[13]ROSA!G54+[13]ROSEMARY!G54+[13]RUTH!G54+[13]SANDRA!G54+[13]SANDY!G54+[13]SARISKY!G54+[13]TEODORA!G54+[13]WENDY!G54+[13]WINIE!G54+[13]YASMIN!G54+[13]YENY!G54+[13]YOGEISY!G54+[13]YULIS!G54</f>
        <v>0</v>
      </c>
      <c r="H54" s="370">
        <f>'[13]ADALQUIRIS '!H54+[13]ALBERT!H54+[13]ANGELA!H54+[13]CESAR!H54+[13]DARIO!H54+[13]DIEGA!H54+[13]ENGELS!H54+[13]ERIC!H54+[13]EUSEBIA!H54+[13]HILARIA!H54+[13]HILDA!H54+[13]JOHANNA!H54+[13]JOSE!H54+[13]LOIDA!H54+[13]MANOLO!H54+[13]MARELINE!H54+[13]MARIA!H54+[13]MARINA!H54+[13]MARTHA!H54+[13]NELSA!H54+[13]NILKA!H54+[13]NORMAURYS!H54+[13]ROSA!H54+[13]ROSEMARY!H54+[13]RUTH!H54+[13]SANDRA!H54+[13]SANDY!H54+[13]SARISKY!H54+[13]TEODORA!H54+[13]WENDY!H54+[13]WINIE!H54+[13]YASMIN!H54+[13]YENY!H54+[13]YOGEISY!H54+[13]YULIS!H54</f>
        <v>0</v>
      </c>
      <c r="I54" s="370">
        <f>'[13]ADALQUIRIS '!I54+[13]ALBERT!I54+[13]ANGELA!I54+[13]CESAR!I54+[13]DARIO!I54+[13]DIEGA!I54+[13]ENGELS!I54+[13]ERIC!I54+[13]EUSEBIA!I54+[13]HILARIA!I54+[13]HILDA!I54+[13]JOHANNA!I54+[13]JOSE!I54+[13]LOIDA!I54+[13]MANOLO!I54+[13]MARELINE!I54+[13]MARIA!I54+[13]MARINA!I54+[13]MARTHA!I54+[13]NELSA!I54+[13]NILKA!I54+[13]NORMAURYS!I54+[13]ROSA!I54+[13]ROSEMARY!I54+[13]RUTH!I54+[13]SANDRA!I54+[13]SANDY!I54+[13]SARISKY!I54+[13]TEODORA!I54+[13]WENDY!I54+[13]WINIE!I54+[13]YASMIN!I54+[13]YENY!I54+[13]YOGEISY!I54+[13]YULIS!I54</f>
        <v>0</v>
      </c>
      <c r="J54" s="356">
        <f>SUM(F54:F54:I54)</f>
        <v>0</v>
      </c>
      <c r="K54" s="316"/>
    </row>
    <row r="55" spans="2:12" ht="14.25" customHeight="1" outlineLevel="1" thickTop="1" thickBot="1" x14ac:dyDescent="0.25">
      <c r="B55" s="316"/>
      <c r="C55" s="317"/>
      <c r="D55" s="393"/>
      <c r="E55" s="394" t="s">
        <v>105</v>
      </c>
      <c r="F55" s="370">
        <f>'[13]ADALQUIRIS '!F55+[13]ALBERT!F55+[13]ANGELA!F55+[13]CESAR!F55+[13]DARIO!F55+[13]DIEGA!F55+[13]ENGELS!F55+[13]ERIC!F55+[13]EUSEBIA!F55+[13]HILARIA!F55+[13]HILDA!F55+[13]JOHANNA!F55+[13]JOSE!F55+[13]LOIDA!F55+[13]MANOLO!F55+[13]MARELINE!F55+[13]MARIA!F55+[13]MARINA!F55+[13]MARTHA!F55+[13]NELSA!F55+[13]NILKA!F55+[13]NORMAURYS!F55+[13]ROSA!F55+[13]ROSEMARY!F55+[13]RUTH!F55+[13]SANDRA!F55+[13]SANDY!F55+[13]SARISKY!F55+[13]TEODORA!F55+[13]WENDY!F55+[13]WINIE!F55+[13]YASMIN!F55+[13]YENY!F55+[13]YOGEISY!F55+[13]YULIS!F55</f>
        <v>0</v>
      </c>
      <c r="G55" s="370">
        <f>'[13]ADALQUIRIS '!G55+[13]ALBERT!G55+[13]ANGELA!G55+[13]CESAR!G55+[13]DARIO!G55+[13]DIEGA!G55+[13]ENGELS!G55+[13]ERIC!G55+[13]EUSEBIA!G55+[13]HILARIA!G55+[13]HILDA!G55+[13]JOHANNA!G55+[13]JOSE!G55+[13]LOIDA!G55+[13]MANOLO!G55+[13]MARELINE!G55+[13]MARIA!G55+[13]MARINA!G55+[13]MARTHA!G55+[13]NELSA!G55+[13]NILKA!G55+[13]NORMAURYS!G55+[13]ROSA!G55+[13]ROSEMARY!G55+[13]RUTH!G55+[13]SANDRA!G55+[13]SANDY!G55+[13]SARISKY!G55+[13]TEODORA!G55+[13]WENDY!G55+[13]WINIE!G55+[13]YASMIN!G55+[13]YENY!G55+[13]YOGEISY!G55+[13]YULIS!G55</f>
        <v>0</v>
      </c>
      <c r="H55" s="370">
        <f>'[13]ADALQUIRIS '!H55+[13]ALBERT!H55+[13]ANGELA!H55+[13]CESAR!H55+[13]DARIO!H55+[13]DIEGA!H55+[13]ENGELS!H55+[13]ERIC!H55+[13]EUSEBIA!H55+[13]HILARIA!H55+[13]HILDA!H55+[13]JOHANNA!H55+[13]JOSE!H55+[13]LOIDA!H55+[13]MANOLO!H55+[13]MARELINE!H55+[13]MARIA!H55+[13]MARINA!H55+[13]MARTHA!H55+[13]NELSA!H55+[13]NILKA!H55+[13]NORMAURYS!H55+[13]ROSA!H55+[13]ROSEMARY!H55+[13]RUTH!H55+[13]SANDRA!H55+[13]SANDY!H55+[13]SARISKY!H55+[13]TEODORA!H55+[13]WENDY!H55+[13]WINIE!H55+[13]YASMIN!H55+[13]YENY!H55+[13]YOGEISY!H55+[13]YULIS!H55</f>
        <v>0</v>
      </c>
      <c r="I55" s="370">
        <f>'[13]ADALQUIRIS '!I55+[13]ALBERT!I55+[13]ANGELA!I55+[13]CESAR!I55+[13]DARIO!I55+[13]DIEGA!I55+[13]ENGELS!I55+[13]ERIC!I55+[13]EUSEBIA!I55+[13]HILARIA!I55+[13]HILDA!I55+[13]JOHANNA!I55+[13]JOSE!I55+[13]LOIDA!I55+[13]MANOLO!I55+[13]MARELINE!I55+[13]MARIA!I55+[13]MARINA!I55+[13]MARTHA!I55+[13]NELSA!I55+[13]NILKA!I55+[13]NORMAURYS!I55+[13]ROSA!I55+[13]ROSEMARY!I55+[13]RUTH!I55+[13]SANDRA!I55+[13]SANDY!I55+[13]SARISKY!I55+[13]TEODORA!I55+[13]WENDY!I55+[13]WINIE!I55+[13]YASMIN!I55+[13]YENY!I55+[13]YOGEISY!I55+[13]YULIS!I55</f>
        <v>0</v>
      </c>
      <c r="J55" s="356">
        <f>SUM(F55:F55:I55)</f>
        <v>0</v>
      </c>
      <c r="K55" s="316"/>
    </row>
    <row r="56" spans="2:12" ht="14.25" customHeight="1" outlineLevel="1" thickTop="1" thickBot="1" x14ac:dyDescent="0.25">
      <c r="B56" s="316"/>
      <c r="C56" s="317"/>
      <c r="D56" s="393"/>
      <c r="E56" s="394" t="s">
        <v>104</v>
      </c>
      <c r="F56" s="370">
        <f>'[13]ADALQUIRIS '!F56+[13]ALBERT!F56+[13]ANGELA!F56+[13]CESAR!F56+[13]DARIO!F56+[13]DIEGA!F56+[13]ENGELS!F56+[13]ERIC!F56+[13]EUSEBIA!F56+[13]HILARIA!F56+[13]HILDA!F56+[13]JOHANNA!F56+[13]JOSE!F56+[13]LOIDA!F56+[13]MANOLO!F56+[13]MARELINE!F56+[13]MARIA!F56+[13]MARINA!F56+[13]MARTHA!F56+[13]NELSA!F56+[13]NILKA!F56+[13]NORMAURYS!F56+[13]ROSA!F56+[13]ROSEMARY!F56+[13]RUTH!F56+[13]SANDRA!F56+[13]SANDY!F56+[13]SARISKY!F56+[13]TEODORA!F56+[13]WENDY!F56+[13]WINIE!F56+[13]YASMIN!F56+[13]YENY!F56+[13]YOGEISY!F56+[13]YULIS!F56</f>
        <v>0</v>
      </c>
      <c r="G56" s="370">
        <f>'[13]ADALQUIRIS '!G56+[13]ALBERT!G56+[13]ANGELA!G56+[13]CESAR!G56+[13]DARIO!G56+[13]DIEGA!G56+[13]ENGELS!G56+[13]ERIC!G56+[13]EUSEBIA!G56+[13]HILARIA!G56+[13]HILDA!G56+[13]JOHANNA!G56+[13]JOSE!G56+[13]LOIDA!G56+[13]MANOLO!G56+[13]MARELINE!G56+[13]MARIA!G56+[13]MARINA!G56+[13]MARTHA!G56+[13]NELSA!G56+[13]NILKA!G56+[13]NORMAURYS!G56+[13]ROSA!G56+[13]ROSEMARY!G56+[13]RUTH!G56+[13]SANDRA!G56+[13]SANDY!G56+[13]SARISKY!G56+[13]TEODORA!G56+[13]WENDY!G56+[13]WINIE!G56+[13]YASMIN!G56+[13]YENY!G56+[13]YOGEISY!G56+[13]YULIS!G56</f>
        <v>0</v>
      </c>
      <c r="H56" s="370">
        <f>'[13]ADALQUIRIS '!H56+[13]ALBERT!H56+[13]ANGELA!H56+[13]CESAR!H56+[13]DARIO!H56+[13]DIEGA!H56+[13]ENGELS!H56+[13]ERIC!H56+[13]EUSEBIA!H56+[13]HILARIA!H56+[13]HILDA!H56+[13]JOHANNA!H56+[13]JOSE!H56+[13]LOIDA!H56+[13]MANOLO!H56+[13]MARELINE!H56+[13]MARIA!H56+[13]MARINA!H56+[13]MARTHA!H56+[13]NELSA!H56+[13]NILKA!H56+[13]NORMAURYS!H56+[13]ROSA!H56+[13]ROSEMARY!H56+[13]RUTH!H56+[13]SANDRA!H56+[13]SANDY!H56+[13]SARISKY!H56+[13]TEODORA!H56+[13]WENDY!H56+[13]WINIE!H56+[13]YASMIN!H56+[13]YENY!H56+[13]YOGEISY!H56+[13]YULIS!H56</f>
        <v>0</v>
      </c>
      <c r="I56" s="370">
        <f>'[13]ADALQUIRIS '!I56+[13]ALBERT!I56+[13]ANGELA!I56+[13]CESAR!I56+[13]DARIO!I56+[13]DIEGA!I56+[13]ENGELS!I56+[13]ERIC!I56+[13]EUSEBIA!I56+[13]HILARIA!I56+[13]HILDA!I56+[13]JOHANNA!I56+[13]JOSE!I56+[13]LOIDA!I56+[13]MANOLO!I56+[13]MARELINE!I56+[13]MARIA!I56+[13]MARINA!I56+[13]MARTHA!I56+[13]NELSA!I56+[13]NILKA!I56+[13]NORMAURYS!I56+[13]ROSA!I56+[13]ROSEMARY!I56+[13]RUTH!I56+[13]SANDRA!I56+[13]SANDY!I56+[13]SARISKY!I56+[13]TEODORA!I56+[13]WENDY!I56+[13]WINIE!I56+[13]YASMIN!I56+[13]YENY!I56+[13]YOGEISY!I56+[13]YULIS!I56</f>
        <v>0</v>
      </c>
      <c r="J56" s="356">
        <f>SUM(F56:F56:I56)</f>
        <v>0</v>
      </c>
      <c r="K56" s="316"/>
    </row>
    <row r="57" spans="2:12" ht="14.25" customHeight="1" outlineLevel="1" thickTop="1" thickBot="1" x14ac:dyDescent="0.25">
      <c r="B57" s="316"/>
      <c r="C57" s="317"/>
      <c r="D57" s="393"/>
      <c r="E57" s="394" t="s">
        <v>103</v>
      </c>
      <c r="F57" s="370">
        <f>'[13]ADALQUIRIS '!F57+[13]ALBERT!F57+[13]ANGELA!F57+[13]CESAR!F57+[13]DARIO!F57+[13]DIEGA!F57+[13]ENGELS!F57+[13]ERIC!F57+[13]EUSEBIA!F57+[13]HILARIA!F57+[13]HILDA!F57+[13]JOHANNA!F57+[13]JOSE!F57+[13]LOIDA!F57+[13]MANOLO!F57+[13]MARELINE!F57+[13]MARIA!F57+[13]MARINA!F57+[13]MARTHA!F57+[13]NELSA!F57+[13]NILKA!F57+[13]NORMAURYS!F57+[13]ROSA!F57+[13]ROSEMARY!F57+[13]RUTH!F57+[13]SANDRA!F57+[13]SANDY!F57+[13]SARISKY!F57+[13]TEODORA!F57+[13]WENDY!F57+[13]WINIE!F57+[13]YASMIN!F57+[13]YENY!F57+[13]YOGEISY!F57+[13]YULIS!F57</f>
        <v>0</v>
      </c>
      <c r="G57" s="370">
        <f>'[13]ADALQUIRIS '!G57+[13]ALBERT!G57+[13]ANGELA!G57+[13]CESAR!G57+[13]DARIO!G57+[13]DIEGA!G57+[13]ENGELS!G57+[13]ERIC!G57+[13]EUSEBIA!G57+[13]HILARIA!G57+[13]HILDA!G57+[13]JOHANNA!G57+[13]JOSE!G57+[13]LOIDA!G57+[13]MANOLO!G57+[13]MARELINE!G57+[13]MARIA!G57+[13]MARINA!G57+[13]MARTHA!G57+[13]NELSA!G57+[13]NILKA!G57+[13]NORMAURYS!G57+[13]ROSA!G57+[13]ROSEMARY!G57+[13]RUTH!G57+[13]SANDRA!G57+[13]SANDY!G57+[13]SARISKY!G57+[13]TEODORA!G57+[13]WENDY!G57+[13]WINIE!G57+[13]YASMIN!G57+[13]YENY!G57+[13]YOGEISY!G57+[13]YULIS!G57</f>
        <v>0</v>
      </c>
      <c r="H57" s="370">
        <f>'[13]ADALQUIRIS '!H57+[13]ALBERT!H57+[13]ANGELA!H57+[13]CESAR!H57+[13]DARIO!H57+[13]DIEGA!H57+[13]ENGELS!H57+[13]ERIC!H57+[13]EUSEBIA!H57+[13]HILARIA!H57+[13]HILDA!H57+[13]JOHANNA!H57+[13]JOSE!H57+[13]LOIDA!H57+[13]MANOLO!H57+[13]MARELINE!H57+[13]MARIA!H57+[13]MARINA!H57+[13]MARTHA!H57+[13]NELSA!H57+[13]NILKA!H57+[13]NORMAURYS!H57+[13]ROSA!H57+[13]ROSEMARY!H57+[13]RUTH!H57+[13]SANDRA!H57+[13]SANDY!H57+[13]SARISKY!H57+[13]TEODORA!H57+[13]WENDY!H57+[13]WINIE!H57+[13]YASMIN!H57+[13]YENY!H57+[13]YOGEISY!H57+[13]YULIS!H57</f>
        <v>0</v>
      </c>
      <c r="I57" s="370">
        <f>'[13]ADALQUIRIS '!I57+[13]ALBERT!I57+[13]ANGELA!I57+[13]CESAR!I57+[13]DARIO!I57+[13]DIEGA!I57+[13]ENGELS!I57+[13]ERIC!I57+[13]EUSEBIA!I57+[13]HILARIA!I57+[13]HILDA!I57+[13]JOHANNA!I57+[13]JOSE!I57+[13]LOIDA!I57+[13]MANOLO!I57+[13]MARELINE!I57+[13]MARIA!I57+[13]MARINA!I57+[13]MARTHA!I57+[13]NELSA!I57+[13]NILKA!I57+[13]NORMAURYS!I57+[13]ROSA!I57+[13]ROSEMARY!I57+[13]RUTH!I57+[13]SANDRA!I57+[13]SANDY!I57+[13]SARISKY!I57+[13]TEODORA!I57+[13]WENDY!I57+[13]WINIE!I57+[13]YASMIN!I57+[13]YENY!I57+[13]YOGEISY!I57+[13]YULIS!I57</f>
        <v>0</v>
      </c>
      <c r="J57" s="356">
        <f>SUM(F57:F57:I57)</f>
        <v>0</v>
      </c>
      <c r="K57" s="316"/>
    </row>
    <row r="58" spans="2:12" ht="14.25" customHeight="1" outlineLevel="1" thickTop="1" thickBot="1" x14ac:dyDescent="0.25">
      <c r="B58" s="316"/>
      <c r="C58" s="317"/>
      <c r="D58" s="393"/>
      <c r="E58" s="394" t="s">
        <v>138</v>
      </c>
      <c r="F58" s="370">
        <f>'[13]ADALQUIRIS '!F58+[13]ALBERT!F58+[13]ANGELA!F58+[13]CESAR!F58+[13]DARIO!F58+[13]DIEGA!F58+[13]ENGELS!F58+[13]ERIC!F58+[13]EUSEBIA!F58+[13]HILARIA!F58+[13]HILDA!F58+[13]JOHANNA!F58+[13]JOSE!F58+[13]LOIDA!F58+[13]MANOLO!F58+[13]MARELINE!F58+[13]MARIA!F58+[13]MARINA!F58+[13]MARTHA!F58+[13]NELSA!F58+[13]NILKA!F58+[13]NORMAURYS!F58+[13]ROSA!F58+[13]ROSEMARY!F58+[13]RUTH!F58+[13]SANDRA!F58+[13]SANDY!F58+[13]SARISKY!F58+[13]TEODORA!F58+[13]WENDY!F58+[13]WINIE!F58+[13]YASMIN!F58+[13]YENY!F58+[13]YOGEISY!F58+[13]YULIS!F58</f>
        <v>0</v>
      </c>
      <c r="G58" s="370">
        <f>'[13]ADALQUIRIS '!G58+[13]ALBERT!G58+[13]ANGELA!G58+[13]CESAR!G58+[13]DARIO!G58+[13]DIEGA!G58+[13]ENGELS!G58+[13]ERIC!G58+[13]EUSEBIA!G58+[13]HILARIA!G58+[13]HILDA!G58+[13]JOHANNA!G58+[13]JOSE!G58+[13]LOIDA!G58+[13]MANOLO!G58+[13]MARELINE!G58+[13]MARIA!G58+[13]MARINA!G58+[13]MARTHA!G58+[13]NELSA!G58+[13]NILKA!G58+[13]NORMAURYS!G58+[13]ROSA!G58+[13]ROSEMARY!G58+[13]RUTH!G58+[13]SANDRA!G58+[13]SANDY!G58+[13]SARISKY!G58+[13]TEODORA!G58+[13]WENDY!G58+[13]WINIE!G58+[13]YASMIN!G58+[13]YENY!G58+[13]YOGEISY!G58+[13]YULIS!G58</f>
        <v>0</v>
      </c>
      <c r="H58" s="370">
        <f>'[13]ADALQUIRIS '!H58+[13]ALBERT!H58+[13]ANGELA!H58+[13]CESAR!H58+[13]DARIO!H58+[13]DIEGA!H58+[13]ENGELS!H58+[13]ERIC!H58+[13]EUSEBIA!H58+[13]HILARIA!H58+[13]HILDA!H58+[13]JOHANNA!H58+[13]JOSE!H58+[13]LOIDA!H58+[13]MANOLO!H58+[13]MARELINE!H58+[13]MARIA!H58+[13]MARINA!H58+[13]MARTHA!H58+[13]NELSA!H58+[13]NILKA!H58+[13]NORMAURYS!H58+[13]ROSA!H58+[13]ROSEMARY!H58+[13]RUTH!H58+[13]SANDRA!H58+[13]SANDY!H58+[13]SARISKY!H58+[13]TEODORA!H58+[13]WENDY!H58+[13]WINIE!H58+[13]YASMIN!H58+[13]YENY!H58+[13]YOGEISY!H58+[13]YULIS!H58</f>
        <v>0</v>
      </c>
      <c r="I58" s="370">
        <f>'[13]ADALQUIRIS '!I58+[13]ALBERT!I58+[13]ANGELA!I58+[13]CESAR!I58+[13]DARIO!I58+[13]DIEGA!I58+[13]ENGELS!I58+[13]ERIC!I58+[13]EUSEBIA!I58+[13]HILARIA!I58+[13]HILDA!I58+[13]JOHANNA!I58+[13]JOSE!I58+[13]LOIDA!I58+[13]MANOLO!I58+[13]MARELINE!I58+[13]MARIA!I58+[13]MARINA!I58+[13]MARTHA!I58+[13]NELSA!I58+[13]NILKA!I58+[13]NORMAURYS!I58+[13]ROSA!I58+[13]ROSEMARY!I58+[13]RUTH!I58+[13]SANDRA!I58+[13]SANDY!I58+[13]SARISKY!I58+[13]TEODORA!I58+[13]WENDY!I58+[13]WINIE!I58+[13]YASMIN!I58+[13]YENY!I58+[13]YOGEISY!I58+[13]YULIS!I58</f>
        <v>0</v>
      </c>
      <c r="J58" s="356">
        <f>SUM(F58:F58:I58)</f>
        <v>0</v>
      </c>
      <c r="K58" s="316"/>
    </row>
    <row r="59" spans="2:12" ht="14.25" customHeight="1" outlineLevel="1" thickTop="1" thickBot="1" x14ac:dyDescent="0.25">
      <c r="B59" s="316"/>
      <c r="C59" s="317"/>
      <c r="D59" s="393"/>
      <c r="E59" s="390" t="s">
        <v>100</v>
      </c>
      <c r="F59" s="370">
        <f>'[13]ADALQUIRIS '!F59+[13]ALBERT!F59+[13]ANGELA!F59+[13]CESAR!F59+[13]DARIO!F59+[13]DIEGA!F59+[13]ENGELS!F59+[13]ERIC!F59+[13]EUSEBIA!F59+[13]HILARIA!F59+[13]HILDA!F59+[13]JOHANNA!F59+[13]JOSE!F59+[13]LOIDA!F59+[13]MANOLO!F59+[13]MARELINE!F59+[13]MARIA!F59+[13]MARINA!F59+[13]MARTHA!F59+[13]NELSA!F59+[13]NILKA!F59+[13]NORMAURYS!F59+[13]ROSA!F59+[13]ROSEMARY!F59+[13]RUTH!F59+[13]SANDRA!F59+[13]SANDY!F59+[13]SARISKY!F59+[13]TEODORA!F59+[13]WENDY!F59+[13]WINIE!F59+[13]YASMIN!F59+[13]YENY!F59+[13]YOGEISY!F59+[13]YULIS!F59</f>
        <v>0</v>
      </c>
      <c r="G59" s="370">
        <f>'[13]ADALQUIRIS '!G59+[13]ALBERT!G59+[13]ANGELA!G59+[13]CESAR!G59+[13]DARIO!G59+[13]DIEGA!G59+[13]ENGELS!G59+[13]ERIC!G59+[13]EUSEBIA!G59+[13]HILARIA!G59+[13]HILDA!G59+[13]JOHANNA!G59+[13]JOSE!G59+[13]LOIDA!G59+[13]MANOLO!G59+[13]MARELINE!G59+[13]MARIA!G59+[13]MARINA!G59+[13]MARTHA!G59+[13]NELSA!G59+[13]NILKA!G59+[13]NORMAURYS!G59+[13]ROSA!G59+[13]ROSEMARY!G59+[13]RUTH!G59+[13]SANDRA!G59+[13]SANDY!G59+[13]SARISKY!G59+[13]TEODORA!G59+[13]WENDY!G59+[13]WINIE!G59+[13]YASMIN!G59+[13]YENY!G59+[13]YOGEISY!G59+[13]YULIS!G59</f>
        <v>0</v>
      </c>
      <c r="H59" s="370">
        <f>'[13]ADALQUIRIS '!H59+[13]ALBERT!H59+[13]ANGELA!H59+[13]CESAR!H59+[13]DARIO!H59+[13]DIEGA!H59+[13]ENGELS!H59+[13]ERIC!H59+[13]EUSEBIA!H59+[13]HILARIA!H59+[13]HILDA!H59+[13]JOHANNA!H59+[13]JOSE!H59+[13]LOIDA!H59+[13]MANOLO!H59+[13]MARELINE!H59+[13]MARIA!H59+[13]MARINA!H59+[13]MARTHA!H59+[13]NELSA!H59+[13]NILKA!H59+[13]NORMAURYS!H59+[13]ROSA!H59+[13]ROSEMARY!H59+[13]RUTH!H59+[13]SANDRA!H59+[13]SANDY!H59+[13]SARISKY!H59+[13]TEODORA!H59+[13]WENDY!H59+[13]WINIE!H59+[13]YASMIN!H59+[13]YENY!H59+[13]YOGEISY!H59+[13]YULIS!H59</f>
        <v>0</v>
      </c>
      <c r="I59" s="370">
        <f>'[13]ADALQUIRIS '!I59+[13]ALBERT!I59+[13]ANGELA!I59+[13]CESAR!I59+[13]DARIO!I59+[13]DIEGA!I59+[13]ENGELS!I59+[13]ERIC!I59+[13]EUSEBIA!I59+[13]HILARIA!I59+[13]HILDA!I59+[13]JOHANNA!I59+[13]JOSE!I59+[13]LOIDA!I59+[13]MANOLO!I59+[13]MARELINE!I59+[13]MARIA!I59+[13]MARINA!I59+[13]MARTHA!I59+[13]NELSA!I59+[13]NILKA!I59+[13]NORMAURYS!I59+[13]ROSA!I59+[13]ROSEMARY!I59+[13]RUTH!I59+[13]SANDRA!I59+[13]SANDY!I59+[13]SARISKY!I59+[13]TEODORA!I59+[13]WENDY!I59+[13]WINIE!I59+[13]YASMIN!I59+[13]YENY!I59+[13]YOGEISY!I59+[13]YULIS!I59</f>
        <v>0</v>
      </c>
      <c r="J59" s="356">
        <f>SUM(F59:F59:I59)</f>
        <v>0</v>
      </c>
      <c r="K59" s="316"/>
    </row>
    <row r="60" spans="2:12" ht="14.25" customHeight="1" outlineLevel="1" thickTop="1" thickBot="1" x14ac:dyDescent="0.25">
      <c r="B60" s="316"/>
      <c r="C60" s="317"/>
      <c r="D60" s="393"/>
      <c r="E60" s="395" t="s">
        <v>99</v>
      </c>
      <c r="F60" s="370">
        <f>'[13]ADALQUIRIS '!F60+[13]ALBERT!F60+[13]ANGELA!F60+[13]CESAR!F60+[13]DARIO!F60+[13]DIEGA!F60+[13]ENGELS!F60+[13]ERIC!F60+[13]EUSEBIA!F60+[13]HILARIA!F60+[13]HILDA!F60+[13]JOHANNA!F60+[13]JOSE!F60+[13]LOIDA!F60+[13]MANOLO!F60+[13]MARELINE!F60+[13]MARIA!F60+[13]MARINA!F60+[13]MARTHA!F60+[13]NELSA!F60+[13]NILKA!F60+[13]NORMAURYS!F60+[13]ROSA!F60+[13]ROSEMARY!F60+[13]RUTH!F60+[13]SANDRA!F60+[13]SANDY!F60+[13]SARISKY!F60+[13]TEODORA!F60+[13]WENDY!F60+[13]WINIE!F60+[13]YASMIN!F60+[13]YENY!F60+[13]YOGEISY!F60+[13]YULIS!F60</f>
        <v>0</v>
      </c>
      <c r="G60" s="370">
        <f>'[13]ADALQUIRIS '!G60+[13]ALBERT!G60+[13]ANGELA!G60+[13]CESAR!G60+[13]DARIO!G60+[13]DIEGA!G60+[13]ENGELS!G60+[13]ERIC!G60+[13]EUSEBIA!G60+[13]HILARIA!G60+[13]HILDA!G60+[13]JOHANNA!G60+[13]JOSE!G60+[13]LOIDA!G60+[13]MANOLO!G60+[13]MARELINE!G60+[13]MARIA!G60+[13]MARINA!G60+[13]MARTHA!G60+[13]NELSA!G60+[13]NILKA!G60+[13]NORMAURYS!G60+[13]ROSA!G60+[13]ROSEMARY!G60+[13]RUTH!G60+[13]SANDRA!G60+[13]SANDY!G60+[13]SARISKY!G60+[13]TEODORA!G60+[13]WENDY!G60+[13]WINIE!G60+[13]YASMIN!G60+[13]YENY!G60+[13]YOGEISY!G60+[13]YULIS!G60</f>
        <v>0</v>
      </c>
      <c r="H60" s="370">
        <f>'[13]ADALQUIRIS '!H60+[13]ALBERT!H60+[13]ANGELA!H60+[13]CESAR!H60+[13]DARIO!H60+[13]DIEGA!H60+[13]ENGELS!H60+[13]ERIC!H60+[13]EUSEBIA!H60+[13]HILARIA!H60+[13]HILDA!H60+[13]JOHANNA!H60+[13]JOSE!H60+[13]LOIDA!H60+[13]MANOLO!H60+[13]MARELINE!H60+[13]MARIA!H60+[13]MARINA!H60+[13]MARTHA!H60+[13]NELSA!H60+[13]NILKA!H60+[13]NORMAURYS!H60+[13]ROSA!H60+[13]ROSEMARY!H60+[13]RUTH!H60+[13]SANDRA!H60+[13]SANDY!H60+[13]SARISKY!H60+[13]TEODORA!H60+[13]WENDY!H60+[13]WINIE!H60+[13]YASMIN!H60+[13]YENY!H60+[13]YOGEISY!H60+[13]YULIS!H60</f>
        <v>0</v>
      </c>
      <c r="I60" s="370">
        <f>'[13]ADALQUIRIS '!I60+[13]ALBERT!I60+[13]ANGELA!I60+[13]CESAR!I60+[13]DARIO!I60+[13]DIEGA!I60+[13]ENGELS!I60+[13]ERIC!I60+[13]EUSEBIA!I60+[13]HILARIA!I60+[13]HILDA!I60+[13]JOHANNA!I60+[13]JOSE!I60+[13]LOIDA!I60+[13]MANOLO!I60+[13]MARELINE!I60+[13]MARIA!I60+[13]MARINA!I60+[13]MARTHA!I60+[13]NELSA!I60+[13]NILKA!I60+[13]NORMAURYS!I60+[13]ROSA!I60+[13]ROSEMARY!I60+[13]RUTH!I60+[13]SANDRA!I60+[13]SANDY!I60+[13]SARISKY!I60+[13]TEODORA!I60+[13]WENDY!I60+[13]WINIE!I60+[13]YASMIN!I60+[13]YENY!I60+[13]YOGEISY!I60+[13]YULIS!I60</f>
        <v>0</v>
      </c>
      <c r="J60" s="356">
        <f>SUM(F60:F60:I60)</f>
        <v>0</v>
      </c>
      <c r="K60" s="316"/>
    </row>
    <row r="61" spans="2:12" ht="14.25" customHeight="1" outlineLevel="1" thickTop="1" thickBot="1" x14ac:dyDescent="0.25">
      <c r="B61" s="316"/>
      <c r="C61" s="317"/>
      <c r="D61" s="393"/>
      <c r="E61" s="395" t="s">
        <v>139</v>
      </c>
      <c r="F61" s="370">
        <f>'[13]ADALQUIRIS '!F61+[13]ALBERT!F61+[13]ANGELA!F61+[13]CESAR!F61+[13]DARIO!F61+[13]DIEGA!F61+[13]ENGELS!F61+[13]ERIC!F61+[13]EUSEBIA!F61+[13]HILARIA!F61+[13]HILDA!F61+[13]JOHANNA!F61+[13]JOSE!F61+[13]LOIDA!F61+[13]MANOLO!F61+[13]MARELINE!F61+[13]MARIA!F61+[13]MARINA!F61+[13]MARTHA!F61+[13]NELSA!F61+[13]NILKA!F61+[13]NORMAURYS!F61+[13]ROSA!F61+[13]ROSEMARY!F61+[13]RUTH!F61+[13]SANDRA!F61+[13]SANDY!F61+[13]SARISKY!F61+[13]TEODORA!F61+[13]WENDY!F61+[13]WINIE!F61+[13]YASMIN!F61+[13]YENY!F61+[13]YOGEISY!F61+[13]YULIS!F61</f>
        <v>0</v>
      </c>
      <c r="G61" s="370">
        <f>'[13]ADALQUIRIS '!G61+[13]ALBERT!G61+[13]ANGELA!G61+[13]CESAR!G61+[13]DARIO!G61+[13]DIEGA!G61+[13]ENGELS!G61+[13]ERIC!G61+[13]EUSEBIA!G61+[13]HILARIA!G61+[13]HILDA!G61+[13]JOHANNA!G61+[13]JOSE!G61+[13]LOIDA!G61+[13]MANOLO!G61+[13]MARELINE!G61+[13]MARIA!G61+[13]MARINA!G61+[13]MARTHA!G61+[13]NELSA!G61+[13]NILKA!G61+[13]NORMAURYS!G61+[13]ROSA!G61+[13]ROSEMARY!G61+[13]RUTH!G61+[13]SANDRA!G61+[13]SANDY!G61+[13]SARISKY!G61+[13]TEODORA!G61+[13]WENDY!G61+[13]WINIE!G61+[13]YASMIN!G61+[13]YENY!G61+[13]YOGEISY!G61+[13]YULIS!G61</f>
        <v>0</v>
      </c>
      <c r="H61" s="370">
        <f>'[13]ADALQUIRIS '!H61+[13]ALBERT!H61+[13]ANGELA!H61+[13]CESAR!H61+[13]DARIO!H61+[13]DIEGA!H61+[13]ENGELS!H61+[13]ERIC!H61+[13]EUSEBIA!H61+[13]HILARIA!H61+[13]HILDA!H61+[13]JOHANNA!H61+[13]JOSE!H61+[13]LOIDA!H61+[13]MANOLO!H61+[13]MARELINE!H61+[13]MARIA!H61+[13]MARINA!H61+[13]MARTHA!H61+[13]NELSA!H61+[13]NILKA!H61+[13]NORMAURYS!H61+[13]ROSA!H61+[13]ROSEMARY!H61+[13]RUTH!H61+[13]SANDRA!H61+[13]SANDY!H61+[13]SARISKY!H61+[13]TEODORA!H61+[13]WENDY!H61+[13]WINIE!H61+[13]YASMIN!H61+[13]YENY!H61+[13]YOGEISY!H61+[13]YULIS!H61</f>
        <v>0</v>
      </c>
      <c r="I61" s="370">
        <f>'[13]ADALQUIRIS '!I61+[13]ALBERT!I61+[13]ANGELA!I61+[13]CESAR!I61+[13]DARIO!I61+[13]DIEGA!I61+[13]ENGELS!I61+[13]ERIC!I61+[13]EUSEBIA!I61+[13]HILARIA!I61+[13]HILDA!I61+[13]JOHANNA!I61+[13]JOSE!I61+[13]LOIDA!I61+[13]MANOLO!I61+[13]MARELINE!I61+[13]MARIA!I61+[13]MARINA!I61+[13]MARTHA!I61+[13]NELSA!I61+[13]NILKA!I61+[13]NORMAURYS!I61+[13]ROSA!I61+[13]ROSEMARY!I61+[13]RUTH!I61+[13]SANDRA!I61+[13]SANDY!I61+[13]SARISKY!I61+[13]TEODORA!I61+[13]WENDY!I61+[13]WINIE!I61+[13]YASMIN!I61+[13]YENY!I61+[13]YOGEISY!I61+[13]YULIS!I61</f>
        <v>0</v>
      </c>
      <c r="J61" s="356">
        <f>SUM(F61:F61:I61)</f>
        <v>0</v>
      </c>
      <c r="K61" s="316"/>
    </row>
    <row r="62" spans="2:12" ht="14.25" customHeight="1" outlineLevel="1" thickTop="1" thickBot="1" x14ac:dyDescent="0.25">
      <c r="B62" s="316"/>
      <c r="C62" s="317"/>
      <c r="D62" s="393"/>
      <c r="E62" s="395" t="s">
        <v>106</v>
      </c>
      <c r="F62" s="370">
        <f>'[13]ADALQUIRIS '!F62+[13]ALBERT!F62+[13]ANGELA!F62+[13]CESAR!F62+[13]DARIO!F62+[13]DIEGA!F62+[13]ENGELS!F62+[13]ERIC!F62+[13]EUSEBIA!F62+[13]HILARIA!F62+[13]HILDA!F62+[13]JOHANNA!F62+[13]JOSE!F62+[13]LOIDA!F62+[13]MANOLO!F62+[13]MARELINE!F62+[13]MARIA!F62+[13]MARINA!F62+[13]MARTHA!F62+[13]NELSA!F62+[13]NILKA!F62+[13]NORMAURYS!F62+[13]ROSA!F62+[13]ROSEMARY!F62+[13]RUTH!F62+[13]SANDRA!F62+[13]SANDY!F62+[13]SARISKY!F62+[13]TEODORA!F62+[13]WENDY!F62+[13]WINIE!F62+[13]YASMIN!F62+[13]YENY!F62+[13]YOGEISY!F62+[13]YULIS!F62</f>
        <v>0</v>
      </c>
      <c r="G62" s="370">
        <f>'[13]ADALQUIRIS '!G62+[13]ALBERT!G62+[13]ANGELA!G62+[13]CESAR!G62+[13]DARIO!G62+[13]DIEGA!G62+[13]ENGELS!G62+[13]ERIC!G62+[13]EUSEBIA!G62+[13]HILARIA!G62+[13]HILDA!G62+[13]JOHANNA!G62+[13]JOSE!G62+[13]LOIDA!G62+[13]MANOLO!G62+[13]MARELINE!G62+[13]MARIA!G62+[13]MARINA!G62+[13]MARTHA!G62+[13]NELSA!G62+[13]NILKA!G62+[13]NORMAURYS!G62+[13]ROSA!G62+[13]ROSEMARY!G62+[13]RUTH!G62+[13]SANDRA!G62+[13]SANDY!G62+[13]SARISKY!G62+[13]TEODORA!G62+[13]WENDY!G62+[13]WINIE!G62+[13]YASMIN!G62+[13]YENY!G62+[13]YOGEISY!G62+[13]YULIS!G62</f>
        <v>0</v>
      </c>
      <c r="H62" s="370">
        <f>'[13]ADALQUIRIS '!H62+[13]ALBERT!H62+[13]ANGELA!H62+[13]CESAR!H62+[13]DARIO!H62+[13]DIEGA!H62+[13]ENGELS!H62+[13]ERIC!H62+[13]EUSEBIA!H62+[13]HILARIA!H62+[13]HILDA!H62+[13]JOHANNA!H62+[13]JOSE!H62+[13]LOIDA!H62+[13]MANOLO!H62+[13]MARELINE!H62+[13]MARIA!H62+[13]MARINA!H62+[13]MARTHA!H62+[13]NELSA!H62+[13]NILKA!H62+[13]NORMAURYS!H62+[13]ROSA!H62+[13]ROSEMARY!H62+[13]RUTH!H62+[13]SANDRA!H62+[13]SANDY!H62+[13]SARISKY!H62+[13]TEODORA!H62+[13]WENDY!H62+[13]WINIE!H62+[13]YASMIN!H62+[13]YENY!H62+[13]YOGEISY!H62+[13]YULIS!H62</f>
        <v>0</v>
      </c>
      <c r="I62" s="370">
        <f>'[13]ADALQUIRIS '!I62+[13]ALBERT!I62+[13]ANGELA!I62+[13]CESAR!I62+[13]DARIO!I62+[13]DIEGA!I62+[13]ENGELS!I62+[13]ERIC!I62+[13]EUSEBIA!I62+[13]HILARIA!I62+[13]HILDA!I62+[13]JOHANNA!I62+[13]JOSE!I62+[13]LOIDA!I62+[13]MANOLO!I62+[13]MARELINE!I62+[13]MARIA!I62+[13]MARINA!I62+[13]MARTHA!I62+[13]NELSA!I62+[13]NILKA!I62+[13]NORMAURYS!I62+[13]ROSA!I62+[13]ROSEMARY!I62+[13]RUTH!I62+[13]SANDRA!I62+[13]SANDY!I62+[13]SARISKY!I62+[13]TEODORA!I62+[13]WENDY!I62+[13]WINIE!I62+[13]YASMIN!I62+[13]YENY!I62+[13]YOGEISY!I62+[13]YULIS!I62</f>
        <v>0</v>
      </c>
      <c r="J62" s="356">
        <f>SUM(F62:F62:I62)</f>
        <v>0</v>
      </c>
      <c r="K62" s="316"/>
    </row>
    <row r="63" spans="2:12" ht="14.25" customHeight="1" outlineLevel="1" thickTop="1" thickBot="1" x14ac:dyDescent="0.25">
      <c r="B63" s="316"/>
      <c r="C63" s="317"/>
      <c r="D63" s="393"/>
      <c r="E63" s="396" t="s">
        <v>92</v>
      </c>
      <c r="F63" s="370">
        <f>'[13]ADALQUIRIS '!F63+[13]ALBERT!F63+[13]ANGELA!F63+[13]CESAR!F63+[13]DARIO!F63+[13]DIEGA!F63+[13]ENGELS!F63+[13]ERIC!F63+[13]EUSEBIA!F63+[13]HILARIA!F63+[13]HILDA!F63+[13]JOHANNA!F63+[13]JOSE!F63+[13]LOIDA!F63+[13]MANOLO!F63+[13]MARELINE!F63+[13]MARIA!F63+[13]MARINA!F63+[13]MARTHA!F63+[13]NELSA!F63+[13]NILKA!F63+[13]NORMAURYS!F63+[13]ROSA!F63+[13]ROSEMARY!F63+[13]RUTH!F63+[13]SANDRA!F63+[13]SANDY!F63+[13]SARISKY!F63+[13]TEODORA!F63+[13]WENDY!F63+[13]WINIE!F63+[13]YASMIN!F63+[13]YENY!F63+[13]YOGEISY!F63+[13]YULIS!F63</f>
        <v>0</v>
      </c>
      <c r="G63" s="370">
        <f>'[13]ADALQUIRIS '!G63+[13]ALBERT!G63+[13]ANGELA!G63+[13]CESAR!G63+[13]DARIO!G63+[13]DIEGA!G63+[13]ENGELS!G63+[13]ERIC!G63+[13]EUSEBIA!G63+[13]HILARIA!G63+[13]HILDA!G63+[13]JOHANNA!G63+[13]JOSE!G63+[13]LOIDA!G63+[13]MANOLO!G63+[13]MARELINE!G63+[13]MARIA!G63+[13]MARINA!G63+[13]MARTHA!G63+[13]NELSA!G63+[13]NILKA!G63+[13]NORMAURYS!G63+[13]ROSA!G63+[13]ROSEMARY!G63+[13]RUTH!G63+[13]SANDRA!G63+[13]SANDY!G63+[13]SARISKY!G63+[13]TEODORA!G63+[13]WENDY!G63+[13]WINIE!G63+[13]YASMIN!G63+[13]YENY!G63+[13]YOGEISY!G63+[13]YULIS!G63</f>
        <v>0</v>
      </c>
      <c r="H63" s="370">
        <f>'[13]ADALQUIRIS '!H63+[13]ALBERT!H63+[13]ANGELA!H63+[13]CESAR!H63+[13]DARIO!H63+[13]DIEGA!H63+[13]ENGELS!H63+[13]ERIC!H63+[13]EUSEBIA!H63+[13]HILARIA!H63+[13]HILDA!H63+[13]JOHANNA!H63+[13]JOSE!H63+[13]LOIDA!H63+[13]MANOLO!H63+[13]MARELINE!H63+[13]MARIA!H63+[13]MARINA!H63+[13]MARTHA!H63+[13]NELSA!H63+[13]NILKA!H63+[13]NORMAURYS!H63+[13]ROSA!H63+[13]ROSEMARY!H63+[13]RUTH!H63+[13]SANDRA!H63+[13]SANDY!H63+[13]SARISKY!H63+[13]TEODORA!H63+[13]WENDY!H63+[13]WINIE!H63+[13]YASMIN!H63+[13]YENY!H63+[13]YOGEISY!H63+[13]YULIS!H63</f>
        <v>0</v>
      </c>
      <c r="I63" s="370">
        <f>'[13]ADALQUIRIS '!I63+[13]ALBERT!I63+[13]ANGELA!I63+[13]CESAR!I63+[13]DARIO!I63+[13]DIEGA!I63+[13]ENGELS!I63+[13]ERIC!I63+[13]EUSEBIA!I63+[13]HILARIA!I63+[13]HILDA!I63+[13]JOHANNA!I63+[13]JOSE!I63+[13]LOIDA!I63+[13]MANOLO!I63+[13]MARELINE!I63+[13]MARIA!I63+[13]MARINA!I63+[13]MARTHA!I63+[13]NELSA!I63+[13]NILKA!I63+[13]NORMAURYS!I63+[13]ROSA!I63+[13]ROSEMARY!I63+[13]RUTH!I63+[13]SANDRA!I63+[13]SANDY!I63+[13]SARISKY!I63+[13]TEODORA!I63+[13]WENDY!I63+[13]WINIE!I63+[13]YASMIN!I63+[13]YENY!I63+[13]YOGEISY!I63+[13]YULIS!I63</f>
        <v>0</v>
      </c>
      <c r="J63" s="356">
        <f>SUM(F63:F63:I63)</f>
        <v>0</v>
      </c>
      <c r="K63" s="316"/>
    </row>
    <row r="64" spans="2:12" ht="14.25" customHeight="1" outlineLevel="1" thickTop="1" thickBot="1" x14ac:dyDescent="0.25">
      <c r="B64" s="316"/>
      <c r="C64" s="317"/>
      <c r="D64" s="392"/>
      <c r="E64" s="396" t="s">
        <v>121</v>
      </c>
      <c r="F64" s="370">
        <f>'[13]ADALQUIRIS '!F64+[13]ALBERT!F64+[13]ANGELA!F64+[13]CESAR!F64+[13]DARIO!F64+[13]DIEGA!F64+[13]ENGELS!F64+[13]ERIC!F64+[13]EUSEBIA!F64+[13]HILARIA!F64+[13]HILDA!F64+[13]JOHANNA!F64+[13]JOSE!F64+[13]LOIDA!F64+[13]MANOLO!F64+[13]MARELINE!F64+[13]MARIA!F64+[13]MARINA!F64+[13]MARTHA!F64+[13]NELSA!F64+[13]NILKA!F64+[13]NORMAURYS!F64+[13]ROSA!F64+[13]ROSEMARY!F64+[13]RUTH!F64+[13]SANDRA!F64+[13]SANDY!F64+[13]SARISKY!F64+[13]TEODORA!F64+[13]WENDY!F64+[13]WINIE!F64+[13]YASMIN!F64+[13]YENY!F64+[13]YOGEISY!F64+[13]YULIS!F64</f>
        <v>0</v>
      </c>
      <c r="G64" s="370">
        <f>'[13]ADALQUIRIS '!G64+[13]ALBERT!G64+[13]ANGELA!G64+[13]CESAR!G64+[13]DARIO!G64+[13]DIEGA!G64+[13]ENGELS!G64+[13]ERIC!G64+[13]EUSEBIA!G64+[13]HILARIA!G64+[13]HILDA!G64+[13]JOHANNA!G64+[13]JOSE!G64+[13]LOIDA!G64+[13]MANOLO!G64+[13]MARELINE!G64+[13]MARIA!G64+[13]MARINA!G64+[13]MARTHA!G64+[13]NELSA!G64+[13]NILKA!G64+[13]NORMAURYS!G64+[13]ROSA!G64+[13]ROSEMARY!G64+[13]RUTH!G64+[13]SANDRA!G64+[13]SANDY!G64+[13]SARISKY!G64+[13]TEODORA!G64+[13]WENDY!G64+[13]WINIE!G64+[13]YASMIN!G64+[13]YENY!G64+[13]YOGEISY!G64+[13]YULIS!G64</f>
        <v>0</v>
      </c>
      <c r="H64" s="370">
        <f>'[13]ADALQUIRIS '!H64+[13]ALBERT!H64+[13]ANGELA!H64+[13]CESAR!H64+[13]DARIO!H64+[13]DIEGA!H64+[13]ENGELS!H64+[13]ERIC!H64+[13]EUSEBIA!H64+[13]HILARIA!H64+[13]HILDA!H64+[13]JOHANNA!H64+[13]JOSE!H64+[13]LOIDA!H64+[13]MANOLO!H64+[13]MARELINE!H64+[13]MARIA!H64+[13]MARINA!H64+[13]MARTHA!H64+[13]NELSA!H64+[13]NILKA!H64+[13]NORMAURYS!H64+[13]ROSA!H64+[13]ROSEMARY!H64+[13]RUTH!H64+[13]SANDRA!H64+[13]SANDY!H64+[13]SARISKY!H64+[13]TEODORA!H64+[13]WENDY!H64+[13]WINIE!H64+[13]YASMIN!H64+[13]YENY!H64+[13]YOGEISY!H64+[13]YULIS!H64</f>
        <v>0</v>
      </c>
      <c r="I64" s="370">
        <f>'[13]ADALQUIRIS '!I64+[13]ALBERT!I64+[13]ANGELA!I64+[13]CESAR!I64+[13]DARIO!I64+[13]DIEGA!I64+[13]ENGELS!I64+[13]ERIC!I64+[13]EUSEBIA!I64+[13]HILARIA!I64+[13]HILDA!I64+[13]JOHANNA!I64+[13]JOSE!I64+[13]LOIDA!I64+[13]MANOLO!I64+[13]MARELINE!I64+[13]MARIA!I64+[13]MARINA!I64+[13]MARTHA!I64+[13]NELSA!I64+[13]NILKA!I64+[13]NORMAURYS!I64+[13]ROSA!I64+[13]ROSEMARY!I64+[13]RUTH!I64+[13]SANDRA!I64+[13]SANDY!I64+[13]SARISKY!I64+[13]TEODORA!I64+[13]WENDY!I64+[13]WINIE!I64+[13]YASMIN!I64+[13]YENY!I64+[13]YOGEISY!I64+[13]YULIS!I64</f>
        <v>0</v>
      </c>
      <c r="J64" s="356">
        <f>SUM(F64:F64:I64)</f>
        <v>0</v>
      </c>
      <c r="K64" s="317"/>
    </row>
    <row r="65" spans="2:11" ht="3.75" customHeight="1" thickTop="1" thickBot="1" x14ac:dyDescent="0.25">
      <c r="B65" s="397"/>
      <c r="C65" s="398"/>
      <c r="D65" s="399"/>
      <c r="E65" s="400"/>
      <c r="F65" s="370">
        <f>+[14]ALBERT!F65+[14]ANNERIS!F65+[14]DELIO!F65+[14]DIEGA!F65+[14]ENGELS!F65+[14]EUSEBIA!F65+[14]FIS!F65+[14]JOHANNA!F65+[14]JUNIOR!F65+[14]LINA!F65+[14]LOIDA!F65+[14]MARELINE!F65+[14]MARTHA!F65+[14]NELSA!F65+[14]NILKA!F65+[14]ROCIO!F65+[14]ROSA!F65+[14]ROSEMARY!F65+[14]RUTH!F65+[14]SANDRA!F65+[14]SANDY!F65+[14]SUGEY!F65+[14]TEODORA!F65+[14]WENDY!F65+[14]YENY!F65+[14]YUBERKY!F65+[14]YUDERKYS!F65+[14]ZAYRA!F65</f>
        <v>0</v>
      </c>
      <c r="G65" s="370">
        <f>+[14]ALBERT!G65+[14]ANNERIS!G65+[14]DELIO!G65+[14]DIEGA!G65+[14]ENGELS!G65+[14]EUSEBIA!G65+[14]FIS!G65+[14]JOHANNA!G65+[14]JUNIOR!G65+[14]LINA!G65+[14]LOIDA!G65+[14]MARELINE!G65+[14]MARTHA!G65+[14]NELSA!G65+[14]NILKA!G65+[14]ROCIO!G65+[14]ROSA!G65+[14]ROSEMARY!G65+[14]RUTH!G65+[14]SANDRA!G65+[14]SANDY!G65+[14]SUGEY!G65+[14]TEODORA!G65+[14]WENDY!G65+[14]YENY!G65+[14]YUBERKY!G65+[14]YUDERKYS!G65+[14]ZAYRA!G65</f>
        <v>0</v>
      </c>
      <c r="H65" s="370">
        <f>+[14]ALBERT!H65+[14]ANNERIS!H65+[14]DELIO!H65+[14]DIEGA!H65+[14]ENGELS!H65+[14]EUSEBIA!H65+[14]FIS!H65+[14]JOHANNA!H65+[14]JUNIOR!H65+[14]LINA!H65+[14]LOIDA!H65+[14]MARELINE!H65+[14]MARTHA!H65+[14]NELSA!H65+[14]NILKA!H65+[14]ROCIO!H65+[14]ROSA!H65+[14]ROSEMARY!H65+[14]RUTH!H65+[14]SANDRA!H65+[14]SANDY!H65+[14]SUGEY!H65+[14]TEODORA!H65+[14]WENDY!H65+[14]YENY!H65+[14]YUBERKY!H65+[14]YUDERKYS!H65+[14]ZAYRA!H65</f>
        <v>0</v>
      </c>
      <c r="I65" s="370">
        <f>+[14]ALBERT!I65+[14]ANNERIS!I65+[14]DELIO!I65+[14]DIEGA!I65+[14]ENGELS!I65+[14]EUSEBIA!I65+[14]FIS!I65+[14]JOHANNA!I65+[14]JUNIOR!I65+[14]LINA!I65+[14]LOIDA!I65+[14]MARELINE!I65+[14]MARTHA!I65+[14]NELSA!I65+[14]NILKA!I65+[14]ROCIO!I65+[14]ROSA!I65+[14]ROSEMARY!I65+[14]RUTH!I65+[14]SANDRA!I65+[14]SANDY!I65+[14]SUGEY!I65+[14]TEODORA!I65+[14]WENDY!I65+[14]YENY!I65+[14]YUBERKY!I65+[14]YUDERKYS!I65+[14]ZAYRA!I65</f>
        <v>0</v>
      </c>
      <c r="J65" s="403"/>
      <c r="K65" s="398"/>
    </row>
    <row r="66" spans="2:11" ht="12" customHeight="1" thickTop="1" x14ac:dyDescent="0.2">
      <c r="B66" s="316"/>
      <c r="C66" s="1355" t="s">
        <v>28</v>
      </c>
      <c r="D66" s="1356"/>
      <c r="E66" s="1356"/>
      <c r="F66" s="1356"/>
      <c r="G66" s="1356"/>
      <c r="H66" s="1356"/>
      <c r="I66" s="1357"/>
      <c r="J66" s="1327">
        <f>(J71+J73+J74+J75+J79+J80+J81+J82+J83+J84+J37+J42+J43+J44+J48+J50+J51+J52+J53+J55+J56+J60)</f>
        <v>185</v>
      </c>
      <c r="K66" s="316"/>
    </row>
    <row r="67" spans="2:11" ht="12" customHeight="1" x14ac:dyDescent="0.2">
      <c r="B67" s="316"/>
      <c r="C67" s="1358"/>
      <c r="D67" s="1359"/>
      <c r="E67" s="1359"/>
      <c r="F67" s="1359"/>
      <c r="G67" s="1359"/>
      <c r="H67" s="1359"/>
      <c r="I67" s="1360"/>
      <c r="J67" s="1328"/>
      <c r="K67" s="316"/>
    </row>
    <row r="68" spans="2:11" ht="12" customHeight="1" thickBot="1" x14ac:dyDescent="0.25">
      <c r="B68" s="316"/>
      <c r="C68" s="1361"/>
      <c r="D68" s="1362"/>
      <c r="E68" s="1362"/>
      <c r="F68" s="1362"/>
      <c r="G68" s="1362"/>
      <c r="H68" s="1362"/>
      <c r="I68" s="1363"/>
      <c r="J68" s="1329"/>
      <c r="K68" s="317"/>
    </row>
    <row r="69" spans="2:11" ht="14.25" customHeight="1" thickTop="1" thickBot="1" x14ac:dyDescent="0.25">
      <c r="B69" s="404"/>
      <c r="C69" s="405"/>
      <c r="D69" s="405"/>
      <c r="E69" s="405"/>
      <c r="F69" s="406"/>
      <c r="G69" s="406"/>
      <c r="H69" s="406"/>
      <c r="I69" s="407"/>
      <c r="J69" s="408"/>
      <c r="K69" s="316"/>
    </row>
    <row r="70" spans="2:11" ht="16.5" customHeight="1" thickTop="1" thickBot="1" x14ac:dyDescent="0.25">
      <c r="B70" s="404"/>
      <c r="C70" s="405"/>
      <c r="D70" s="1346" t="s">
        <v>141</v>
      </c>
      <c r="E70" s="1347"/>
      <c r="F70" s="409">
        <f>(F71)</f>
        <v>66</v>
      </c>
      <c r="G70" s="409">
        <f>(G71)</f>
        <v>31</v>
      </c>
      <c r="H70" s="409">
        <f>(H71)</f>
        <v>6</v>
      </c>
      <c r="I70" s="409">
        <f>(I71)</f>
        <v>0</v>
      </c>
      <c r="J70" s="374">
        <f>SUM(F70:I70)</f>
        <v>103</v>
      </c>
      <c r="K70" s="316"/>
    </row>
    <row r="71" spans="2:11" ht="14.25" customHeight="1" thickTop="1" thickBot="1" x14ac:dyDescent="0.25">
      <c r="B71" s="404"/>
      <c r="C71" s="405"/>
      <c r="D71" s="1344" t="s">
        <v>86</v>
      </c>
      <c r="E71" s="1345"/>
      <c r="F71" s="370">
        <f>'[13]ADALQUIRIS '!F71+[13]ALBERT!F71+[13]ANGELA!F71+[13]CESAR!F71+[13]DARIO!F71+[13]DIEGA!F71+[13]ENGELS!F71+[13]ERIC!F71+[13]EUSEBIA!F71+[13]HILARIA!F71+[13]HILDA!F71+[13]JOHANNA!F71+[13]JOSE!F71+[13]LOIDA!F71+[13]MANOLO!F71+[13]MARELINE!F71+[13]MARIA!F71+[13]MARINA!F71+[13]MARTHA!F71+[13]NELSA!F71+[13]NILKA!F71+[13]NORMAURYS!F71+[13]ROSA!F71+[13]ROSEMARY!F71+[13]RUTH!F71+[13]SANDRA!F71+[13]SANDY!F71+[13]SARISKY!F71+[13]TEODORA!F71+[13]WENDY!F71+[13]WINIE!F71+[13]YASMIN!F71+[13]YENY!F71+[13]YOGEISY!F71+[13]YULIS!F71</f>
        <v>66</v>
      </c>
      <c r="G71" s="370">
        <f>'[13]ADALQUIRIS '!G71+[13]ALBERT!G71+[13]ANGELA!G71+[13]CESAR!G71+[13]DARIO!G71+[13]DIEGA!G71+[13]ENGELS!G71+[13]ERIC!G71+[13]EUSEBIA!G71+[13]HILARIA!G71+[13]HILDA!G71+[13]JOHANNA!G71+[13]JOSE!G71+[13]LOIDA!G71+[13]MANOLO!G71+[13]MARELINE!G71+[13]MARIA!G71+[13]MARINA!G71+[13]MARTHA!G71+[13]NELSA!G71+[13]NILKA!G71+[13]NORMAURYS!G71+[13]ROSA!G71+[13]ROSEMARY!G71+[13]RUTH!G71+[13]SANDRA!G71+[13]SANDY!G71+[13]SARISKY!G71+[13]TEODORA!G71+[13]WENDY!G71+[13]WINIE!G71+[13]YASMIN!G71+[13]YENY!G71+[13]YOGEISY!G71+[13]YULIS!G71</f>
        <v>31</v>
      </c>
      <c r="H71" s="370">
        <f>'[13]ADALQUIRIS '!H71+[13]ALBERT!H71+[13]ANGELA!H71+[13]CESAR!H71+[13]DARIO!H71+[13]DIEGA!H71+[13]ENGELS!H71+[13]ERIC!H71+[13]EUSEBIA!H71+[13]HILARIA!H71+[13]HILDA!H71+[13]JOHANNA!H71+[13]JOSE!H71+[13]LOIDA!H71+[13]MANOLO!H71+[13]MARELINE!H71+[13]MARIA!H71+[13]MARINA!H71+[13]MARTHA!H71+[13]NELSA!H71+[13]NILKA!H71+[13]NORMAURYS!H71+[13]ROSA!H71+[13]ROSEMARY!H71+[13]RUTH!H71+[13]SANDRA!H71+[13]SANDY!H71+[13]SARISKY!H71+[13]TEODORA!H71+[13]WENDY!H71+[13]WINIE!H71+[13]YASMIN!H71+[13]YENY!H71+[13]YOGEISY!H71+[13]YULIS!H71</f>
        <v>6</v>
      </c>
      <c r="I71" s="370">
        <f>'[13]ADALQUIRIS '!I71+[13]ALBERT!I71+[13]ANGELA!I71+[13]CESAR!I71+[13]DARIO!I71+[13]DIEGA!I71+[13]ENGELS!I71+[13]ERIC!I71+[13]EUSEBIA!I71+[13]HILARIA!I71+[13]HILDA!I71+[13]JOHANNA!I71+[13]JOSE!I71+[13]LOIDA!I71+[13]MANOLO!I71+[13]MARELINE!I71+[13]MARIA!I71+[13]MARINA!I71+[13]MARTHA!I71+[13]NELSA!I71+[13]NILKA!I71+[13]NORMAURYS!I71+[13]ROSA!I71+[13]ROSEMARY!I71+[13]RUTH!I71+[13]SANDRA!I71+[13]SANDY!I71+[13]SARISKY!I71+[13]TEODORA!I71+[13]WENDY!I71+[13]WINIE!I71+[13]YASMIN!I71+[13]YENY!I71+[13]YOGEISY!I71+[13]YULIS!I71</f>
        <v>0</v>
      </c>
      <c r="J71" s="410">
        <f>SUM(F71:I71)</f>
        <v>103</v>
      </c>
      <c r="K71" s="316"/>
    </row>
    <row r="72" spans="2:11" ht="16.5" customHeight="1" thickTop="1" thickBot="1" x14ac:dyDescent="0.25">
      <c r="B72" s="316"/>
      <c r="C72" s="411"/>
      <c r="D72" s="1346" t="s">
        <v>140</v>
      </c>
      <c r="E72" s="1347"/>
      <c r="F72" s="409">
        <f>SUM(F73:F75)</f>
        <v>2</v>
      </c>
      <c r="G72" s="409">
        <f>SUM(G73:G75)</f>
        <v>0</v>
      </c>
      <c r="H72" s="409">
        <f>SUM(H73:H75)</f>
        <v>0</v>
      </c>
      <c r="I72" s="409">
        <f>SUM(I73:I75)</f>
        <v>0</v>
      </c>
      <c r="J72" s="374">
        <f t="shared" ref="J72:J87" si="2">SUM(F72:I72)</f>
        <v>2</v>
      </c>
      <c r="K72" s="316"/>
    </row>
    <row r="73" spans="2:11" ht="14.25" customHeight="1" outlineLevel="1" thickTop="1" thickBot="1" x14ac:dyDescent="0.25">
      <c r="B73" s="316"/>
      <c r="C73" s="411"/>
      <c r="D73" s="383"/>
      <c r="E73" s="412" t="s">
        <v>29</v>
      </c>
      <c r="F73" s="370">
        <f>'[13]ADALQUIRIS '!F73+[13]ALBERT!F73+[13]ANGELA!F73+[13]CESAR!F73+[13]DARIO!F73+[13]DIEGA!F73+[13]ENGELS!F73+[13]ERIC!F73+[13]EUSEBIA!F73+[13]HILARIA!F73+[13]HILDA!F73+[13]JOHANNA!F73+[13]JOSE!F73+[13]LOIDA!F73+[13]MANOLO!F73+[13]MARELINE!F73+[13]MARIA!F73+[13]MARINA!F73+[13]MARTHA!F73+[13]NELSA!F73+[13]NILKA!F73+[13]NORMAURYS!F73+[13]ROSA!F73+[13]ROSEMARY!F73+[13]RUTH!F73+[13]SANDRA!F73+[13]SANDY!F73+[13]SARISKY!F73+[13]TEODORA!F73+[13]WENDY!F73+[13]WINIE!F73+[13]YASMIN!F73+[13]YENY!F73+[13]YOGEISY!F73+[13]YULIS!F73</f>
        <v>0</v>
      </c>
      <c r="G73" s="370">
        <f>'[13]ADALQUIRIS '!G73+[13]ALBERT!G73+[13]ANGELA!G73+[13]CESAR!G73+[13]DARIO!G73+[13]DIEGA!G73+[13]ENGELS!G73+[13]ERIC!G73+[13]EUSEBIA!G73+[13]HILARIA!G73+[13]HILDA!G73+[13]JOHANNA!G73+[13]JOSE!G73+[13]LOIDA!G73+[13]MANOLO!G73+[13]MARELINE!G73+[13]MARIA!G73+[13]MARINA!G73+[13]MARTHA!G73+[13]NELSA!G73+[13]NILKA!G73+[13]NORMAURYS!G73+[13]ROSA!G73+[13]ROSEMARY!G73+[13]RUTH!G73+[13]SANDRA!G73+[13]SANDY!G73+[13]SARISKY!G73+[13]TEODORA!G73+[13]WENDY!G73+[13]WINIE!G73+[13]YASMIN!G73+[13]YENY!G73+[13]YOGEISY!G73+[13]YULIS!G73</f>
        <v>0</v>
      </c>
      <c r="H73" s="370">
        <f>'[13]ADALQUIRIS '!H73+[13]ALBERT!H73+[13]ANGELA!H73+[13]CESAR!H73+[13]DARIO!H73+[13]DIEGA!H73+[13]ENGELS!H73+[13]ERIC!H73+[13]EUSEBIA!H73+[13]HILARIA!H73+[13]HILDA!H73+[13]JOHANNA!H73+[13]JOSE!H73+[13]LOIDA!H73+[13]MANOLO!H73+[13]MARELINE!H73+[13]MARIA!H73+[13]MARINA!H73+[13]MARTHA!H73+[13]NELSA!H73+[13]NILKA!H73+[13]NORMAURYS!H73+[13]ROSA!H73+[13]ROSEMARY!H73+[13]RUTH!H73+[13]SANDRA!H73+[13]SANDY!H73+[13]SARISKY!H73+[13]TEODORA!H73+[13]WENDY!H73+[13]WINIE!H73+[13]YASMIN!H73+[13]YENY!H73+[13]YOGEISY!H73+[13]YULIS!H73</f>
        <v>0</v>
      </c>
      <c r="I73" s="370">
        <f>'[13]ADALQUIRIS '!I73+[13]ALBERT!I73+[13]ANGELA!I73+[13]CESAR!I73+[13]DARIO!I73+[13]DIEGA!I73+[13]ENGELS!I73+[13]ERIC!I73+[13]EUSEBIA!I73+[13]HILARIA!I73+[13]HILDA!I73+[13]JOHANNA!I73+[13]JOSE!I73+[13]LOIDA!I73+[13]MANOLO!I73+[13]MARELINE!I73+[13]MARIA!I73+[13]MARINA!I73+[13]MARTHA!I73+[13]NELSA!I73+[13]NILKA!I73+[13]NORMAURYS!I73+[13]ROSA!I73+[13]ROSEMARY!I73+[13]RUTH!I73+[13]SANDRA!I73+[13]SANDY!I73+[13]SARISKY!I73+[13]TEODORA!I73+[13]WENDY!I73+[13]WINIE!I73+[13]YASMIN!I73+[13]YENY!I73+[13]YOGEISY!I73+[13]YULIS!I73</f>
        <v>0</v>
      </c>
      <c r="J73" s="410">
        <f t="shared" si="2"/>
        <v>0</v>
      </c>
      <c r="K73" s="316"/>
    </row>
    <row r="74" spans="2:11" ht="14.25" outlineLevel="1" thickTop="1" thickBot="1" x14ac:dyDescent="0.25">
      <c r="B74" s="316"/>
      <c r="C74" s="411"/>
      <c r="D74" s="383"/>
      <c r="E74" s="413" t="s">
        <v>57</v>
      </c>
      <c r="F74" s="370">
        <f>'[13]ADALQUIRIS '!F74+[13]ALBERT!F74+[13]ANGELA!F74+[13]CESAR!F74+[13]DARIO!F74+[13]DIEGA!F74+[13]ENGELS!F74+[13]ERIC!F74+[13]EUSEBIA!F74+[13]HILARIA!F74+[13]HILDA!F74+[13]JOHANNA!F74+[13]JOSE!F74+[13]LOIDA!F74+[13]MANOLO!F74+[13]MARELINE!F74+[13]MARIA!F74+[13]MARINA!F74+[13]MARTHA!F74+[13]NELSA!F74+[13]NILKA!F74+[13]NORMAURYS!F74+[13]ROSA!F74+[13]ROSEMARY!F74+[13]RUTH!F74+[13]SANDRA!F74+[13]SANDY!F74+[13]SARISKY!F74+[13]TEODORA!F74+[13]WENDY!F74+[13]WINIE!F74+[13]YASMIN!F74+[13]YENY!F74+[13]YOGEISY!F74+[13]YULIS!F74</f>
        <v>1</v>
      </c>
      <c r="G74" s="370">
        <f>'[13]ADALQUIRIS '!G74+[13]ALBERT!G74+[13]ANGELA!G74+[13]CESAR!G74+[13]DARIO!G74+[13]DIEGA!G74+[13]ENGELS!G74+[13]ERIC!G74+[13]EUSEBIA!G74+[13]HILARIA!G74+[13]HILDA!G74+[13]JOHANNA!G74+[13]JOSE!G74+[13]LOIDA!G74+[13]MANOLO!G74+[13]MARELINE!G74+[13]MARIA!G74+[13]MARINA!G74+[13]MARTHA!G74+[13]NELSA!G74+[13]NILKA!G74+[13]NORMAURYS!G74+[13]ROSA!G74+[13]ROSEMARY!G74+[13]RUTH!G74+[13]SANDRA!G74+[13]SANDY!G74+[13]SARISKY!G74+[13]TEODORA!G74+[13]WENDY!G74+[13]WINIE!G74+[13]YASMIN!G74+[13]YENY!G74+[13]YOGEISY!G74+[13]YULIS!G74</f>
        <v>0</v>
      </c>
      <c r="H74" s="370">
        <f>'[13]ADALQUIRIS '!H74+[13]ALBERT!H74+[13]ANGELA!H74+[13]CESAR!H74+[13]DARIO!H74+[13]DIEGA!H74+[13]ENGELS!H74+[13]ERIC!H74+[13]EUSEBIA!H74+[13]HILARIA!H74+[13]HILDA!H74+[13]JOHANNA!H74+[13]JOSE!H74+[13]LOIDA!H74+[13]MANOLO!H74+[13]MARELINE!H74+[13]MARIA!H74+[13]MARINA!H74+[13]MARTHA!H74+[13]NELSA!H74+[13]NILKA!H74+[13]NORMAURYS!H74+[13]ROSA!H74+[13]ROSEMARY!H74+[13]RUTH!H74+[13]SANDRA!H74+[13]SANDY!H74+[13]SARISKY!H74+[13]TEODORA!H74+[13]WENDY!H74+[13]WINIE!H74+[13]YASMIN!H74+[13]YENY!H74+[13]YOGEISY!H74+[13]YULIS!H74</f>
        <v>0</v>
      </c>
      <c r="I74" s="370">
        <f>'[13]ADALQUIRIS '!I74+[13]ALBERT!I74+[13]ANGELA!I74+[13]CESAR!I74+[13]DARIO!I74+[13]DIEGA!I74+[13]ENGELS!I74+[13]ERIC!I74+[13]EUSEBIA!I74+[13]HILARIA!I74+[13]HILDA!I74+[13]JOHANNA!I74+[13]JOSE!I74+[13]LOIDA!I74+[13]MANOLO!I74+[13]MARELINE!I74+[13]MARIA!I74+[13]MARINA!I74+[13]MARTHA!I74+[13]NELSA!I74+[13]NILKA!I74+[13]NORMAURYS!I74+[13]ROSA!I74+[13]ROSEMARY!I74+[13]RUTH!I74+[13]SANDRA!I74+[13]SANDY!I74+[13]SARISKY!I74+[13]TEODORA!I74+[13]WENDY!I74+[13]WINIE!I74+[13]YASMIN!I74+[13]YENY!I74+[13]YOGEISY!I74+[13]YULIS!I74</f>
        <v>0</v>
      </c>
      <c r="J74" s="410">
        <f t="shared" si="2"/>
        <v>1</v>
      </c>
      <c r="K74" s="316"/>
    </row>
    <row r="75" spans="2:11" ht="14.25" outlineLevel="1" thickTop="1" thickBot="1" x14ac:dyDescent="0.25">
      <c r="B75" s="316"/>
      <c r="C75" s="411"/>
      <c r="D75" s="414"/>
      <c r="E75" s="415" t="s">
        <v>58</v>
      </c>
      <c r="F75" s="370">
        <f>'[13]ADALQUIRIS '!F75+[13]ALBERT!F75+[13]ANGELA!F75+[13]CESAR!F75+[13]DARIO!F75+[13]DIEGA!F75+[13]ENGELS!F75+[13]ERIC!F75+[13]EUSEBIA!F75+[13]HILARIA!F75+[13]HILDA!F75+[13]JOHANNA!F75+[13]JOSE!F75+[13]LOIDA!F75+[13]MANOLO!F75+[13]MARELINE!F75+[13]MARIA!F75+[13]MARINA!F75+[13]MARTHA!F75+[13]NELSA!F75+[13]NILKA!F75+[13]NORMAURYS!F75+[13]ROSA!F75+[13]ROSEMARY!F75+[13]RUTH!F75+[13]SANDRA!F75+[13]SANDY!F75+[13]SARISKY!F75+[13]TEODORA!F75+[13]WENDY!F75+[13]WINIE!F75+[13]YASMIN!F75+[13]YENY!F75+[13]YOGEISY!F75+[13]YULIS!F75</f>
        <v>1</v>
      </c>
      <c r="G75" s="370">
        <f>'[13]ADALQUIRIS '!G75+[13]ALBERT!G75+[13]ANGELA!G75+[13]CESAR!G75+[13]DARIO!G75+[13]DIEGA!G75+[13]ENGELS!G75+[13]ERIC!G75+[13]EUSEBIA!G75+[13]HILARIA!G75+[13]HILDA!G75+[13]JOHANNA!G75+[13]JOSE!G75+[13]LOIDA!G75+[13]MANOLO!G75+[13]MARELINE!G75+[13]MARIA!G75+[13]MARINA!G75+[13]MARTHA!G75+[13]NELSA!G75+[13]NILKA!G75+[13]NORMAURYS!G75+[13]ROSA!G75+[13]ROSEMARY!G75+[13]RUTH!G75+[13]SANDRA!G75+[13]SANDY!G75+[13]SARISKY!G75+[13]TEODORA!G75+[13]WENDY!G75+[13]WINIE!G75+[13]YASMIN!G75+[13]YENY!G75+[13]YOGEISY!G75+[13]YULIS!G75</f>
        <v>0</v>
      </c>
      <c r="H75" s="370">
        <f>'[13]ADALQUIRIS '!H75+[13]ALBERT!H75+[13]ANGELA!H75+[13]CESAR!H75+[13]DARIO!H75+[13]DIEGA!H75+[13]ENGELS!H75+[13]ERIC!H75+[13]EUSEBIA!H75+[13]HILARIA!H75+[13]HILDA!H75+[13]JOHANNA!H75+[13]JOSE!H75+[13]LOIDA!H75+[13]MANOLO!H75+[13]MARELINE!H75+[13]MARIA!H75+[13]MARINA!H75+[13]MARTHA!H75+[13]NELSA!H75+[13]NILKA!H75+[13]NORMAURYS!H75+[13]ROSA!H75+[13]ROSEMARY!H75+[13]RUTH!H75+[13]SANDRA!H75+[13]SANDY!H75+[13]SARISKY!H75+[13]TEODORA!H75+[13]WENDY!H75+[13]WINIE!H75+[13]YASMIN!H75+[13]YENY!H75+[13]YOGEISY!H75+[13]YULIS!H75</f>
        <v>0</v>
      </c>
      <c r="I75" s="370">
        <f>'[13]ADALQUIRIS '!I75+[13]ALBERT!I75+[13]ANGELA!I75+[13]CESAR!I75+[13]DARIO!I75+[13]DIEGA!I75+[13]ENGELS!I75+[13]ERIC!I75+[13]EUSEBIA!I75+[13]HILARIA!I75+[13]HILDA!I75+[13]JOHANNA!I75+[13]JOSE!I75+[13]LOIDA!I75+[13]MANOLO!I75+[13]MARELINE!I75+[13]MARIA!I75+[13]MARINA!I75+[13]MARTHA!I75+[13]NELSA!I75+[13]NILKA!I75+[13]NORMAURYS!I75+[13]ROSA!I75+[13]ROSEMARY!I75+[13]RUTH!I75+[13]SANDRA!I75+[13]SANDY!I75+[13]SARISKY!I75+[13]TEODORA!I75+[13]WENDY!I75+[13]WINIE!I75+[13]YASMIN!I75+[13]YENY!I75+[13]YOGEISY!I75+[13]YULIS!I75</f>
        <v>0</v>
      </c>
      <c r="J75" s="408">
        <f t="shared" si="2"/>
        <v>1</v>
      </c>
      <c r="K75" s="316"/>
    </row>
    <row r="76" spans="2:11" ht="35.25" customHeight="1" thickTop="1" thickBot="1" x14ac:dyDescent="0.3">
      <c r="B76" s="316"/>
      <c r="C76" s="1348" t="s">
        <v>43</v>
      </c>
      <c r="D76" s="1349"/>
      <c r="E76" s="1349"/>
      <c r="F76" s="1349"/>
      <c r="G76" s="1349"/>
      <c r="H76" s="1349"/>
      <c r="I76" s="1350"/>
      <c r="J76" s="416">
        <f>(H256-J66)</f>
        <v>15897</v>
      </c>
      <c r="K76" s="316"/>
    </row>
    <row r="77" spans="2:11" ht="16.5" customHeight="1" thickTop="1" thickBot="1" x14ac:dyDescent="0.25">
      <c r="B77" s="316"/>
      <c r="C77" s="341"/>
      <c r="D77" s="1351" t="s">
        <v>146</v>
      </c>
      <c r="E77" s="1352"/>
      <c r="F77" s="370">
        <f>'[13]ADALQUIRIS '!F77+[13]ALBERT!F77+[13]ANGELA!F77+[13]CESAR!F77+[13]DARIO!F77+[13]DIEGA!F77+[13]ENGELS!F77+[13]ERIC!F77+[13]EUSEBIA!F77+[13]HILARIA!F77+[13]HILDA!F77+[13]JOHANNA!F77+[13]JOSE!F77+[13]LOIDA!F77+[13]MANOLO!F77+[13]MARELINE!F77+[13]MARIA!F77+[13]MARINA!F77+[13]MARTHA!F77+[13]NELSA!F77+[13]NILKA!F77+[13]NORMAURYS!F77+[13]ROSA!F77+[13]ROSEMARY!F77+[13]RUTH!F77+[13]SANDRA!F77+[13]SANDY!F77+[13]SARISKY!F77+[13]TEODORA!F77+[13]WENDY!F77+[13]WINIE!F77+[13]YASMIN!F77+[13]YENY!F77+[13]YOGEISY!F77+[13]YULIS!F77</f>
        <v>0</v>
      </c>
      <c r="G77" s="370">
        <f>'[13]ADALQUIRIS '!G77+[13]ALBERT!G77+[13]ANGELA!G77+[13]CESAR!G77+[13]DARIO!G77+[13]DIEGA!G77+[13]ENGELS!G77+[13]ERIC!G77+[13]EUSEBIA!G77+[13]HILARIA!G77+[13]HILDA!G77+[13]JOHANNA!G77+[13]JOSE!G77+[13]LOIDA!G77+[13]MANOLO!G77+[13]MARELINE!G77+[13]MARIA!G77+[13]MARINA!G77+[13]MARTHA!G77+[13]NELSA!G77+[13]NILKA!G77+[13]NORMAURYS!G77+[13]ROSA!G77+[13]ROSEMARY!G77+[13]RUTH!G77+[13]SANDRA!G77+[13]SANDY!G77+[13]SARISKY!G77+[13]TEODORA!G77+[13]WENDY!G77+[13]WINIE!G77+[13]YASMIN!G77+[13]YENY!G77+[13]YOGEISY!G77+[13]YULIS!G77</f>
        <v>0</v>
      </c>
      <c r="H77" s="370">
        <f>'[13]ADALQUIRIS '!H77+[13]ALBERT!H77+[13]ANGELA!H77+[13]CESAR!H77+[13]DARIO!H77+[13]DIEGA!H77+[13]ENGELS!H77+[13]ERIC!H77+[13]EUSEBIA!H77+[13]HILARIA!H77+[13]HILDA!H77+[13]JOHANNA!H77+[13]JOSE!H77+[13]LOIDA!H77+[13]MANOLO!H77+[13]MARELINE!H77+[13]MARIA!H77+[13]MARINA!H77+[13]MARTHA!H77+[13]NELSA!H77+[13]NILKA!H77+[13]NORMAURYS!H77+[13]ROSA!H77+[13]ROSEMARY!H77+[13]RUTH!H77+[13]SANDRA!H77+[13]SANDY!H77+[13]SARISKY!H77+[13]TEODORA!H77+[13]WENDY!H77+[13]WINIE!H77+[13]YASMIN!H77+[13]YENY!H77+[13]YOGEISY!H77+[13]YULIS!H77</f>
        <v>0</v>
      </c>
      <c r="I77" s="370">
        <f>'[13]ADALQUIRIS '!I77+[13]ALBERT!I77+[13]ANGELA!I77+[13]CESAR!I77+[13]DARIO!I77+[13]DIEGA!I77+[13]ENGELS!I77+[13]ERIC!I77+[13]EUSEBIA!I77+[13]HILARIA!I77+[13]HILDA!I77+[13]JOHANNA!I77+[13]JOSE!I77+[13]LOIDA!I77+[13]MANOLO!I77+[13]MARELINE!I77+[13]MARIA!I77+[13]MARINA!I77+[13]MARTHA!I77+[13]NELSA!I77+[13]NILKA!I77+[13]NORMAURYS!I77+[13]ROSA!I77+[13]ROSEMARY!I77+[13]RUTH!I77+[13]SANDRA!I77+[13]SANDY!I77+[13]SARISKY!I77+[13]TEODORA!I77+[13]WENDY!I77+[13]WINIE!I77+[13]YASMIN!I77+[13]YENY!I77+[13]YOGEISY!I77+[13]YULIS!I77</f>
        <v>0</v>
      </c>
      <c r="J77" s="418">
        <f t="shared" si="2"/>
        <v>0</v>
      </c>
      <c r="K77" s="316"/>
    </row>
    <row r="78" spans="2:11" ht="16.5" customHeight="1" thickTop="1" thickBot="1" x14ac:dyDescent="0.25">
      <c r="B78" s="316"/>
      <c r="C78" s="341"/>
      <c r="D78" s="1353" t="s">
        <v>147</v>
      </c>
      <c r="E78" s="1354"/>
      <c r="F78" s="419">
        <f>(F79+F80+F81+F82+F83+F84+F85+F86+F87)</f>
        <v>111</v>
      </c>
      <c r="G78" s="419">
        <f>(G79+G80+G81+G82+G83+G84+G85+G86+G87)</f>
        <v>0</v>
      </c>
      <c r="H78" s="419">
        <f>(H79+H80+H81+H82+H83+H84+H85+H86+H87)</f>
        <v>8</v>
      </c>
      <c r="I78" s="419">
        <f>(I79+I80+I81+I82+I83+I84+I85+I86+I87)</f>
        <v>0</v>
      </c>
      <c r="J78" s="420">
        <f>SUM(F78:I78)</f>
        <v>119</v>
      </c>
      <c r="K78" s="316"/>
    </row>
    <row r="79" spans="2:11" ht="14.25" customHeight="1" outlineLevel="1" thickTop="1" thickBot="1" x14ac:dyDescent="0.25">
      <c r="B79" s="316"/>
      <c r="C79" s="341"/>
      <c r="D79" s="383"/>
      <c r="E79" s="421" t="s">
        <v>112</v>
      </c>
      <c r="F79" s="370">
        <f>'[13]ADALQUIRIS '!F79+[13]ALBERT!F79+[13]ANGELA!F79+[13]CESAR!F79+[13]DARIO!F79+[13]DIEGA!F79+[13]ENGELS!F79+[13]ERIC!F79+[13]EUSEBIA!F79+[13]HILARIA!F79+[13]HILDA!F79+[13]JOHANNA!F79+[13]JOSE!F79+[13]LOIDA!F79+[13]MANOLO!F79+[13]MARELINE!F79+[13]MARIA!F79+[13]MARINA!F79+[13]MARTHA!F79+[13]NELSA!F79+[13]NILKA!F79+[13]NORMAURYS!F79+[13]ROSA!F79+[13]ROSEMARY!F79+[13]RUTH!F79+[13]SANDRA!F79+[13]SANDY!F79+[13]SARISKY!F79+[13]TEODORA!F79+[13]WENDY!F79+[13]WINIE!F79+[13]YASMIN!F79+[13]YENY!F79+[13]YOGEISY!F79+[13]YULIS!F79</f>
        <v>13</v>
      </c>
      <c r="G79" s="370">
        <f>'[13]ADALQUIRIS '!G79+[13]ALBERT!G79+[13]ANGELA!G79+[13]CESAR!G79+[13]DARIO!G79+[13]DIEGA!G79+[13]ENGELS!G79+[13]ERIC!G79+[13]EUSEBIA!G79+[13]HILARIA!G79+[13]HILDA!G79+[13]JOHANNA!G79+[13]JOSE!G79+[13]LOIDA!G79+[13]MANOLO!G79+[13]MARELINE!G79+[13]MARIA!G79+[13]MARINA!G79+[13]MARTHA!G79+[13]NELSA!G79+[13]NILKA!G79+[13]NORMAURYS!G79+[13]ROSA!G79+[13]ROSEMARY!G79+[13]RUTH!G79+[13]SANDRA!G79+[13]SANDY!G79+[13]SARISKY!G79+[13]TEODORA!G79+[13]WENDY!G79+[13]WINIE!G79+[13]YASMIN!G79+[13]YENY!G79+[13]YOGEISY!G79+[13]YULIS!G79</f>
        <v>0</v>
      </c>
      <c r="H79" s="370">
        <f>'[13]ADALQUIRIS '!H79+[13]ALBERT!H79+[13]ANGELA!H79+[13]CESAR!H79+[13]DARIO!H79+[13]DIEGA!H79+[13]ENGELS!H79+[13]ERIC!H79+[13]EUSEBIA!H79+[13]HILARIA!H79+[13]HILDA!H79+[13]JOHANNA!H79+[13]JOSE!H79+[13]LOIDA!H79+[13]MANOLO!H79+[13]MARELINE!H79+[13]MARIA!H79+[13]MARINA!H79+[13]MARTHA!H79+[13]NELSA!H79+[13]NILKA!H79+[13]NORMAURYS!H79+[13]ROSA!H79+[13]ROSEMARY!H79+[13]RUTH!H79+[13]SANDRA!H79+[13]SANDY!H79+[13]SARISKY!H79+[13]TEODORA!H79+[13]WENDY!H79+[13]WINIE!H79+[13]YASMIN!H79+[13]YENY!H79+[13]YOGEISY!H79+[13]YULIS!H79</f>
        <v>2</v>
      </c>
      <c r="I79" s="370">
        <f>'[13]ADALQUIRIS '!I79+[13]ALBERT!I79+[13]ANGELA!I79+[13]CESAR!I79+[13]DARIO!I79+[13]DIEGA!I79+[13]ENGELS!I79+[13]ERIC!I79+[13]EUSEBIA!I79+[13]HILARIA!I79+[13]HILDA!I79+[13]JOHANNA!I79+[13]JOSE!I79+[13]LOIDA!I79+[13]MANOLO!I79+[13]MARELINE!I79+[13]MARIA!I79+[13]MARINA!I79+[13]MARTHA!I79+[13]NELSA!I79+[13]NILKA!I79+[13]NORMAURYS!I79+[13]ROSA!I79+[13]ROSEMARY!I79+[13]RUTH!I79+[13]SANDRA!I79+[13]SANDY!I79+[13]SARISKY!I79+[13]TEODORA!I79+[13]WENDY!I79+[13]WINIE!I79+[13]YASMIN!I79+[13]YENY!I79+[13]YOGEISY!I79+[13]YULIS!I79</f>
        <v>0</v>
      </c>
      <c r="J79" s="423">
        <f t="shared" si="2"/>
        <v>15</v>
      </c>
      <c r="K79" s="316"/>
    </row>
    <row r="80" spans="2:11" ht="14.25" customHeight="1" outlineLevel="1" thickTop="1" thickBot="1" x14ac:dyDescent="0.25">
      <c r="B80" s="316"/>
      <c r="C80" s="341"/>
      <c r="D80" s="383"/>
      <c r="E80" s="424" t="s">
        <v>108</v>
      </c>
      <c r="F80" s="370">
        <f>'[13]ADALQUIRIS '!F80+[13]ALBERT!F80+[13]ANGELA!F80+[13]CESAR!F80+[13]DARIO!F80+[13]DIEGA!F80+[13]ENGELS!F80+[13]ERIC!F80+[13]EUSEBIA!F80+[13]HILARIA!F80+[13]HILDA!F80+[13]JOHANNA!F80+[13]JOSE!F80+[13]LOIDA!F80+[13]MANOLO!F80+[13]MARELINE!F80+[13]MARIA!F80+[13]MARINA!F80+[13]MARTHA!F80+[13]NELSA!F80+[13]NILKA!F80+[13]NORMAURYS!F80+[13]ROSA!F80+[13]ROSEMARY!F80+[13]RUTH!F80+[13]SANDRA!F80+[13]SANDY!F80+[13]SARISKY!F80+[13]TEODORA!F80+[13]WENDY!F80+[13]WINIE!F80+[13]YASMIN!F80+[13]YENY!F80+[13]YOGEISY!F80+[13]YULIS!F80</f>
        <v>0</v>
      </c>
      <c r="G80" s="370">
        <f>'[13]ADALQUIRIS '!G80+[13]ALBERT!G80+[13]ANGELA!G80+[13]CESAR!G80+[13]DARIO!G80+[13]DIEGA!G80+[13]ENGELS!G80+[13]ERIC!G80+[13]EUSEBIA!G80+[13]HILARIA!G80+[13]HILDA!G80+[13]JOHANNA!G80+[13]JOSE!G80+[13]LOIDA!G80+[13]MANOLO!G80+[13]MARELINE!G80+[13]MARIA!G80+[13]MARINA!G80+[13]MARTHA!G80+[13]NELSA!G80+[13]NILKA!G80+[13]NORMAURYS!G80+[13]ROSA!G80+[13]ROSEMARY!G80+[13]RUTH!G80+[13]SANDRA!G80+[13]SANDY!G80+[13]SARISKY!G80+[13]TEODORA!G80+[13]WENDY!G80+[13]WINIE!G80+[13]YASMIN!G80+[13]YENY!G80+[13]YOGEISY!G80+[13]YULIS!G80</f>
        <v>0</v>
      </c>
      <c r="H80" s="370">
        <f>'[13]ADALQUIRIS '!H80+[13]ALBERT!H80+[13]ANGELA!H80+[13]CESAR!H80+[13]DARIO!H80+[13]DIEGA!H80+[13]ENGELS!H80+[13]ERIC!H80+[13]EUSEBIA!H80+[13]HILARIA!H80+[13]HILDA!H80+[13]JOHANNA!H80+[13]JOSE!H80+[13]LOIDA!H80+[13]MANOLO!H80+[13]MARELINE!H80+[13]MARIA!H80+[13]MARINA!H80+[13]MARTHA!H80+[13]NELSA!H80+[13]NILKA!H80+[13]NORMAURYS!H80+[13]ROSA!H80+[13]ROSEMARY!H80+[13]RUTH!H80+[13]SANDRA!H80+[13]SANDY!H80+[13]SARISKY!H80+[13]TEODORA!H80+[13]WENDY!H80+[13]WINIE!H80+[13]YASMIN!H80+[13]YENY!H80+[13]YOGEISY!H80+[13]YULIS!H80</f>
        <v>0</v>
      </c>
      <c r="I80" s="370">
        <f>'[13]ADALQUIRIS '!I80+[13]ALBERT!I80+[13]ANGELA!I80+[13]CESAR!I80+[13]DARIO!I80+[13]DIEGA!I80+[13]ENGELS!I80+[13]ERIC!I80+[13]EUSEBIA!I80+[13]HILARIA!I80+[13]HILDA!I80+[13]JOHANNA!I80+[13]JOSE!I80+[13]LOIDA!I80+[13]MANOLO!I80+[13]MARELINE!I80+[13]MARIA!I80+[13]MARINA!I80+[13]MARTHA!I80+[13]NELSA!I80+[13]NILKA!I80+[13]NORMAURYS!I80+[13]ROSA!I80+[13]ROSEMARY!I80+[13]RUTH!I80+[13]SANDRA!I80+[13]SANDY!I80+[13]SARISKY!I80+[13]TEODORA!I80+[13]WENDY!I80+[13]WINIE!I80+[13]YASMIN!I80+[13]YENY!I80+[13]YOGEISY!I80+[13]YULIS!I80</f>
        <v>0</v>
      </c>
      <c r="J80" s="423">
        <f>SUM(F80:I80)</f>
        <v>0</v>
      </c>
      <c r="K80" s="316"/>
    </row>
    <row r="81" spans="2:12" ht="14.25" customHeight="1" outlineLevel="1" thickTop="1" thickBot="1" x14ac:dyDescent="0.25">
      <c r="B81" s="316"/>
      <c r="C81" s="341"/>
      <c r="D81" s="383"/>
      <c r="E81" s="425" t="s">
        <v>109</v>
      </c>
      <c r="F81" s="370">
        <f>'[13]ADALQUIRIS '!F81+[13]ALBERT!F81+[13]ANGELA!F81+[13]CESAR!F81+[13]DARIO!F81+[13]DIEGA!F81+[13]ENGELS!F81+[13]ERIC!F81+[13]EUSEBIA!F81+[13]HILARIA!F81+[13]HILDA!F81+[13]JOHANNA!F81+[13]JOSE!F81+[13]LOIDA!F81+[13]MANOLO!F81+[13]MARELINE!F81+[13]MARIA!F81+[13]MARINA!F81+[13]MARTHA!F81+[13]NELSA!F81+[13]NILKA!F81+[13]NORMAURYS!F81+[13]ROSA!F81+[13]ROSEMARY!F81+[13]RUTH!F81+[13]SANDRA!F81+[13]SANDY!F81+[13]SARISKY!F81+[13]TEODORA!F81+[13]WENDY!F81+[13]WINIE!F81+[13]YASMIN!F81+[13]YENY!F81+[13]YOGEISY!F81+[13]YULIS!F81</f>
        <v>0</v>
      </c>
      <c r="G81" s="370">
        <f>'[13]ADALQUIRIS '!G81+[13]ALBERT!G81+[13]ANGELA!G81+[13]CESAR!G81+[13]DARIO!G81+[13]DIEGA!G81+[13]ENGELS!G81+[13]ERIC!G81+[13]EUSEBIA!G81+[13]HILARIA!G81+[13]HILDA!G81+[13]JOHANNA!G81+[13]JOSE!G81+[13]LOIDA!G81+[13]MANOLO!G81+[13]MARELINE!G81+[13]MARIA!G81+[13]MARINA!G81+[13]MARTHA!G81+[13]NELSA!G81+[13]NILKA!G81+[13]NORMAURYS!G81+[13]ROSA!G81+[13]ROSEMARY!G81+[13]RUTH!G81+[13]SANDRA!G81+[13]SANDY!G81+[13]SARISKY!G81+[13]TEODORA!G81+[13]WENDY!G81+[13]WINIE!G81+[13]YASMIN!G81+[13]YENY!G81+[13]YOGEISY!G81+[13]YULIS!G81</f>
        <v>0</v>
      </c>
      <c r="H81" s="370">
        <f>'[13]ADALQUIRIS '!H81+[13]ALBERT!H81+[13]ANGELA!H81+[13]CESAR!H81+[13]DARIO!H81+[13]DIEGA!H81+[13]ENGELS!H81+[13]ERIC!H81+[13]EUSEBIA!H81+[13]HILARIA!H81+[13]HILDA!H81+[13]JOHANNA!H81+[13]JOSE!H81+[13]LOIDA!H81+[13]MANOLO!H81+[13]MARELINE!H81+[13]MARIA!H81+[13]MARINA!H81+[13]MARTHA!H81+[13]NELSA!H81+[13]NILKA!H81+[13]NORMAURYS!H81+[13]ROSA!H81+[13]ROSEMARY!H81+[13]RUTH!H81+[13]SANDRA!H81+[13]SANDY!H81+[13]SARISKY!H81+[13]TEODORA!H81+[13]WENDY!H81+[13]WINIE!H81+[13]YASMIN!H81+[13]YENY!H81+[13]YOGEISY!H81+[13]YULIS!H81</f>
        <v>0</v>
      </c>
      <c r="I81" s="370">
        <f>'[13]ADALQUIRIS '!I81+[13]ALBERT!I81+[13]ANGELA!I81+[13]CESAR!I81+[13]DARIO!I81+[13]DIEGA!I81+[13]ENGELS!I81+[13]ERIC!I81+[13]EUSEBIA!I81+[13]HILARIA!I81+[13]HILDA!I81+[13]JOHANNA!I81+[13]JOSE!I81+[13]LOIDA!I81+[13]MANOLO!I81+[13]MARELINE!I81+[13]MARIA!I81+[13]MARINA!I81+[13]MARTHA!I81+[13]NELSA!I81+[13]NILKA!I81+[13]NORMAURYS!I81+[13]ROSA!I81+[13]ROSEMARY!I81+[13]RUTH!I81+[13]SANDRA!I81+[13]SANDY!I81+[13]SARISKY!I81+[13]TEODORA!I81+[13]WENDY!I81+[13]WINIE!I81+[13]YASMIN!I81+[13]YENY!I81+[13]YOGEISY!I81+[13]YULIS!I81</f>
        <v>0</v>
      </c>
      <c r="J81" s="423">
        <f t="shared" si="2"/>
        <v>0</v>
      </c>
      <c r="K81" s="316"/>
    </row>
    <row r="82" spans="2:12" ht="14.25" customHeight="1" outlineLevel="1" thickTop="1" thickBot="1" x14ac:dyDescent="0.25">
      <c r="B82" s="316"/>
      <c r="C82" s="341"/>
      <c r="D82" s="383"/>
      <c r="E82" s="425" t="s">
        <v>111</v>
      </c>
      <c r="F82" s="370">
        <f>'[13]ADALQUIRIS '!F82+[13]ALBERT!F82+[13]ANGELA!F82+[13]CESAR!F82+[13]DARIO!F82+[13]DIEGA!F82+[13]ENGELS!F82+[13]ERIC!F82+[13]EUSEBIA!F82+[13]HILARIA!F82+[13]HILDA!F82+[13]JOHANNA!F82+[13]JOSE!F82+[13]LOIDA!F82+[13]MANOLO!F82+[13]MARELINE!F82+[13]MARIA!F82+[13]MARINA!F82+[13]MARTHA!F82+[13]NELSA!F82+[13]NILKA!F82+[13]NORMAURYS!F82+[13]ROSA!F82+[13]ROSEMARY!F82+[13]RUTH!F82+[13]SANDRA!F82+[13]SANDY!F82+[13]SARISKY!F82+[13]TEODORA!F82+[13]WENDY!F82+[13]WINIE!F82+[13]YASMIN!F82+[13]YENY!F82+[13]YOGEISY!F82+[13]YULIS!F82</f>
        <v>0</v>
      </c>
      <c r="G82" s="370">
        <f>'[13]ADALQUIRIS '!G82+[13]ALBERT!G82+[13]ANGELA!G82+[13]CESAR!G82+[13]DARIO!G82+[13]DIEGA!G82+[13]ENGELS!G82+[13]ERIC!G82+[13]EUSEBIA!G82+[13]HILARIA!G82+[13]HILDA!G82+[13]JOHANNA!G82+[13]JOSE!G82+[13]LOIDA!G82+[13]MANOLO!G82+[13]MARELINE!G82+[13]MARIA!G82+[13]MARINA!G82+[13]MARTHA!G82+[13]NELSA!G82+[13]NILKA!G82+[13]NORMAURYS!G82+[13]ROSA!G82+[13]ROSEMARY!G82+[13]RUTH!G82+[13]SANDRA!G82+[13]SANDY!G82+[13]SARISKY!G82+[13]TEODORA!G82+[13]WENDY!G82+[13]WINIE!G82+[13]YASMIN!G82+[13]YENY!G82+[13]YOGEISY!G82+[13]YULIS!G82</f>
        <v>0</v>
      </c>
      <c r="H82" s="370">
        <f>'[13]ADALQUIRIS '!H82+[13]ALBERT!H82+[13]ANGELA!H82+[13]CESAR!H82+[13]DARIO!H82+[13]DIEGA!H82+[13]ENGELS!H82+[13]ERIC!H82+[13]EUSEBIA!H82+[13]HILARIA!H82+[13]HILDA!H82+[13]JOHANNA!H82+[13]JOSE!H82+[13]LOIDA!H82+[13]MANOLO!H82+[13]MARELINE!H82+[13]MARIA!H82+[13]MARINA!H82+[13]MARTHA!H82+[13]NELSA!H82+[13]NILKA!H82+[13]NORMAURYS!H82+[13]ROSA!H82+[13]ROSEMARY!H82+[13]RUTH!H82+[13]SANDRA!H82+[13]SANDY!H82+[13]SARISKY!H82+[13]TEODORA!H82+[13]WENDY!H82+[13]WINIE!H82+[13]YASMIN!H82+[13]YENY!H82+[13]YOGEISY!H82+[13]YULIS!H82</f>
        <v>0</v>
      </c>
      <c r="I82" s="370">
        <f>'[13]ADALQUIRIS '!I82+[13]ALBERT!I82+[13]ANGELA!I82+[13]CESAR!I82+[13]DARIO!I82+[13]DIEGA!I82+[13]ENGELS!I82+[13]ERIC!I82+[13]EUSEBIA!I82+[13]HILARIA!I82+[13]HILDA!I82+[13]JOHANNA!I82+[13]JOSE!I82+[13]LOIDA!I82+[13]MANOLO!I82+[13]MARELINE!I82+[13]MARIA!I82+[13]MARINA!I82+[13]MARTHA!I82+[13]NELSA!I82+[13]NILKA!I82+[13]NORMAURYS!I82+[13]ROSA!I82+[13]ROSEMARY!I82+[13]RUTH!I82+[13]SANDRA!I82+[13]SANDY!I82+[13]SARISKY!I82+[13]TEODORA!I82+[13]WENDY!I82+[13]WINIE!I82+[13]YASMIN!I82+[13]YENY!I82+[13]YOGEISY!I82+[13]YULIS!I82</f>
        <v>0</v>
      </c>
      <c r="J82" s="423">
        <f t="shared" si="2"/>
        <v>0</v>
      </c>
      <c r="K82" s="316"/>
    </row>
    <row r="83" spans="2:12" ht="14.25" customHeight="1" outlineLevel="1" thickTop="1" thickBot="1" x14ac:dyDescent="0.25">
      <c r="B83" s="316"/>
      <c r="C83" s="341"/>
      <c r="D83" s="383"/>
      <c r="E83" s="425" t="s">
        <v>113</v>
      </c>
      <c r="F83" s="370">
        <f>'[13]ADALQUIRIS '!F83+[13]ALBERT!F83+[13]ANGELA!F83+[13]CESAR!F83+[13]DARIO!F83+[13]DIEGA!F83+[13]ENGELS!F83+[13]ERIC!F83+[13]EUSEBIA!F83+[13]HILARIA!F83+[13]HILDA!F83+[13]JOHANNA!F83+[13]JOSE!F83+[13]LOIDA!F83+[13]MANOLO!F83+[13]MARELINE!F83+[13]MARIA!F83+[13]MARINA!F83+[13]MARTHA!F83+[13]NELSA!F83+[13]NILKA!F83+[13]NORMAURYS!F83+[13]ROSA!F83+[13]ROSEMARY!F83+[13]RUTH!F83+[13]SANDRA!F83+[13]SANDY!F83+[13]SARISKY!F83+[13]TEODORA!F83+[13]WENDY!F83+[13]WINIE!F83+[13]YASMIN!F83+[13]YENY!F83+[13]YOGEISY!F83+[13]YULIS!F83</f>
        <v>0</v>
      </c>
      <c r="G83" s="370">
        <f>'[13]ADALQUIRIS '!G83+[13]ALBERT!G83+[13]ANGELA!G83+[13]CESAR!G83+[13]DARIO!G83+[13]DIEGA!G83+[13]ENGELS!G83+[13]ERIC!G83+[13]EUSEBIA!G83+[13]HILARIA!G83+[13]HILDA!G83+[13]JOHANNA!G83+[13]JOSE!G83+[13]LOIDA!G83+[13]MANOLO!G83+[13]MARELINE!G83+[13]MARIA!G83+[13]MARINA!G83+[13]MARTHA!G83+[13]NELSA!G83+[13]NILKA!G83+[13]NORMAURYS!G83+[13]ROSA!G83+[13]ROSEMARY!G83+[13]RUTH!G83+[13]SANDRA!G83+[13]SANDY!G83+[13]SARISKY!G83+[13]TEODORA!G83+[13]WENDY!G83+[13]WINIE!G83+[13]YASMIN!G83+[13]YENY!G83+[13]YOGEISY!G83+[13]YULIS!G83</f>
        <v>0</v>
      </c>
      <c r="H83" s="370">
        <f>'[13]ADALQUIRIS '!H83+[13]ALBERT!H83+[13]ANGELA!H83+[13]CESAR!H83+[13]DARIO!H83+[13]DIEGA!H83+[13]ENGELS!H83+[13]ERIC!H83+[13]EUSEBIA!H83+[13]HILARIA!H83+[13]HILDA!H83+[13]JOHANNA!H83+[13]JOSE!H83+[13]LOIDA!H83+[13]MANOLO!H83+[13]MARELINE!H83+[13]MARIA!H83+[13]MARINA!H83+[13]MARTHA!H83+[13]NELSA!H83+[13]NILKA!H83+[13]NORMAURYS!H83+[13]ROSA!H83+[13]ROSEMARY!H83+[13]RUTH!H83+[13]SANDRA!H83+[13]SANDY!H83+[13]SARISKY!H83+[13]TEODORA!H83+[13]WENDY!H83+[13]WINIE!H83+[13]YASMIN!H83+[13]YENY!H83+[13]YOGEISY!H83+[13]YULIS!H83</f>
        <v>0</v>
      </c>
      <c r="I83" s="370">
        <f>'[13]ADALQUIRIS '!I83+[13]ALBERT!I83+[13]ANGELA!I83+[13]CESAR!I83+[13]DARIO!I83+[13]DIEGA!I83+[13]ENGELS!I83+[13]ERIC!I83+[13]EUSEBIA!I83+[13]HILARIA!I83+[13]HILDA!I83+[13]JOHANNA!I83+[13]JOSE!I83+[13]LOIDA!I83+[13]MANOLO!I83+[13]MARELINE!I83+[13]MARIA!I83+[13]MARINA!I83+[13]MARTHA!I83+[13]NELSA!I83+[13]NILKA!I83+[13]NORMAURYS!I83+[13]ROSA!I83+[13]ROSEMARY!I83+[13]RUTH!I83+[13]SANDRA!I83+[13]SANDY!I83+[13]SARISKY!I83+[13]TEODORA!I83+[13]WENDY!I83+[13]WINIE!I83+[13]YASMIN!I83+[13]YENY!I83+[13]YOGEISY!I83+[13]YULIS!I83</f>
        <v>0</v>
      </c>
      <c r="J83" s="423">
        <f t="shared" si="2"/>
        <v>0</v>
      </c>
      <c r="K83" s="316"/>
    </row>
    <row r="84" spans="2:12" ht="14.25" customHeight="1" outlineLevel="1" thickTop="1" thickBot="1" x14ac:dyDescent="0.25">
      <c r="B84" s="316"/>
      <c r="C84" s="341"/>
      <c r="D84" s="383"/>
      <c r="E84" s="425" t="s">
        <v>107</v>
      </c>
      <c r="F84" s="370">
        <f>'[13]ADALQUIRIS '!F84+[13]ALBERT!F84+[13]ANGELA!F84+[13]CESAR!F84+[13]DARIO!F84+[13]DIEGA!F84+[13]ENGELS!F84+[13]ERIC!F84+[13]EUSEBIA!F84+[13]HILARIA!F84+[13]HILDA!F84+[13]JOHANNA!F84+[13]JOSE!F84+[13]LOIDA!F84+[13]MANOLO!F84+[13]MARELINE!F84+[13]MARIA!F84+[13]MARINA!F84+[13]MARTHA!F84+[13]NELSA!F84+[13]NILKA!F84+[13]NORMAURYS!F84+[13]ROSA!F84+[13]ROSEMARY!F84+[13]RUTH!F84+[13]SANDRA!F84+[13]SANDY!F84+[13]SARISKY!F84+[13]TEODORA!F84+[13]WENDY!F84+[13]WINIE!F84+[13]YASMIN!F84+[13]YENY!F84+[13]YOGEISY!F84+[13]YULIS!F84</f>
        <v>33</v>
      </c>
      <c r="G84" s="370">
        <f>'[13]ADALQUIRIS '!G84+[13]ALBERT!G84+[13]ANGELA!G84+[13]CESAR!G84+[13]DARIO!G84+[13]DIEGA!G84+[13]ENGELS!G84+[13]ERIC!G84+[13]EUSEBIA!G84+[13]HILARIA!G84+[13]HILDA!G84+[13]JOHANNA!G84+[13]JOSE!G84+[13]LOIDA!G84+[13]MANOLO!G84+[13]MARELINE!G84+[13]MARIA!G84+[13]MARINA!G84+[13]MARTHA!G84+[13]NELSA!G84+[13]NILKA!G84+[13]NORMAURYS!G84+[13]ROSA!G84+[13]ROSEMARY!G84+[13]RUTH!G84+[13]SANDRA!G84+[13]SANDY!G84+[13]SARISKY!G84+[13]TEODORA!G84+[13]WENDY!G84+[13]WINIE!G84+[13]YASMIN!G84+[13]YENY!G84+[13]YOGEISY!G84+[13]YULIS!G84</f>
        <v>0</v>
      </c>
      <c r="H84" s="370">
        <f>'[13]ADALQUIRIS '!H84+[13]ALBERT!H84+[13]ANGELA!H84+[13]CESAR!H84+[13]DARIO!H84+[13]DIEGA!H84+[13]ENGELS!H84+[13]ERIC!H84+[13]EUSEBIA!H84+[13]HILARIA!H84+[13]HILDA!H84+[13]JOHANNA!H84+[13]JOSE!H84+[13]LOIDA!H84+[13]MANOLO!H84+[13]MARELINE!H84+[13]MARIA!H84+[13]MARINA!H84+[13]MARTHA!H84+[13]NELSA!H84+[13]NILKA!H84+[13]NORMAURYS!H84+[13]ROSA!H84+[13]ROSEMARY!H84+[13]RUTH!H84+[13]SANDRA!H84+[13]SANDY!H84+[13]SARISKY!H84+[13]TEODORA!H84+[13]WENDY!H84+[13]WINIE!H84+[13]YASMIN!H84+[13]YENY!H84+[13]YOGEISY!H84+[13]YULIS!H84</f>
        <v>6</v>
      </c>
      <c r="I84" s="370">
        <f>'[13]ADALQUIRIS '!I84+[13]ALBERT!I84+[13]ANGELA!I84+[13]CESAR!I84+[13]DARIO!I84+[13]DIEGA!I84+[13]ENGELS!I84+[13]ERIC!I84+[13]EUSEBIA!I84+[13]HILARIA!I84+[13]HILDA!I84+[13]JOHANNA!I84+[13]JOSE!I84+[13]LOIDA!I84+[13]MANOLO!I84+[13]MARELINE!I84+[13]MARIA!I84+[13]MARINA!I84+[13]MARTHA!I84+[13]NELSA!I84+[13]NILKA!I84+[13]NORMAURYS!I84+[13]ROSA!I84+[13]ROSEMARY!I84+[13]RUTH!I84+[13]SANDRA!I84+[13]SANDY!I84+[13]SARISKY!I84+[13]TEODORA!I84+[13]WENDY!I84+[13]WINIE!I84+[13]YASMIN!I84+[13]YENY!I84+[13]YOGEISY!I84+[13]YULIS!I84</f>
        <v>0</v>
      </c>
      <c r="J84" s="423">
        <f t="shared" si="2"/>
        <v>39</v>
      </c>
      <c r="K84" s="316"/>
    </row>
    <row r="85" spans="2:12" ht="14.25" customHeight="1" outlineLevel="1" thickTop="1" thickBot="1" x14ac:dyDescent="0.25">
      <c r="B85" s="316"/>
      <c r="C85" s="341"/>
      <c r="D85" s="383"/>
      <c r="E85" s="425" t="s">
        <v>110</v>
      </c>
      <c r="F85" s="370">
        <f>'[13]ADALQUIRIS '!F85+[13]ALBERT!F85+[13]ANGELA!F85+[13]CESAR!F85+[13]DARIO!F85+[13]DIEGA!F85+[13]ENGELS!F85+[13]ERIC!F85+[13]EUSEBIA!F85+[13]HILARIA!F85+[13]HILDA!F85+[13]JOHANNA!F85+[13]JOSE!F85+[13]LOIDA!F85+[13]MANOLO!F85+[13]MARELINE!F85+[13]MARIA!F85+[13]MARINA!F85+[13]MARTHA!F85+[13]NELSA!F85+[13]NILKA!F85+[13]NORMAURYS!F85+[13]ROSA!F85+[13]ROSEMARY!F85+[13]RUTH!F85+[13]SANDRA!F85+[13]SANDY!F85+[13]SARISKY!F85+[13]TEODORA!F85+[13]WENDY!F85+[13]WINIE!F85+[13]YASMIN!F85+[13]YENY!F85+[13]YOGEISY!F85+[13]YULIS!F85</f>
        <v>7</v>
      </c>
      <c r="G85" s="370">
        <f>'[13]ADALQUIRIS '!G85+[13]ALBERT!G85+[13]ANGELA!G85+[13]CESAR!G85+[13]DARIO!G85+[13]DIEGA!G85+[13]ENGELS!G85+[13]ERIC!G85+[13]EUSEBIA!G85+[13]HILARIA!G85+[13]HILDA!G85+[13]JOHANNA!G85+[13]JOSE!G85+[13]LOIDA!G85+[13]MANOLO!G85+[13]MARELINE!G85+[13]MARIA!G85+[13]MARINA!G85+[13]MARTHA!G85+[13]NELSA!G85+[13]NILKA!G85+[13]NORMAURYS!G85+[13]ROSA!G85+[13]ROSEMARY!G85+[13]RUTH!G85+[13]SANDRA!G85+[13]SANDY!G85+[13]SARISKY!G85+[13]TEODORA!G85+[13]WENDY!G85+[13]WINIE!G85+[13]YASMIN!G85+[13]YENY!G85+[13]YOGEISY!G85+[13]YULIS!G85</f>
        <v>0</v>
      </c>
      <c r="H85" s="370">
        <f>'[13]ADALQUIRIS '!H85+[13]ALBERT!H85+[13]ANGELA!H85+[13]CESAR!H85+[13]DARIO!H85+[13]DIEGA!H85+[13]ENGELS!H85+[13]ERIC!H85+[13]EUSEBIA!H85+[13]HILARIA!H85+[13]HILDA!H85+[13]JOHANNA!H85+[13]JOSE!H85+[13]LOIDA!H85+[13]MANOLO!H85+[13]MARELINE!H85+[13]MARIA!H85+[13]MARINA!H85+[13]MARTHA!H85+[13]NELSA!H85+[13]NILKA!H85+[13]NORMAURYS!H85+[13]ROSA!H85+[13]ROSEMARY!H85+[13]RUTH!H85+[13]SANDRA!H85+[13]SANDY!H85+[13]SARISKY!H85+[13]TEODORA!H85+[13]WENDY!H85+[13]WINIE!H85+[13]YASMIN!H85+[13]YENY!H85+[13]YOGEISY!H85+[13]YULIS!H85</f>
        <v>0</v>
      </c>
      <c r="I85" s="370">
        <f>'[13]ADALQUIRIS '!I85+[13]ALBERT!I85+[13]ANGELA!I85+[13]CESAR!I85+[13]DARIO!I85+[13]DIEGA!I85+[13]ENGELS!I85+[13]ERIC!I85+[13]EUSEBIA!I85+[13]HILARIA!I85+[13]HILDA!I85+[13]JOHANNA!I85+[13]JOSE!I85+[13]LOIDA!I85+[13]MANOLO!I85+[13]MARELINE!I85+[13]MARIA!I85+[13]MARINA!I85+[13]MARTHA!I85+[13]NELSA!I85+[13]NILKA!I85+[13]NORMAURYS!I85+[13]ROSA!I85+[13]ROSEMARY!I85+[13]RUTH!I85+[13]SANDRA!I85+[13]SANDY!I85+[13]SARISKY!I85+[13]TEODORA!I85+[13]WENDY!I85+[13]WINIE!I85+[13]YASMIN!I85+[13]YENY!I85+[13]YOGEISY!I85+[13]YULIS!I85</f>
        <v>0</v>
      </c>
      <c r="J85" s="423">
        <f t="shared" si="2"/>
        <v>7</v>
      </c>
      <c r="K85" s="316"/>
    </row>
    <row r="86" spans="2:12" ht="14.25" customHeight="1" outlineLevel="1" thickTop="1" thickBot="1" x14ac:dyDescent="0.25">
      <c r="B86" s="316"/>
      <c r="C86" s="341"/>
      <c r="D86" s="383"/>
      <c r="E86" s="425" t="s">
        <v>136</v>
      </c>
      <c r="F86" s="370">
        <f>'[13]ADALQUIRIS '!F86+[13]ALBERT!F86+[13]ANGELA!F86+[13]CESAR!F86+[13]DARIO!F86+[13]DIEGA!F86+[13]ENGELS!F86+[13]ERIC!F86+[13]EUSEBIA!F86+[13]HILARIA!F86+[13]HILDA!F86+[13]JOHANNA!F86+[13]JOSE!F86+[13]LOIDA!F86+[13]MANOLO!F86+[13]MARELINE!F86+[13]MARIA!F86+[13]MARINA!F86+[13]MARTHA!F86+[13]NELSA!F86+[13]NILKA!F86+[13]NORMAURYS!F86+[13]ROSA!F86+[13]ROSEMARY!F86+[13]RUTH!F86+[13]SANDRA!F86+[13]SANDY!F86+[13]SARISKY!F86+[13]TEODORA!F86+[13]WENDY!F86+[13]WINIE!F86+[13]YASMIN!F86+[13]YENY!F86+[13]YOGEISY!F86+[13]YULIS!F86</f>
        <v>0</v>
      </c>
      <c r="G86" s="370">
        <f>'[13]ADALQUIRIS '!G86+[13]ALBERT!G86+[13]ANGELA!G86+[13]CESAR!G86+[13]DARIO!G86+[13]DIEGA!G86+[13]ENGELS!G86+[13]ERIC!G86+[13]EUSEBIA!G86+[13]HILARIA!G86+[13]HILDA!G86+[13]JOHANNA!G86+[13]JOSE!G86+[13]LOIDA!G86+[13]MANOLO!G86+[13]MARELINE!G86+[13]MARIA!G86+[13]MARINA!G86+[13]MARTHA!G86+[13]NELSA!G86+[13]NILKA!G86+[13]NORMAURYS!G86+[13]ROSA!G86+[13]ROSEMARY!G86+[13]RUTH!G86+[13]SANDRA!G86+[13]SANDY!G86+[13]SARISKY!G86+[13]TEODORA!G86+[13]WENDY!G86+[13]WINIE!G86+[13]YASMIN!G86+[13]YENY!G86+[13]YOGEISY!G86+[13]YULIS!G86</f>
        <v>0</v>
      </c>
      <c r="H86" s="370">
        <f>'[13]ADALQUIRIS '!H86+[13]ALBERT!H86+[13]ANGELA!H86+[13]CESAR!H86+[13]DARIO!H86+[13]DIEGA!H86+[13]ENGELS!H86+[13]ERIC!H86+[13]EUSEBIA!H86+[13]HILARIA!H86+[13]HILDA!H86+[13]JOHANNA!H86+[13]JOSE!H86+[13]LOIDA!H86+[13]MANOLO!H86+[13]MARELINE!H86+[13]MARIA!H86+[13]MARINA!H86+[13]MARTHA!H86+[13]NELSA!H86+[13]NILKA!H86+[13]NORMAURYS!H86+[13]ROSA!H86+[13]ROSEMARY!H86+[13]RUTH!H86+[13]SANDRA!H86+[13]SANDY!H86+[13]SARISKY!H86+[13]TEODORA!H86+[13]WENDY!H86+[13]WINIE!H86+[13]YASMIN!H86+[13]YENY!H86+[13]YOGEISY!H86+[13]YULIS!H86</f>
        <v>0</v>
      </c>
      <c r="I86" s="370">
        <f>'[13]ADALQUIRIS '!I86+[13]ALBERT!I86+[13]ANGELA!I86+[13]CESAR!I86+[13]DARIO!I86+[13]DIEGA!I86+[13]ENGELS!I86+[13]ERIC!I86+[13]EUSEBIA!I86+[13]HILARIA!I86+[13]HILDA!I86+[13]JOHANNA!I86+[13]JOSE!I86+[13]LOIDA!I86+[13]MANOLO!I86+[13]MARELINE!I86+[13]MARIA!I86+[13]MARINA!I86+[13]MARTHA!I86+[13]NELSA!I86+[13]NILKA!I86+[13]NORMAURYS!I86+[13]ROSA!I86+[13]ROSEMARY!I86+[13]RUTH!I86+[13]SANDRA!I86+[13]SANDY!I86+[13]SARISKY!I86+[13]TEODORA!I86+[13]WENDY!I86+[13]WINIE!I86+[13]YASMIN!I86+[13]YENY!I86+[13]YOGEISY!I86+[13]YULIS!I86</f>
        <v>0</v>
      </c>
      <c r="J86" s="423">
        <f>SUM(F86:I86)</f>
        <v>0</v>
      </c>
      <c r="K86" s="316"/>
    </row>
    <row r="87" spans="2:12" ht="14.25" customHeight="1" outlineLevel="1" thickTop="1" thickBot="1" x14ac:dyDescent="0.25">
      <c r="B87" s="316"/>
      <c r="C87" s="341"/>
      <c r="D87" s="383"/>
      <c r="E87" s="426" t="s">
        <v>114</v>
      </c>
      <c r="F87" s="370">
        <f>'[13]ADALQUIRIS '!F87+[13]ALBERT!F87+[13]ANGELA!F87+[13]CESAR!F87+[13]DARIO!F87+[13]DIEGA!F87+[13]ENGELS!F87+[13]ERIC!F87+[13]EUSEBIA!F87+[13]HILARIA!F87+[13]HILDA!F87+[13]JOHANNA!F87+[13]JOSE!F87+[13]LOIDA!F87+[13]MANOLO!F87+[13]MARELINE!F87+[13]MARIA!F87+[13]MARINA!F87+[13]MARTHA!F87+[13]NELSA!F87+[13]NILKA!F87+[13]NORMAURYS!F87+[13]ROSA!F87+[13]ROSEMARY!F87+[13]RUTH!F87+[13]SANDRA!F87+[13]SANDY!F87+[13]SARISKY!F87+[13]TEODORA!F87+[13]WENDY!F87+[13]WINIE!F87+[13]YASMIN!F87+[13]YENY!F87+[13]YOGEISY!F87+[13]YULIS!F87</f>
        <v>58</v>
      </c>
      <c r="G87" s="370">
        <f>'[13]ADALQUIRIS '!G87+[13]ALBERT!G87+[13]ANGELA!G87+[13]CESAR!G87+[13]DARIO!G87+[13]DIEGA!G87+[13]ENGELS!G87+[13]ERIC!G87+[13]EUSEBIA!G87+[13]HILARIA!G87+[13]HILDA!G87+[13]JOHANNA!G87+[13]JOSE!G87+[13]LOIDA!G87+[13]MANOLO!G87+[13]MARELINE!G87+[13]MARIA!G87+[13]MARINA!G87+[13]MARTHA!G87+[13]NELSA!G87+[13]NILKA!G87+[13]NORMAURYS!G87+[13]ROSA!G87+[13]ROSEMARY!G87+[13]RUTH!G87+[13]SANDRA!G87+[13]SANDY!G87+[13]SARISKY!G87+[13]TEODORA!G87+[13]WENDY!G87+[13]WINIE!G87+[13]YASMIN!G87+[13]YENY!G87+[13]YOGEISY!G87+[13]YULIS!G87</f>
        <v>0</v>
      </c>
      <c r="H87" s="370">
        <f>'[13]ADALQUIRIS '!H87+[13]ALBERT!H87+[13]ANGELA!H87+[13]CESAR!H87+[13]DARIO!H87+[13]DIEGA!H87+[13]ENGELS!H87+[13]ERIC!H87+[13]EUSEBIA!H87+[13]HILARIA!H87+[13]HILDA!H87+[13]JOHANNA!H87+[13]JOSE!H87+[13]LOIDA!H87+[13]MANOLO!H87+[13]MARELINE!H87+[13]MARIA!H87+[13]MARINA!H87+[13]MARTHA!H87+[13]NELSA!H87+[13]NILKA!H87+[13]NORMAURYS!H87+[13]ROSA!H87+[13]ROSEMARY!H87+[13]RUTH!H87+[13]SANDRA!H87+[13]SANDY!H87+[13]SARISKY!H87+[13]TEODORA!H87+[13]WENDY!H87+[13]WINIE!H87+[13]YASMIN!H87+[13]YENY!H87+[13]YOGEISY!H87+[13]YULIS!H87</f>
        <v>0</v>
      </c>
      <c r="I87" s="370">
        <f>'[13]ADALQUIRIS '!I87+[13]ALBERT!I87+[13]ANGELA!I87+[13]CESAR!I87+[13]DARIO!I87+[13]DIEGA!I87+[13]ENGELS!I87+[13]ERIC!I87+[13]EUSEBIA!I87+[13]HILARIA!I87+[13]HILDA!I87+[13]JOHANNA!I87+[13]JOSE!I87+[13]LOIDA!I87+[13]MANOLO!I87+[13]MARELINE!I87+[13]MARIA!I87+[13]MARINA!I87+[13]MARTHA!I87+[13]NELSA!I87+[13]NILKA!I87+[13]NORMAURYS!I87+[13]ROSA!I87+[13]ROSEMARY!I87+[13]RUTH!I87+[13]SANDRA!I87+[13]SANDY!I87+[13]SARISKY!I87+[13]TEODORA!I87+[13]WENDY!I87+[13]WINIE!I87+[13]YASMIN!I87+[13]YENY!I87+[13]YOGEISY!I87+[13]YULIS!I87</f>
        <v>0</v>
      </c>
      <c r="J87" s="423">
        <f t="shared" si="2"/>
        <v>58</v>
      </c>
      <c r="K87" s="316"/>
    </row>
    <row r="88" spans="2:12" ht="4.5" customHeight="1" thickTop="1" thickBot="1" x14ac:dyDescent="0.25">
      <c r="B88" s="316"/>
      <c r="C88" s="427" t="s">
        <v>10</v>
      </c>
      <c r="D88" s="317"/>
      <c r="E88" s="316"/>
      <c r="F88" s="341"/>
      <c r="G88" s="341"/>
      <c r="H88" s="341"/>
      <c r="I88" s="341"/>
      <c r="J88" s="341"/>
      <c r="K88" s="341"/>
    </row>
    <row r="89" spans="2:12" ht="12" customHeight="1" thickTop="1" thickBot="1" x14ac:dyDescent="0.25">
      <c r="B89" s="316"/>
      <c r="C89" s="1355" t="s">
        <v>59</v>
      </c>
      <c r="D89" s="1356"/>
      <c r="E89" s="1356"/>
      <c r="F89" s="1356"/>
      <c r="G89" s="1357"/>
      <c r="H89" s="1323" t="s">
        <v>0</v>
      </c>
      <c r="I89" s="1324"/>
      <c r="J89" s="316"/>
      <c r="K89" s="316"/>
    </row>
    <row r="90" spans="2:12" ht="12" customHeight="1" thickTop="1" thickBot="1" x14ac:dyDescent="0.25">
      <c r="B90" s="316"/>
      <c r="C90" s="1358"/>
      <c r="D90" s="1359"/>
      <c r="E90" s="1359"/>
      <c r="F90" s="1359"/>
      <c r="G90" s="1360"/>
      <c r="H90" s="1364">
        <f>SUM(H92:I96)</f>
        <v>836</v>
      </c>
      <c r="I90" s="1364"/>
      <c r="J90" s="316"/>
      <c r="K90" s="316"/>
    </row>
    <row r="91" spans="2:12" ht="12" customHeight="1" thickTop="1" thickBot="1" x14ac:dyDescent="0.25">
      <c r="B91" s="316"/>
      <c r="C91" s="1361"/>
      <c r="D91" s="1362"/>
      <c r="E91" s="1362"/>
      <c r="F91" s="1362"/>
      <c r="G91" s="1363"/>
      <c r="H91" s="1364"/>
      <c r="I91" s="1364"/>
      <c r="J91" s="316"/>
      <c r="K91" s="316"/>
      <c r="L91" s="342"/>
    </row>
    <row r="92" spans="2:12" ht="14.25" customHeight="1" thickTop="1" thickBot="1" x14ac:dyDescent="0.25">
      <c r="B92" s="316"/>
      <c r="C92" s="317"/>
      <c r="D92" s="341"/>
      <c r="E92" s="1385" t="s">
        <v>158</v>
      </c>
      <c r="F92" s="1386"/>
      <c r="G92" s="370">
        <f>'[13]ADALQUIRIS '!G92+[13]ALBERT!G92+[13]ANGELA!G92+[13]CESAR!G92+[13]DARIO!G92+[13]DIEGA!G92+[13]ENGELS!G92+[13]ERIC!G92+[13]EUSEBIA!G92+[13]HILARIA!G92+[13]HILDA!G92+[13]JOHANNA!G92+[13]JOSE!G92+[13]LOIDA!G92+[13]MANOLO!G92+[13]MARELINE!G92+[13]MARIA!G92+[13]MARINA!G92+[13]MARTHA!G92+[13]NELSA!G92+[13]NILKA!G92+[13]NORMAURYS!G92+[13]ROSA!G92+[13]ROSEMARY!G92+[13]RUTH!G92+[13]SANDRA!G92+[13]SANDY!G92+[13]SARISKY!G92+[13]TEODORA!G92+[13]WENDY!G92+[13]WINIE!G92+[13]YASMIN!G92+[13]YENY!G92+[13]YOGEISY!G92+[13]YULIS!G92</f>
        <v>124</v>
      </c>
      <c r="H92" s="1367">
        <f>SUM(F92:G92)</f>
        <v>124</v>
      </c>
      <c r="I92" s="1367"/>
      <c r="J92" s="316"/>
      <c r="K92" s="341"/>
    </row>
    <row r="93" spans="2:12" ht="14.25" customHeight="1" thickTop="1" thickBot="1" x14ac:dyDescent="0.25">
      <c r="B93" s="316"/>
      <c r="C93" s="317"/>
      <c r="D93" s="341"/>
      <c r="E93" s="1368" t="s">
        <v>157</v>
      </c>
      <c r="F93" s="1369"/>
      <c r="G93" s="370">
        <f>'[13]ADALQUIRIS '!G93+[13]ALBERT!G93+[13]ANGELA!G93+[13]CESAR!G93+[13]DARIO!G93+[13]DIEGA!G93+[13]ENGELS!G93+[13]ERIC!G93+[13]EUSEBIA!G93+[13]HILARIA!G93+[13]HILDA!G93+[13]JOHANNA!G93+[13]JOSE!G93+[13]LOIDA!G93+[13]MANOLO!G93+[13]MARELINE!G93+[13]MARIA!G93+[13]MARINA!G93+[13]MARTHA!G93+[13]NELSA!G93+[13]NILKA!G93+[13]NORMAURYS!G93+[13]ROSA!G93+[13]ROSEMARY!G93+[13]RUTH!G93+[13]SANDRA!G93+[13]SANDY!G93+[13]SARISKY!G93+[13]TEODORA!G93+[13]WENDY!G93+[13]WINIE!G93+[13]YASMIN!G93+[13]YENY!G93+[13]YOGEISY!G93+[13]YULIS!G93</f>
        <v>13</v>
      </c>
      <c r="H93" s="1367">
        <f>SUM(F93:G93)</f>
        <v>13</v>
      </c>
      <c r="I93" s="1367"/>
      <c r="J93" s="316"/>
      <c r="K93" s="341"/>
    </row>
    <row r="94" spans="2:12" ht="14.25" customHeight="1" thickTop="1" thickBot="1" x14ac:dyDescent="0.25">
      <c r="B94" s="316"/>
      <c r="C94" s="317"/>
      <c r="D94" s="341"/>
      <c r="E94" s="1368" t="s">
        <v>159</v>
      </c>
      <c r="F94" s="1369"/>
      <c r="G94" s="370">
        <f>'[13]ADALQUIRIS '!G94+[13]ALBERT!G94+[13]ANGELA!G94+[13]CESAR!G94+[13]DARIO!G94+[13]DIEGA!G94+[13]ENGELS!G94+[13]ERIC!G94+[13]EUSEBIA!G94+[13]HILARIA!G94+[13]HILDA!G94+[13]JOHANNA!G94+[13]JOSE!G94+[13]LOIDA!G94+[13]MANOLO!G94+[13]MARELINE!G94+[13]MARIA!G94+[13]MARINA!G94+[13]MARTHA!G94+[13]NELSA!G94+[13]NILKA!G94+[13]NORMAURYS!G94+[13]ROSA!G94+[13]ROSEMARY!G94+[13]RUTH!G94+[13]SANDRA!G94+[13]SANDY!G94+[13]SARISKY!G94+[13]TEODORA!G94+[13]WENDY!G94+[13]WINIE!G94+[13]YASMIN!G94+[13]YENY!G94+[13]YOGEISY!G94+[13]YULIS!G94</f>
        <v>681</v>
      </c>
      <c r="H94" s="1367">
        <f>SUM(F94:G94)</f>
        <v>681</v>
      </c>
      <c r="I94" s="1367"/>
      <c r="J94" s="316"/>
      <c r="K94" s="341"/>
    </row>
    <row r="95" spans="2:12" ht="14.25" customHeight="1" thickTop="1" thickBot="1" x14ac:dyDescent="0.25">
      <c r="B95" s="316"/>
      <c r="C95" s="317"/>
      <c r="D95" s="341"/>
      <c r="E95" s="429" t="s">
        <v>160</v>
      </c>
      <c r="F95" s="430"/>
      <c r="G95" s="370">
        <f>'[13]ADALQUIRIS '!G95+[13]ALBERT!G95+[13]ANGELA!G95+[13]CESAR!G95+[13]DARIO!G95+[13]DIEGA!G95+[13]ENGELS!G95+[13]ERIC!G95+[13]EUSEBIA!G95+[13]HILARIA!G95+[13]HILDA!G95+[13]JOHANNA!G95+[13]JOSE!G95+[13]LOIDA!G95+[13]MANOLO!G95+[13]MARELINE!G95+[13]MARIA!G95+[13]MARINA!G95+[13]MARTHA!G95+[13]NELSA!G95+[13]NILKA!G95+[13]NORMAURYS!G95+[13]ROSA!G95+[13]ROSEMARY!G95+[13]RUTH!G95+[13]SANDRA!G95+[13]SANDY!G95+[13]SARISKY!G95+[13]TEODORA!G95+[13]WENDY!G95+[13]WINIE!G95+[13]YASMIN!G95+[13]YENY!G95+[13]YOGEISY!G95+[13]YULIS!G95</f>
        <v>13</v>
      </c>
      <c r="H95" s="1367">
        <f>SUM(F95:G95)</f>
        <v>13</v>
      </c>
      <c r="I95" s="1367"/>
      <c r="J95" s="316"/>
      <c r="K95" s="341"/>
    </row>
    <row r="96" spans="2:12" ht="14.25" customHeight="1" thickTop="1" thickBot="1" x14ac:dyDescent="0.25">
      <c r="B96" s="316"/>
      <c r="C96" s="317"/>
      <c r="D96" s="341"/>
      <c r="E96" s="1368" t="s">
        <v>161</v>
      </c>
      <c r="F96" s="1369"/>
      <c r="G96" s="370">
        <f>'[13]ADALQUIRIS '!G96+[13]ALBERT!G96+[13]ANGELA!G96+[13]CESAR!G96+[13]DARIO!G96+[13]DIEGA!G96+[13]ENGELS!G96+[13]ERIC!G96+[13]EUSEBIA!G96+[13]HILARIA!G96+[13]HILDA!G96+[13]JOHANNA!G96+[13]JOSE!G96+[13]LOIDA!G96+[13]MANOLO!G96+[13]MARELINE!G96+[13]MARIA!G96+[13]MARINA!G96+[13]MARTHA!G96+[13]NELSA!G96+[13]NILKA!G96+[13]NORMAURYS!G96+[13]ROSA!G96+[13]ROSEMARY!G96+[13]RUTH!G96+[13]SANDRA!G96+[13]SANDY!G96+[13]SARISKY!G96+[13]TEODORA!G96+[13]WENDY!G96+[13]WINIE!G96+[13]YASMIN!G96+[13]YENY!G96+[13]YOGEISY!G96+[13]YULIS!G96</f>
        <v>5</v>
      </c>
      <c r="H96" s="1367">
        <f>SUM(F96:G96)</f>
        <v>5</v>
      </c>
      <c r="I96" s="1367"/>
      <c r="J96" s="316"/>
      <c r="K96" s="341"/>
    </row>
    <row r="97" spans="2:12" ht="12" customHeight="1" thickTop="1" thickBot="1" x14ac:dyDescent="0.25">
      <c r="B97" s="316"/>
      <c r="C97" s="1370" t="s">
        <v>165</v>
      </c>
      <c r="D97" s="1371"/>
      <c r="E97" s="1371"/>
      <c r="F97" s="1371"/>
      <c r="G97" s="1371"/>
      <c r="H97" s="1372"/>
      <c r="I97" s="1379" t="s">
        <v>0</v>
      </c>
      <c r="J97" s="1380"/>
      <c r="K97" s="316"/>
      <c r="L97" s="342"/>
    </row>
    <row r="98" spans="2:12" ht="12" customHeight="1" thickTop="1" x14ac:dyDescent="0.2">
      <c r="B98" s="316"/>
      <c r="C98" s="1373"/>
      <c r="D98" s="1374"/>
      <c r="E98" s="1374"/>
      <c r="F98" s="1374"/>
      <c r="G98" s="1374"/>
      <c r="H98" s="1375"/>
      <c r="I98" s="1381">
        <f>(I100+I145+I181+I220+I224+I227+I232+I236+I241+I246+I251)</f>
        <v>3660</v>
      </c>
      <c r="J98" s="1382"/>
      <c r="K98" s="316"/>
      <c r="L98" s="342"/>
    </row>
    <row r="99" spans="2:12" ht="12" customHeight="1" thickBot="1" x14ac:dyDescent="0.25">
      <c r="B99" s="316"/>
      <c r="C99" s="1376"/>
      <c r="D99" s="1377"/>
      <c r="E99" s="1377"/>
      <c r="F99" s="1377"/>
      <c r="G99" s="1377"/>
      <c r="H99" s="1378"/>
      <c r="I99" s="1383"/>
      <c r="J99" s="1384"/>
      <c r="K99" s="316"/>
      <c r="L99" s="342"/>
    </row>
    <row r="100" spans="2:12" ht="15" customHeight="1" thickTop="1" thickBot="1" x14ac:dyDescent="0.25">
      <c r="B100" s="316"/>
      <c r="C100" s="431"/>
      <c r="D100" s="432">
        <v>7.1</v>
      </c>
      <c r="E100" s="433" t="s">
        <v>90</v>
      </c>
      <c r="F100" s="350"/>
      <c r="G100" s="350"/>
      <c r="H100" s="350"/>
      <c r="I100" s="1343">
        <f>(I101+I107+I113+I119+I123+I127+I133+I139)</f>
        <v>219</v>
      </c>
      <c r="J100" s="1343"/>
      <c r="K100" s="316"/>
    </row>
    <row r="101" spans="2:12" ht="14.25" customHeight="1" thickTop="1" thickBot="1" x14ac:dyDescent="0.25">
      <c r="B101" s="316"/>
      <c r="C101" s="411"/>
      <c r="D101" s="411"/>
      <c r="E101" s="434" t="s">
        <v>60</v>
      </c>
      <c r="F101" s="435"/>
      <c r="G101" s="435"/>
      <c r="H101" s="435"/>
      <c r="I101" s="1367">
        <f>SUM(I102:J106)</f>
        <v>21</v>
      </c>
      <c r="J101" s="1367"/>
      <c r="K101" s="316"/>
    </row>
    <row r="102" spans="2:12" ht="14.25" customHeight="1" thickTop="1" thickBot="1" x14ac:dyDescent="0.25">
      <c r="B102" s="316"/>
      <c r="C102" s="341"/>
      <c r="D102" s="341"/>
      <c r="E102" s="436" t="s">
        <v>38</v>
      </c>
      <c r="F102" s="437"/>
      <c r="G102" s="437"/>
      <c r="H102" s="438"/>
      <c r="I102" s="1388">
        <f>'[13]ADALQUIRIS '!I102:J102+[13]ALBERT!I102+[13]ANGELA!I102+[13]CESAR!I102+[13]DARIO!I102+[13]DIEGA!I102+[13]ENGELS!I102+[13]ERIC!I102+[13]EUSEBIA!I102+[13]HILARIA!I102+[13]HILDA!I102+[13]JOHANNA!I102+[13]JOSE!I102+[13]LOIDA!I102+[13]MANOLO!I102+[13]MARELINE!I102+[13]MARIA!I102+[13]MARINA!I102+[13]MARTHA!I102+[13]NELSA!I102+[13]NILKA!I102+[13]NORMAURYS!I102+[13]ROSA!I102+[13]ROSEMARY!I102+[13]RUTH!I102+[13]SANDRA!I102+[13]SANDY!I102+[13]SARISKY!I102+[13]TEODORA!I102+[13]WENDY!I102+[13]WINIE!I102+[13]YASMIN!I102+[13]YENY!I102+[13]YOGEISY!I102+[13]YULIS!I102</f>
        <v>12</v>
      </c>
      <c r="J102" s="1388"/>
      <c r="K102" s="316"/>
    </row>
    <row r="103" spans="2:12" ht="14.25" customHeight="1" thickTop="1" thickBot="1" x14ac:dyDescent="0.25">
      <c r="B103" s="316"/>
      <c r="C103" s="341"/>
      <c r="D103" s="341"/>
      <c r="E103" s="439" t="s">
        <v>149</v>
      </c>
      <c r="F103" s="440"/>
      <c r="G103" s="440"/>
      <c r="H103" s="441"/>
      <c r="I103" s="1388">
        <f>'[13]ADALQUIRIS '!I103:J103+[13]ALBERT!I103+[13]ANGELA!I103+[13]CESAR!I103+[13]DARIO!I103+[13]DIEGA!I103+[13]ENGELS!I103+[13]ERIC!I103+[13]EUSEBIA!I103+[13]HILARIA!I103+[13]HILDA!I103+[13]JOHANNA!I103+[13]JOSE!I103+[13]LOIDA!I103+[13]MANOLO!I103+[13]MARELINE!I103+[13]MARIA!I103+[13]MARINA!I103+[13]MARTHA!I103+[13]NELSA!I103+[13]NILKA!I103+[13]NORMAURYS!I103+[13]ROSA!I103+[13]ROSEMARY!I103+[13]RUTH!I103+[13]SANDRA!I103+[13]SANDY!I103+[13]SARISKY!I103+[13]TEODORA!I103+[13]WENDY!I103+[13]WINIE!I103+[13]YASMIN!I103+[13]YENY!I103+[13]YOGEISY!I103+[13]YULIS!I103</f>
        <v>0</v>
      </c>
      <c r="J103" s="1388"/>
      <c r="K103" s="316"/>
    </row>
    <row r="104" spans="2:12" ht="14.25" customHeight="1" thickTop="1" thickBot="1" x14ac:dyDescent="0.25">
      <c r="B104" s="316"/>
      <c r="C104" s="341"/>
      <c r="D104" s="341"/>
      <c r="E104" s="439" t="s">
        <v>22</v>
      </c>
      <c r="F104" s="440"/>
      <c r="G104" s="440"/>
      <c r="H104" s="441"/>
      <c r="I104" s="1388">
        <f>'[13]ADALQUIRIS '!I104:J104+[13]ALBERT!I104+[13]ANGELA!I104+[13]CESAR!I104+[13]DARIO!I104+[13]DIEGA!I104+[13]ENGELS!I104+[13]ERIC!I104+[13]EUSEBIA!I104+[13]HILARIA!I104+[13]HILDA!I104+[13]JOHANNA!I104+[13]JOSE!I104+[13]LOIDA!I104+[13]MANOLO!I104+[13]MARELINE!I104+[13]MARIA!I104+[13]MARINA!I104+[13]MARTHA!I104+[13]NELSA!I104+[13]NILKA!I104+[13]NORMAURYS!I104+[13]ROSA!I104+[13]ROSEMARY!I104+[13]RUTH!I104+[13]SANDRA!I104+[13]SANDY!I104+[13]SARISKY!I104+[13]TEODORA!I104+[13]WENDY!I104+[13]WINIE!I104+[13]YASMIN!I104+[13]YENY!I104+[13]YOGEISY!I104+[13]YULIS!I104</f>
        <v>3</v>
      </c>
      <c r="J104" s="1388"/>
      <c r="K104" s="316"/>
    </row>
    <row r="105" spans="2:12" ht="14.25" customHeight="1" thickTop="1" thickBot="1" x14ac:dyDescent="0.25">
      <c r="B105" s="316"/>
      <c r="C105" s="341"/>
      <c r="D105" s="442"/>
      <c r="E105" s="443" t="s">
        <v>21</v>
      </c>
      <c r="F105" s="444"/>
      <c r="G105" s="444"/>
      <c r="H105" s="444"/>
      <c r="I105" s="1388">
        <f>'[13]ADALQUIRIS '!I105:J105+[13]ALBERT!I105+[13]ANGELA!I105+[13]CESAR!I105+[13]DARIO!I105+[13]DIEGA!I105+[13]ENGELS!I105+[13]ERIC!I105+[13]EUSEBIA!I105+[13]HILARIA!I105+[13]HILDA!I105+[13]JOHANNA!I105+[13]JOSE!I105+[13]LOIDA!I105+[13]MANOLO!I105+[13]MARELINE!I105+[13]MARIA!I105+[13]MARINA!I105+[13]MARTHA!I105+[13]NELSA!I105+[13]NILKA!I105+[13]NORMAURYS!I105+[13]ROSA!I105+[13]ROSEMARY!I105+[13]RUTH!I105+[13]SANDRA!I105+[13]SANDY!I105+[13]SARISKY!I105+[13]TEODORA!I105+[13]WENDY!I105+[13]WINIE!I105+[13]YASMIN!I105+[13]YENY!I105+[13]YOGEISY!I105+[13]YULIS!I105</f>
        <v>6</v>
      </c>
      <c r="J105" s="1388"/>
      <c r="K105" s="341"/>
    </row>
    <row r="106" spans="2:12" ht="14.25" customHeight="1" thickTop="1" thickBot="1" x14ac:dyDescent="0.25">
      <c r="B106" s="316"/>
      <c r="C106" s="341"/>
      <c r="D106" s="341"/>
      <c r="E106" s="445" t="s">
        <v>150</v>
      </c>
      <c r="F106" s="431"/>
      <c r="G106" s="431"/>
      <c r="H106" s="431"/>
      <c r="I106" s="1388">
        <f>'[13]ADALQUIRIS '!I106:J106+[13]ALBERT!I106+[13]ANGELA!I106+[13]CESAR!I106+[13]DARIO!I106+[13]DIEGA!I106+[13]ENGELS!I106+[13]ERIC!I106+[13]EUSEBIA!I106+[13]HILARIA!I106+[13]HILDA!I106+[13]JOHANNA!I106+[13]JOSE!I106+[13]LOIDA!I106+[13]MANOLO!I106+[13]MARELINE!I106+[13]MARIA!I106+[13]MARINA!I106+[13]MARTHA!I106+[13]NELSA!I106+[13]NILKA!I106+[13]NORMAURYS!I106+[13]ROSA!I106+[13]ROSEMARY!I106+[13]RUTH!I106+[13]SANDRA!I106+[13]SANDY!I106+[13]SARISKY!I106+[13]TEODORA!I106+[13]WENDY!I106+[13]WINIE!I106+[13]YASMIN!I106+[13]YENY!I106+[13]YOGEISY!I106+[13]YULIS!I106</f>
        <v>0</v>
      </c>
      <c r="J106" s="1388"/>
      <c r="K106" s="341"/>
    </row>
    <row r="107" spans="2:12" ht="14.25" customHeight="1" thickTop="1" thickBot="1" x14ac:dyDescent="0.25">
      <c r="B107" s="316"/>
      <c r="C107" s="341"/>
      <c r="D107" s="341"/>
      <c r="E107" s="434" t="s">
        <v>30</v>
      </c>
      <c r="F107" s="435"/>
      <c r="G107" s="435"/>
      <c r="H107" s="435"/>
      <c r="I107" s="1367">
        <f>SUM(I108:J112)</f>
        <v>55</v>
      </c>
      <c r="J107" s="1367"/>
      <c r="K107" s="341"/>
    </row>
    <row r="108" spans="2:12" ht="14.25" customHeight="1" thickTop="1" thickBot="1" x14ac:dyDescent="0.25">
      <c r="B108" s="316"/>
      <c r="C108" s="341"/>
      <c r="D108" s="442"/>
      <c r="E108" s="436" t="s">
        <v>38</v>
      </c>
      <c r="F108" s="437"/>
      <c r="G108" s="437"/>
      <c r="H108" s="438"/>
      <c r="I108" s="1388">
        <f>'[13]ADALQUIRIS '!I108:J108+[13]ALBERT!I108+[13]ANGELA!I108+[13]CESAR!I108+[13]DARIO!I108+[13]DIEGA!I108+[13]ENGELS!I108+[13]ERIC!I108+[13]EUSEBIA!I108+[13]HILARIA!I108+[13]HILDA!I108+[13]JOHANNA!I108+[13]JOSE!I108+[13]LOIDA!I108+[13]MANOLO!I108+[13]MARELINE!I108+[13]MARIA!I108+[13]MARINA!I108+[13]MARTHA!I108+[13]NELSA!I108+[13]NILKA!I108+[13]NORMAURYS!I108+[13]ROSA!I108+[13]ROSEMARY!I108+[13]RUTH!I108+[13]SANDRA!I108+[13]SANDY!I108+[13]SARISKY!I108+[13]TEODORA!I108+[13]WENDY!I108+[13]WINIE!I108+[13]YASMIN!I108+[13]YENY!I108+[13]YOGEISY!I108+[13]YULIS!I108</f>
        <v>45</v>
      </c>
      <c r="J108" s="1388"/>
      <c r="K108" s="341"/>
      <c r="L108" s="342"/>
    </row>
    <row r="109" spans="2:12" ht="14.25" customHeight="1" thickTop="1" thickBot="1" x14ac:dyDescent="0.25">
      <c r="B109" s="316"/>
      <c r="C109" s="341"/>
      <c r="D109" s="442"/>
      <c r="E109" s="439" t="s">
        <v>149</v>
      </c>
      <c r="F109" s="440"/>
      <c r="G109" s="440"/>
      <c r="H109" s="441"/>
      <c r="I109" s="1388">
        <f>'[13]ADALQUIRIS '!I109:J109+[13]ALBERT!I109+[13]ANGELA!I109+[13]CESAR!I109+[13]DARIO!I109+[13]DIEGA!I109+[13]ENGELS!I109+[13]ERIC!I109+[13]EUSEBIA!I109+[13]HILARIA!I109+[13]HILDA!I109+[13]JOHANNA!I109+[13]JOSE!I109+[13]LOIDA!I109+[13]MANOLO!I109+[13]MARELINE!I109+[13]MARIA!I109+[13]MARINA!I109+[13]MARTHA!I109+[13]NELSA!I109+[13]NILKA!I109+[13]NORMAURYS!I109+[13]ROSA!I109+[13]ROSEMARY!I109+[13]RUTH!I109+[13]SANDRA!I109+[13]SANDY!I109+[13]SARISKY!I109+[13]TEODORA!I109+[13]WENDY!I109+[13]WINIE!I109+[13]YASMIN!I109+[13]YENY!I109+[13]YOGEISY!I109+[13]YULIS!I109</f>
        <v>0</v>
      </c>
      <c r="J109" s="1388"/>
      <c r="K109" s="341"/>
      <c r="L109" s="342"/>
    </row>
    <row r="110" spans="2:12" ht="14.25" customHeight="1" thickTop="1" thickBot="1" x14ac:dyDescent="0.25">
      <c r="B110" s="316"/>
      <c r="C110" s="341"/>
      <c r="D110" s="442"/>
      <c r="E110" s="439" t="s">
        <v>22</v>
      </c>
      <c r="F110" s="440"/>
      <c r="G110" s="440"/>
      <c r="H110" s="441"/>
      <c r="I110" s="1388">
        <f>'[13]ADALQUIRIS '!I110:J110+[13]ALBERT!I110+[13]ANGELA!I110+[13]CESAR!I110+[13]DARIO!I110+[13]DIEGA!I110+[13]ENGELS!I110+[13]ERIC!I110+[13]EUSEBIA!I110+[13]HILARIA!I110+[13]HILDA!I110+[13]JOHANNA!I110+[13]JOSE!I110+[13]LOIDA!I110+[13]MANOLO!I110+[13]MARELINE!I110+[13]MARIA!I110+[13]MARINA!I110+[13]MARTHA!I110+[13]NELSA!I110+[13]NILKA!I110+[13]NORMAURYS!I110+[13]ROSA!I110+[13]ROSEMARY!I110+[13]RUTH!I110+[13]SANDRA!I110+[13]SANDY!I110+[13]SARISKY!I110+[13]TEODORA!I110+[13]WENDY!I110+[13]WINIE!I110+[13]YASMIN!I110+[13]YENY!I110+[13]YOGEISY!I110+[13]YULIS!I110</f>
        <v>3</v>
      </c>
      <c r="J110" s="1388"/>
      <c r="K110" s="341"/>
      <c r="L110" s="342"/>
    </row>
    <row r="111" spans="2:12" ht="14.25" customHeight="1" thickTop="1" thickBot="1" x14ac:dyDescent="0.25">
      <c r="B111" s="316"/>
      <c r="C111" s="341"/>
      <c r="D111" s="442"/>
      <c r="E111" s="443" t="s">
        <v>21</v>
      </c>
      <c r="F111" s="444"/>
      <c r="G111" s="444"/>
      <c r="H111" s="444"/>
      <c r="I111" s="1388">
        <f>'[13]ADALQUIRIS '!I111:J111+[13]ALBERT!I111+[13]ANGELA!I111+[13]CESAR!I111+[13]DARIO!I111+[13]DIEGA!I111+[13]ENGELS!I111+[13]ERIC!I111+[13]EUSEBIA!I111+[13]HILARIA!I111+[13]HILDA!I111+[13]JOHANNA!I111+[13]JOSE!I111+[13]LOIDA!I111+[13]MANOLO!I111+[13]MARELINE!I111+[13]MARIA!I111+[13]MARINA!I111+[13]MARTHA!I111+[13]NELSA!I111+[13]NILKA!I111+[13]NORMAURYS!I111+[13]ROSA!I111+[13]ROSEMARY!I111+[13]RUTH!I111+[13]SANDRA!I111+[13]SANDY!I111+[13]SARISKY!I111+[13]TEODORA!I111+[13]WENDY!I111+[13]WINIE!I111+[13]YASMIN!I111+[13]YENY!I111+[13]YOGEISY!I111+[13]YULIS!I111</f>
        <v>7</v>
      </c>
      <c r="J111" s="1388"/>
      <c r="K111" s="341"/>
      <c r="L111" s="342"/>
    </row>
    <row r="112" spans="2:12" ht="14.25" customHeight="1" thickTop="1" thickBot="1" x14ac:dyDescent="0.25">
      <c r="B112" s="316"/>
      <c r="C112" s="341"/>
      <c r="D112" s="442"/>
      <c r="E112" s="445" t="s">
        <v>150</v>
      </c>
      <c r="F112" s="431"/>
      <c r="G112" s="431"/>
      <c r="H112" s="431"/>
      <c r="I112" s="1388">
        <f>'[13]ADALQUIRIS '!I112:J112+[13]ALBERT!I112+[13]ANGELA!I112+[13]CESAR!I112+[13]DARIO!I112+[13]DIEGA!I112+[13]ENGELS!I112+[13]ERIC!I112+[13]EUSEBIA!I112+[13]HILARIA!I112+[13]HILDA!I112+[13]JOHANNA!I112+[13]JOSE!I112+[13]LOIDA!I112+[13]MANOLO!I112+[13]MARELINE!I112+[13]MARIA!I112+[13]MARINA!I112+[13]MARTHA!I112+[13]NELSA!I112+[13]NILKA!I112+[13]NORMAURYS!I112+[13]ROSA!I112+[13]ROSEMARY!I112+[13]RUTH!I112+[13]SANDRA!I112+[13]SANDY!I112+[13]SARISKY!I112+[13]TEODORA!I112+[13]WENDY!I112+[13]WINIE!I112+[13]YASMIN!I112+[13]YENY!I112+[13]YOGEISY!I112+[13]YULIS!I112</f>
        <v>0</v>
      </c>
      <c r="J112" s="1388"/>
      <c r="K112" s="341"/>
      <c r="L112" s="342"/>
    </row>
    <row r="113" spans="2:15" ht="14.25" customHeight="1" thickTop="1" thickBot="1" x14ac:dyDescent="0.25">
      <c r="B113" s="316"/>
      <c r="C113" s="341"/>
      <c r="D113" s="442"/>
      <c r="E113" s="434" t="s">
        <v>61</v>
      </c>
      <c r="F113" s="435"/>
      <c r="G113" s="435"/>
      <c r="H113" s="435"/>
      <c r="I113" s="1367">
        <f>SUM(I114:J118)</f>
        <v>0</v>
      </c>
      <c r="J113" s="1367"/>
      <c r="K113" s="341"/>
      <c r="L113" s="342"/>
      <c r="O113" s="332"/>
    </row>
    <row r="114" spans="2:15" ht="14.25" customHeight="1" thickTop="1" thickBot="1" x14ac:dyDescent="0.25">
      <c r="B114" s="316"/>
      <c r="C114" s="341"/>
      <c r="D114" s="442"/>
      <c r="E114" s="436" t="s">
        <v>38</v>
      </c>
      <c r="F114" s="437"/>
      <c r="G114" s="437"/>
      <c r="H114" s="438"/>
      <c r="I114" s="1388">
        <f>'[13]ADALQUIRIS '!I114:J114+[13]ALBERT!I114+[13]ANGELA!I114+[13]CESAR!I114+[13]DARIO!I114+[13]DIEGA!I114+[13]ENGELS!I114+[13]ERIC!I114+[13]EUSEBIA!I114+[13]HILARIA!I114+[13]HILDA!I114+[13]JOHANNA!I114+[13]JOSE!I114+[13]LOIDA!I114+[13]MANOLO!I114+[13]MARELINE!I114+[13]MARIA!I114+[13]MARINA!I114+[13]MARTHA!I114+[13]NELSA!I114+[13]NILKA!I114+[13]NORMAURYS!I114+[13]ROSA!I114+[13]ROSEMARY!I114+[13]RUTH!I114+[13]SANDRA!I114+[13]SANDY!I114+[13]SARISKY!I114+[13]TEODORA!I114+[13]WENDY!I114+[13]WINIE!I114+[13]YASMIN!I114+[13]YENY!I114+[13]YOGEISY!I114+[13]YULIS!I114</f>
        <v>0</v>
      </c>
      <c r="J114" s="1388"/>
      <c r="K114" s="341"/>
      <c r="L114" s="342"/>
      <c r="O114" s="332"/>
    </row>
    <row r="115" spans="2:15" ht="14.25" customHeight="1" thickTop="1" thickBot="1" x14ac:dyDescent="0.25">
      <c r="B115" s="316"/>
      <c r="C115" s="341"/>
      <c r="D115" s="442"/>
      <c r="E115" s="439" t="s">
        <v>149</v>
      </c>
      <c r="F115" s="440"/>
      <c r="G115" s="440"/>
      <c r="H115" s="441"/>
      <c r="I115" s="1388">
        <f>'[13]ADALQUIRIS '!I115:J115+[13]ALBERT!I115+[13]ANGELA!I115+[13]CESAR!I115+[13]DARIO!I115+[13]DIEGA!I115+[13]ENGELS!I115+[13]ERIC!I115+[13]EUSEBIA!I115+[13]HILARIA!I115+[13]HILDA!I115+[13]JOHANNA!I115+[13]JOSE!I115+[13]LOIDA!I115+[13]MANOLO!I115+[13]MARELINE!I115+[13]MARIA!I115+[13]MARINA!I115+[13]MARTHA!I115+[13]NELSA!I115+[13]NILKA!I115+[13]NORMAURYS!I115+[13]ROSA!I115+[13]ROSEMARY!I115+[13]RUTH!I115+[13]SANDRA!I115+[13]SANDY!I115+[13]SARISKY!I115+[13]TEODORA!I115+[13]WENDY!I115+[13]WINIE!I115+[13]YASMIN!I115+[13]YENY!I115+[13]YOGEISY!I115+[13]YULIS!I115</f>
        <v>0</v>
      </c>
      <c r="J115" s="1388"/>
      <c r="K115" s="341"/>
      <c r="L115" s="342"/>
      <c r="O115" s="332"/>
    </row>
    <row r="116" spans="2:15" ht="14.25" customHeight="1" thickTop="1" thickBot="1" x14ac:dyDescent="0.25">
      <c r="B116" s="316"/>
      <c r="C116" s="341"/>
      <c r="D116" s="442"/>
      <c r="E116" s="439" t="s">
        <v>22</v>
      </c>
      <c r="F116" s="440"/>
      <c r="G116" s="440"/>
      <c r="H116" s="441"/>
      <c r="I116" s="1388">
        <f>'[13]ADALQUIRIS '!I116:J116+[13]ALBERT!I116+[13]ANGELA!I116+[13]CESAR!I116+[13]DARIO!I116+[13]DIEGA!I116+[13]ENGELS!I116+[13]ERIC!I116+[13]EUSEBIA!I116+[13]HILARIA!I116+[13]HILDA!I116+[13]JOHANNA!I116+[13]JOSE!I116+[13]LOIDA!I116+[13]MANOLO!I116+[13]MARELINE!I116+[13]MARIA!I116+[13]MARINA!I116+[13]MARTHA!I116+[13]NELSA!I116+[13]NILKA!I116+[13]NORMAURYS!I116+[13]ROSA!I116+[13]ROSEMARY!I116+[13]RUTH!I116+[13]SANDRA!I116+[13]SANDY!I116+[13]SARISKY!I116+[13]TEODORA!I116+[13]WENDY!I116+[13]WINIE!I116+[13]YASMIN!I116+[13]YENY!I116+[13]YOGEISY!I116+[13]YULIS!I116</f>
        <v>0</v>
      </c>
      <c r="J116" s="1388"/>
      <c r="K116" s="341"/>
      <c r="L116" s="342"/>
      <c r="O116" s="332"/>
    </row>
    <row r="117" spans="2:15" ht="14.25" customHeight="1" thickTop="1" thickBot="1" x14ac:dyDescent="0.25">
      <c r="B117" s="316"/>
      <c r="C117" s="341"/>
      <c r="D117" s="442"/>
      <c r="E117" s="443" t="s">
        <v>21</v>
      </c>
      <c r="F117" s="444"/>
      <c r="G117" s="444"/>
      <c r="H117" s="444"/>
      <c r="I117" s="1388">
        <f>'[13]ADALQUIRIS '!I117:J117+[13]ALBERT!I117+[13]ANGELA!I117+[13]CESAR!I117+[13]DARIO!I117+[13]DIEGA!I117+[13]ENGELS!I117+[13]ERIC!I117+[13]EUSEBIA!I117+[13]HILARIA!I117+[13]HILDA!I117+[13]JOHANNA!I117+[13]JOSE!I117+[13]LOIDA!I117+[13]MANOLO!I117+[13]MARELINE!I117+[13]MARIA!I117+[13]MARINA!I117+[13]MARTHA!I117+[13]NELSA!I117+[13]NILKA!I117+[13]NORMAURYS!I117+[13]ROSA!I117+[13]ROSEMARY!I117+[13]RUTH!I117+[13]SANDRA!I117+[13]SANDY!I117+[13]SARISKY!I117+[13]TEODORA!I117+[13]WENDY!I117+[13]WINIE!I117+[13]YASMIN!I117+[13]YENY!I117+[13]YOGEISY!I117+[13]YULIS!I117</f>
        <v>0</v>
      </c>
      <c r="J117" s="1388"/>
      <c r="K117" s="341"/>
      <c r="L117" s="342"/>
      <c r="O117" s="332"/>
    </row>
    <row r="118" spans="2:15" ht="14.25" customHeight="1" thickTop="1" thickBot="1" x14ac:dyDescent="0.25">
      <c r="B118" s="316"/>
      <c r="C118" s="341"/>
      <c r="D118" s="442"/>
      <c r="E118" s="445" t="s">
        <v>150</v>
      </c>
      <c r="F118" s="431"/>
      <c r="G118" s="431"/>
      <c r="H118" s="431"/>
      <c r="I118" s="1388">
        <f>'[13]ADALQUIRIS '!I118:J118+[13]ALBERT!I118+[13]ANGELA!I118+[13]CESAR!I118+[13]DARIO!I118+[13]DIEGA!I118+[13]ENGELS!I118+[13]ERIC!I118+[13]EUSEBIA!I118+[13]HILARIA!I118+[13]HILDA!I118+[13]JOHANNA!I118+[13]JOSE!I118+[13]LOIDA!I118+[13]MANOLO!I118+[13]MARELINE!I118+[13]MARIA!I118+[13]MARINA!I118+[13]MARTHA!I118+[13]NELSA!I118+[13]NILKA!I118+[13]NORMAURYS!I118+[13]ROSA!I118+[13]ROSEMARY!I118+[13]RUTH!I118+[13]SANDRA!I118+[13]SANDY!I118+[13]SARISKY!I118+[13]TEODORA!I118+[13]WENDY!I118+[13]WINIE!I118+[13]YASMIN!I118+[13]YENY!I118+[13]YOGEISY!I118+[13]YULIS!I118</f>
        <v>0</v>
      </c>
      <c r="J118" s="1388"/>
      <c r="K118" s="341"/>
      <c r="L118" s="342"/>
      <c r="O118" s="332"/>
    </row>
    <row r="119" spans="2:15" ht="14.25" customHeight="1" thickTop="1" thickBot="1" x14ac:dyDescent="0.25">
      <c r="B119" s="316"/>
      <c r="C119" s="341"/>
      <c r="D119" s="442"/>
      <c r="E119" s="446" t="s">
        <v>62</v>
      </c>
      <c r="F119" s="435"/>
      <c r="G119" s="435"/>
      <c r="H119" s="447"/>
      <c r="I119" s="1391">
        <f>I121+I122+I120</f>
        <v>1</v>
      </c>
      <c r="J119" s="1392"/>
      <c r="K119" s="341"/>
      <c r="L119" s="342"/>
      <c r="O119" s="332"/>
    </row>
    <row r="120" spans="2:15" ht="14.25" customHeight="1" thickTop="1" thickBot="1" x14ac:dyDescent="0.25">
      <c r="B120" s="316"/>
      <c r="C120" s="341"/>
      <c r="D120" s="442"/>
      <c r="E120" s="448" t="s">
        <v>151</v>
      </c>
      <c r="F120" s="449"/>
      <c r="G120" s="449"/>
      <c r="H120" s="449"/>
      <c r="I120" s="1388">
        <f>'[13]ADALQUIRIS '!I120:J120+[13]ALBERT!I120+[13]ANGELA!I120+[13]CESAR!I120+[13]DARIO!I120+[13]DIEGA!I120+[13]ENGELS!I120+[13]ERIC!I120+[13]EUSEBIA!I120+[13]HILARIA!I120+[13]HILDA!I120+[13]JOHANNA!I120+[13]JOSE!I120+[13]LOIDA!I120+[13]MANOLO!I120+[13]MARELINE!I120+[13]MARIA!I120+[13]MARINA!I120+[13]MARTHA!I120+[13]NELSA!I120+[13]NILKA!I120+[13]NORMAURYS!I120+[13]ROSA!I120+[13]ROSEMARY!I120+[13]RUTH!I120+[13]SANDRA!I120+[13]SANDY!I120+[13]SARISKY!I120+[13]TEODORA!I120+[13]WENDY!I120+[13]WINIE!I120+[13]YASMIN!I120+[13]YENY!I120+[13]YOGEISY!I120+[13]YULIS!I120</f>
        <v>1</v>
      </c>
      <c r="J120" s="1388"/>
      <c r="K120" s="341"/>
      <c r="L120" s="342"/>
      <c r="O120" s="332"/>
    </row>
    <row r="121" spans="2:15" ht="14.25" customHeight="1" thickTop="1" thickBot="1" x14ac:dyDescent="0.25">
      <c r="B121" s="316"/>
      <c r="C121" s="341"/>
      <c r="D121" s="442"/>
      <c r="E121" s="448" t="s">
        <v>41</v>
      </c>
      <c r="F121" s="444"/>
      <c r="G121" s="444"/>
      <c r="H121" s="444"/>
      <c r="I121" s="1388">
        <f>'[13]ADALQUIRIS '!I121:J121+[13]ALBERT!I121+[13]ANGELA!I121+[13]CESAR!I121+[13]DARIO!I121+[13]DIEGA!I121+[13]ENGELS!I121+[13]ERIC!I121+[13]EUSEBIA!I121+[13]HILARIA!I121+[13]HILDA!I121+[13]JOHANNA!I121+[13]JOSE!I121+[13]LOIDA!I121+[13]MANOLO!I121+[13]MARELINE!I121+[13]MARIA!I121+[13]MARINA!I121+[13]MARTHA!I121+[13]NELSA!I121+[13]NILKA!I121+[13]NORMAURYS!I121+[13]ROSA!I121+[13]ROSEMARY!I121+[13]RUTH!I121+[13]SANDRA!I121+[13]SANDY!I121+[13]SARISKY!I121+[13]TEODORA!I121+[13]WENDY!I121+[13]WINIE!I121+[13]YASMIN!I121+[13]YENY!I121+[13]YOGEISY!I121+[13]YULIS!I121</f>
        <v>0</v>
      </c>
      <c r="J121" s="1388"/>
      <c r="K121" s="341"/>
      <c r="L121" s="342"/>
      <c r="O121" s="332"/>
    </row>
    <row r="122" spans="2:15" ht="14.25" customHeight="1" thickTop="1" thickBot="1" x14ac:dyDescent="0.25">
      <c r="B122" s="316"/>
      <c r="C122" s="341"/>
      <c r="D122" s="442"/>
      <c r="E122" s="436" t="s">
        <v>40</v>
      </c>
      <c r="F122" s="444"/>
      <c r="G122" s="444"/>
      <c r="H122" s="450"/>
      <c r="I122" s="1388">
        <f>'[13]ADALQUIRIS '!I122:J122+[13]ALBERT!I122+[13]ANGELA!I122+[13]CESAR!I122+[13]DARIO!I122+[13]DIEGA!I122+[13]ENGELS!I122+[13]ERIC!I122+[13]EUSEBIA!I122+[13]HILARIA!I122+[13]HILDA!I122+[13]JOHANNA!I122+[13]JOSE!I122+[13]LOIDA!I122+[13]MANOLO!I122+[13]MARELINE!I122+[13]MARIA!I122+[13]MARINA!I122+[13]MARTHA!I122+[13]NELSA!I122+[13]NILKA!I122+[13]NORMAURYS!I122+[13]ROSA!I122+[13]ROSEMARY!I122+[13]RUTH!I122+[13]SANDRA!I122+[13]SANDY!I122+[13]SARISKY!I122+[13]TEODORA!I122+[13]WENDY!I122+[13]WINIE!I122+[13]YASMIN!I122+[13]YENY!I122+[13]YOGEISY!I122+[13]YULIS!I122</f>
        <v>0</v>
      </c>
      <c r="J122" s="1388"/>
      <c r="K122" s="341"/>
      <c r="L122" s="342"/>
      <c r="O122" s="332"/>
    </row>
    <row r="123" spans="2:15" ht="14.25" customHeight="1" thickTop="1" thickBot="1" x14ac:dyDescent="0.25">
      <c r="B123" s="316"/>
      <c r="C123" s="341"/>
      <c r="D123" s="442"/>
      <c r="E123" s="446" t="s">
        <v>63</v>
      </c>
      <c r="F123" s="435"/>
      <c r="G123" s="435"/>
      <c r="H123" s="435"/>
      <c r="I123" s="1391">
        <f>I125+I126+I124</f>
        <v>1</v>
      </c>
      <c r="J123" s="1392"/>
      <c r="K123" s="341"/>
      <c r="L123" s="342"/>
    </row>
    <row r="124" spans="2:15" ht="14.25" customHeight="1" thickTop="1" thickBot="1" x14ac:dyDescent="0.25">
      <c r="B124" s="316"/>
      <c r="C124" s="341"/>
      <c r="D124" s="442"/>
      <c r="E124" s="448" t="s">
        <v>42</v>
      </c>
      <c r="F124" s="449"/>
      <c r="G124" s="449"/>
      <c r="H124" s="449"/>
      <c r="I124" s="1388">
        <f>'[13]ADALQUIRIS '!I124:J124+[13]ALBERT!I124+[13]ANGELA!I124+[13]CESAR!I124+[13]DARIO!I124+[13]DIEGA!I124+[13]ENGELS!I124+[13]ERIC!I124+[13]EUSEBIA!I124+[13]HILARIA!I124+[13]HILDA!I124+[13]JOHANNA!I124+[13]JOSE!I124+[13]LOIDA!I124+[13]MANOLO!I124+[13]MARELINE!I124+[13]MARIA!I124+[13]MARINA!I124+[13]MARTHA!I124+[13]NELSA!I124+[13]NILKA!I124+[13]NORMAURYS!I124+[13]ROSA!I124+[13]ROSEMARY!I124+[13]RUTH!I124+[13]SANDRA!I124+[13]SANDY!I124+[13]SARISKY!I124+[13]TEODORA!I124+[13]WENDY!I124+[13]WINIE!I124+[13]YASMIN!I124+[13]YENY!I124+[13]YOGEISY!I124+[13]YULIS!I124</f>
        <v>1</v>
      </c>
      <c r="J124" s="1388"/>
      <c r="K124" s="341"/>
      <c r="L124" s="342"/>
    </row>
    <row r="125" spans="2:15" ht="14.25" customHeight="1" thickTop="1" thickBot="1" x14ac:dyDescent="0.25">
      <c r="B125" s="316"/>
      <c r="C125" s="341"/>
      <c r="D125" s="442"/>
      <c r="E125" s="448" t="s">
        <v>41</v>
      </c>
      <c r="F125" s="444"/>
      <c r="G125" s="444"/>
      <c r="H125" s="444"/>
      <c r="I125" s="1388">
        <f>'[13]ADALQUIRIS '!I125:J125+[13]ALBERT!I125+[13]ANGELA!I125+[13]CESAR!I125+[13]DARIO!I125+[13]DIEGA!I125+[13]ENGELS!I125+[13]ERIC!I125+[13]EUSEBIA!I125+[13]HILARIA!I125+[13]HILDA!I125+[13]JOHANNA!I125+[13]JOSE!I125+[13]LOIDA!I125+[13]MANOLO!I125+[13]MARELINE!I125+[13]MARIA!I125+[13]MARINA!I125+[13]MARTHA!I125+[13]NELSA!I125+[13]NILKA!I125+[13]NORMAURYS!I125+[13]ROSA!I125+[13]ROSEMARY!I125+[13]RUTH!I125+[13]SANDRA!I125+[13]SANDY!I125+[13]SARISKY!I125+[13]TEODORA!I125+[13]WENDY!I125+[13]WINIE!I125+[13]YASMIN!I125+[13]YENY!I125+[13]YOGEISY!I125+[13]YULIS!I125</f>
        <v>0</v>
      </c>
      <c r="J125" s="1388"/>
      <c r="K125" s="341"/>
      <c r="L125" s="342"/>
    </row>
    <row r="126" spans="2:15" ht="14.25" customHeight="1" thickTop="1" thickBot="1" x14ac:dyDescent="0.25">
      <c r="B126" s="316"/>
      <c r="C126" s="341"/>
      <c r="D126" s="442"/>
      <c r="E126" s="436" t="s">
        <v>40</v>
      </c>
      <c r="F126" s="444"/>
      <c r="G126" s="444"/>
      <c r="H126" s="450"/>
      <c r="I126" s="1388">
        <f>'[13]ADALQUIRIS '!I126:J126+[13]ALBERT!I126+[13]ANGELA!I126+[13]CESAR!I126+[13]DARIO!I126+[13]DIEGA!I126+[13]ENGELS!I126+[13]ERIC!I126+[13]EUSEBIA!I126+[13]HILARIA!I126+[13]HILDA!I126+[13]JOHANNA!I126+[13]JOSE!I126+[13]LOIDA!I126+[13]MANOLO!I126+[13]MARELINE!I126+[13]MARIA!I126+[13]MARINA!I126+[13]MARTHA!I126+[13]NELSA!I126+[13]NILKA!I126+[13]NORMAURYS!I126+[13]ROSA!I126+[13]ROSEMARY!I126+[13]RUTH!I126+[13]SANDRA!I126+[13]SANDY!I126+[13]SARISKY!I126+[13]TEODORA!I126+[13]WENDY!I126+[13]WINIE!I126+[13]YASMIN!I126+[13]YENY!I126+[13]YOGEISY!I126+[13]YULIS!I126</f>
        <v>0</v>
      </c>
      <c r="J126" s="1388"/>
      <c r="K126" s="341"/>
      <c r="L126" s="342"/>
    </row>
    <row r="127" spans="2:15" ht="14.25" customHeight="1" thickTop="1" thickBot="1" x14ac:dyDescent="0.25">
      <c r="B127" s="316"/>
      <c r="C127" s="341"/>
      <c r="D127" s="442"/>
      <c r="E127" s="446" t="s">
        <v>122</v>
      </c>
      <c r="F127" s="435"/>
      <c r="G127" s="435"/>
      <c r="H127" s="435"/>
      <c r="I127" s="1367">
        <f>SUM(I128:J132)</f>
        <v>58</v>
      </c>
      <c r="J127" s="1367"/>
      <c r="K127" s="341"/>
      <c r="L127" s="342"/>
    </row>
    <row r="128" spans="2:15" ht="14.25" customHeight="1" thickTop="1" thickBot="1" x14ac:dyDescent="0.25">
      <c r="B128" s="316"/>
      <c r="C128" s="341"/>
      <c r="D128" s="442"/>
      <c r="E128" s="436" t="s">
        <v>38</v>
      </c>
      <c r="F128" s="437"/>
      <c r="G128" s="437"/>
      <c r="H128" s="438"/>
      <c r="I128" s="1388">
        <f>'[13]ADALQUIRIS '!I128:J128+[13]ALBERT!I128+[13]ANGELA!I128+[13]CESAR!I128+[13]DARIO!I128+[13]DIEGA!I128+[13]ENGELS!I128+[13]ERIC!I128+[13]EUSEBIA!I128+[13]HILARIA!I128+[13]HILDA!I128+[13]JOHANNA!I128+[13]JOSE!I128+[13]LOIDA!I128+[13]MANOLO!I128+[13]MARELINE!I128+[13]MARIA!I128+[13]MARINA!I128+[13]MARTHA!I128+[13]NELSA!I128+[13]NILKA!I128+[13]NORMAURYS!I128+[13]ROSA!I128+[13]ROSEMARY!I128+[13]RUTH!I128+[13]SANDRA!I128+[13]SANDY!I128+[13]SARISKY!I128+[13]TEODORA!I128+[13]WENDY!I128+[13]WINIE!I128+[13]YASMIN!I128+[13]YENY!I128+[13]YOGEISY!I128+[13]YULIS!I128</f>
        <v>28</v>
      </c>
      <c r="J128" s="1388"/>
      <c r="K128" s="341"/>
      <c r="L128" s="342"/>
    </row>
    <row r="129" spans="2:12" ht="14.25" customHeight="1" thickTop="1" thickBot="1" x14ac:dyDescent="0.25">
      <c r="B129" s="316"/>
      <c r="C129" s="341"/>
      <c r="D129" s="442"/>
      <c r="E129" s="439" t="s">
        <v>149</v>
      </c>
      <c r="F129" s="440"/>
      <c r="G129" s="440"/>
      <c r="H129" s="441"/>
      <c r="I129" s="1388">
        <f>'[13]ADALQUIRIS '!I129:J129+[13]ALBERT!I129+[13]ANGELA!I129+[13]CESAR!I129+[13]DARIO!I129+[13]DIEGA!I129+[13]ENGELS!I129+[13]ERIC!I129+[13]EUSEBIA!I129+[13]HILARIA!I129+[13]HILDA!I129+[13]JOHANNA!I129+[13]JOSE!I129+[13]LOIDA!I129+[13]MANOLO!I129+[13]MARELINE!I129+[13]MARIA!I129+[13]MARINA!I129+[13]MARTHA!I129+[13]NELSA!I129+[13]NILKA!I129+[13]NORMAURYS!I129+[13]ROSA!I129+[13]ROSEMARY!I129+[13]RUTH!I129+[13]SANDRA!I129+[13]SANDY!I129+[13]SARISKY!I129+[13]TEODORA!I129+[13]WENDY!I129+[13]WINIE!I129+[13]YASMIN!I129+[13]YENY!I129+[13]YOGEISY!I129+[13]YULIS!I129</f>
        <v>0</v>
      </c>
      <c r="J129" s="1388"/>
      <c r="K129" s="341"/>
      <c r="L129" s="342"/>
    </row>
    <row r="130" spans="2:12" ht="14.25" customHeight="1" thickTop="1" thickBot="1" x14ac:dyDescent="0.25">
      <c r="B130" s="316"/>
      <c r="C130" s="341"/>
      <c r="D130" s="442"/>
      <c r="E130" s="439" t="s">
        <v>22</v>
      </c>
      <c r="F130" s="440"/>
      <c r="G130" s="440"/>
      <c r="H130" s="441"/>
      <c r="I130" s="1388">
        <f>'[13]ADALQUIRIS '!I130:J130+[13]ALBERT!I130+[13]ANGELA!I130+[13]CESAR!I130+[13]DARIO!I130+[13]DIEGA!I130+[13]ENGELS!I130+[13]ERIC!I130+[13]EUSEBIA!I130+[13]HILARIA!I130+[13]HILDA!I130+[13]JOHANNA!I130+[13]JOSE!I130+[13]LOIDA!I130+[13]MANOLO!I130+[13]MARELINE!I130+[13]MARIA!I130+[13]MARINA!I130+[13]MARTHA!I130+[13]NELSA!I130+[13]NILKA!I130+[13]NORMAURYS!I130+[13]ROSA!I130+[13]ROSEMARY!I130+[13]RUTH!I130+[13]SANDRA!I130+[13]SANDY!I130+[13]SARISKY!I130+[13]TEODORA!I130+[13]WENDY!I130+[13]WINIE!I130+[13]YASMIN!I130+[13]YENY!I130+[13]YOGEISY!I130+[13]YULIS!I130</f>
        <v>11</v>
      </c>
      <c r="J130" s="1388"/>
      <c r="K130" s="341"/>
      <c r="L130" s="342"/>
    </row>
    <row r="131" spans="2:12" ht="14.25" customHeight="1" thickTop="1" thickBot="1" x14ac:dyDescent="0.25">
      <c r="B131" s="316"/>
      <c r="C131" s="341"/>
      <c r="D131" s="442"/>
      <c r="E131" s="443" t="s">
        <v>21</v>
      </c>
      <c r="F131" s="444"/>
      <c r="G131" s="444"/>
      <c r="H131" s="444"/>
      <c r="I131" s="1388">
        <f>'[13]ADALQUIRIS '!I131:J131+[13]ALBERT!I131+[13]ANGELA!I131+[13]CESAR!I131+[13]DARIO!I131+[13]DIEGA!I131+[13]ENGELS!I131+[13]ERIC!I131+[13]EUSEBIA!I131+[13]HILARIA!I131+[13]HILDA!I131+[13]JOHANNA!I131+[13]JOSE!I131+[13]LOIDA!I131+[13]MANOLO!I131+[13]MARELINE!I131+[13]MARIA!I131+[13]MARINA!I131+[13]MARTHA!I131+[13]NELSA!I131+[13]NILKA!I131+[13]NORMAURYS!I131+[13]ROSA!I131+[13]ROSEMARY!I131+[13]RUTH!I131+[13]SANDRA!I131+[13]SANDY!I131+[13]SARISKY!I131+[13]TEODORA!I131+[13]WENDY!I131+[13]WINIE!I131+[13]YASMIN!I131+[13]YENY!I131+[13]YOGEISY!I131+[13]YULIS!I131</f>
        <v>18</v>
      </c>
      <c r="J131" s="1388"/>
      <c r="K131" s="341"/>
      <c r="L131" s="342"/>
    </row>
    <row r="132" spans="2:12" ht="14.25" customHeight="1" thickTop="1" thickBot="1" x14ac:dyDescent="0.25">
      <c r="B132" s="316"/>
      <c r="C132" s="341"/>
      <c r="D132" s="442"/>
      <c r="E132" s="445" t="s">
        <v>150</v>
      </c>
      <c r="F132" s="431"/>
      <c r="G132" s="431"/>
      <c r="H132" s="431"/>
      <c r="I132" s="1388">
        <f>'[13]ADALQUIRIS '!I132:J132+[13]ALBERT!I132+[13]ANGELA!I132+[13]CESAR!I132+[13]DARIO!I132+[13]DIEGA!I132+[13]ENGELS!I132+[13]ERIC!I132+[13]EUSEBIA!I132+[13]HILARIA!I132+[13]HILDA!I132+[13]JOHANNA!I132+[13]JOSE!I132+[13]LOIDA!I132+[13]MANOLO!I132+[13]MARELINE!I132+[13]MARIA!I132+[13]MARINA!I132+[13]MARTHA!I132+[13]NELSA!I132+[13]NILKA!I132+[13]NORMAURYS!I132+[13]ROSA!I132+[13]ROSEMARY!I132+[13]RUTH!I132+[13]SANDRA!I132+[13]SANDY!I132+[13]SARISKY!I132+[13]TEODORA!I132+[13]WENDY!I132+[13]WINIE!I132+[13]YASMIN!I132+[13]YENY!I132+[13]YOGEISY!I132+[13]YULIS!I132</f>
        <v>1</v>
      </c>
      <c r="J132" s="1388"/>
      <c r="K132" s="341"/>
      <c r="L132" s="342"/>
    </row>
    <row r="133" spans="2:12" ht="14.25" customHeight="1" thickTop="1" thickBot="1" x14ac:dyDescent="0.25">
      <c r="B133" s="316"/>
      <c r="C133" s="341"/>
      <c r="D133" s="442"/>
      <c r="E133" s="434" t="s">
        <v>123</v>
      </c>
      <c r="F133" s="435"/>
      <c r="G133" s="435"/>
      <c r="H133" s="435"/>
      <c r="I133" s="1367">
        <f>SUM(I134:J138)</f>
        <v>38</v>
      </c>
      <c r="J133" s="1367"/>
      <c r="K133" s="341"/>
      <c r="L133" s="342"/>
    </row>
    <row r="134" spans="2:12" ht="14.25" customHeight="1" thickTop="1" thickBot="1" x14ac:dyDescent="0.25">
      <c r="B134" s="316"/>
      <c r="C134" s="341"/>
      <c r="D134" s="442"/>
      <c r="E134" s="436" t="s">
        <v>42</v>
      </c>
      <c r="F134" s="437"/>
      <c r="G134" s="437"/>
      <c r="H134" s="438"/>
      <c r="I134" s="1388">
        <f>'[13]ADALQUIRIS '!I134:J134+[13]ALBERT!I134+[13]ANGELA!I134+[13]CESAR!I134+[13]DARIO!I134+[13]DIEGA!I134+[13]ENGELS!I134+[13]ERIC!I134+[13]EUSEBIA!I134+[13]HILARIA!I134+[13]HILDA!I134+[13]JOHANNA!I134+[13]JOSE!I134+[13]LOIDA!I134+[13]MANOLO!I134+[13]MARELINE!I134+[13]MARIA!I134+[13]MARINA!I134+[13]MARTHA!I134+[13]NELSA!I134+[13]NILKA!I134+[13]NORMAURYS!I134+[13]ROSA!I134+[13]ROSEMARY!I134+[13]RUTH!I134+[13]SANDRA!I134+[13]SANDY!I134+[13]SARISKY!I134+[13]TEODORA!I134+[13]WENDY!I134+[13]WINIE!I134+[13]YASMIN!I134+[13]YENY!I134+[13]YOGEISY!I134+[13]YULIS!I134</f>
        <v>19</v>
      </c>
      <c r="J134" s="1388"/>
      <c r="K134" s="341"/>
      <c r="L134" s="342"/>
    </row>
    <row r="135" spans="2:12" ht="14.25" customHeight="1" thickTop="1" thickBot="1" x14ac:dyDescent="0.25">
      <c r="B135" s="316"/>
      <c r="C135" s="341"/>
      <c r="D135" s="442"/>
      <c r="E135" s="439" t="s">
        <v>149</v>
      </c>
      <c r="F135" s="440"/>
      <c r="G135" s="440"/>
      <c r="H135" s="441"/>
      <c r="I135" s="1388">
        <f>'[13]ADALQUIRIS '!I135:J135+[13]ALBERT!I135+[13]ANGELA!I135+[13]CESAR!I135+[13]DARIO!I135+[13]DIEGA!I135+[13]ENGELS!I135+[13]ERIC!I135+[13]EUSEBIA!I135+[13]HILARIA!I135+[13]HILDA!I135+[13]JOHANNA!I135+[13]JOSE!I135+[13]LOIDA!I135+[13]MANOLO!I135+[13]MARELINE!I135+[13]MARIA!I135+[13]MARINA!I135+[13]MARTHA!I135+[13]NELSA!I135+[13]NILKA!I135+[13]NORMAURYS!I135+[13]ROSA!I135+[13]ROSEMARY!I135+[13]RUTH!I135+[13]SANDRA!I135+[13]SANDY!I135+[13]SARISKY!I135+[13]TEODORA!I135+[13]WENDY!I135+[13]WINIE!I135+[13]YASMIN!I135+[13]YENY!I135+[13]YOGEISY!I135+[13]YULIS!I135</f>
        <v>0</v>
      </c>
      <c r="J135" s="1388"/>
      <c r="K135" s="341"/>
      <c r="L135" s="342"/>
    </row>
    <row r="136" spans="2:12" ht="14.25" customHeight="1" thickTop="1" thickBot="1" x14ac:dyDescent="0.25">
      <c r="B136" s="316"/>
      <c r="C136" s="341"/>
      <c r="D136" s="442"/>
      <c r="E136" s="439" t="s">
        <v>41</v>
      </c>
      <c r="F136" s="440"/>
      <c r="G136" s="440"/>
      <c r="H136" s="441"/>
      <c r="I136" s="1388">
        <f>'[13]ADALQUIRIS '!I136:J136+[13]ALBERT!I136+[13]ANGELA!I136+[13]CESAR!I136+[13]DARIO!I136+[13]DIEGA!I136+[13]ENGELS!I136+[13]ERIC!I136+[13]EUSEBIA!I136+[13]HILARIA!I136+[13]HILDA!I136+[13]JOHANNA!I136+[13]JOSE!I136+[13]LOIDA!I136+[13]MANOLO!I136+[13]MARELINE!I136+[13]MARIA!I136+[13]MARINA!I136+[13]MARTHA!I136+[13]NELSA!I136+[13]NILKA!I136+[13]NORMAURYS!I136+[13]ROSA!I136+[13]ROSEMARY!I136+[13]RUTH!I136+[13]SANDRA!I136+[13]SANDY!I136+[13]SARISKY!I136+[13]TEODORA!I136+[13]WENDY!I136+[13]WINIE!I136+[13]YASMIN!I136+[13]YENY!I136+[13]YOGEISY!I136+[13]YULIS!I136</f>
        <v>2</v>
      </c>
      <c r="J136" s="1388"/>
      <c r="K136" s="341"/>
      <c r="L136" s="342"/>
    </row>
    <row r="137" spans="2:12" ht="14.25" customHeight="1" thickTop="1" thickBot="1" x14ac:dyDescent="0.25">
      <c r="B137" s="316"/>
      <c r="C137" s="341"/>
      <c r="D137" s="442"/>
      <c r="E137" s="443" t="s">
        <v>40</v>
      </c>
      <c r="F137" s="444"/>
      <c r="G137" s="444"/>
      <c r="H137" s="444"/>
      <c r="I137" s="1388">
        <f>'[13]ADALQUIRIS '!I137:J137+[13]ALBERT!I137+[13]ANGELA!I137+[13]CESAR!I137+[13]DARIO!I137+[13]DIEGA!I137+[13]ENGELS!I137+[13]ERIC!I137+[13]EUSEBIA!I137+[13]HILARIA!I137+[13]HILDA!I137+[13]JOHANNA!I137+[13]JOSE!I137+[13]LOIDA!I137+[13]MANOLO!I137+[13]MARELINE!I137+[13]MARIA!I137+[13]MARINA!I137+[13]MARTHA!I137+[13]NELSA!I137+[13]NILKA!I137+[13]NORMAURYS!I137+[13]ROSA!I137+[13]ROSEMARY!I137+[13]RUTH!I137+[13]SANDRA!I137+[13]SANDY!I137+[13]SARISKY!I137+[13]TEODORA!I137+[13]WENDY!I137+[13]WINIE!I137+[13]YASMIN!I137+[13]YENY!I137+[13]YOGEISY!I137+[13]YULIS!I137</f>
        <v>16</v>
      </c>
      <c r="J137" s="1388"/>
      <c r="K137" s="341"/>
      <c r="L137" s="342"/>
    </row>
    <row r="138" spans="2:12" ht="14.25" customHeight="1" thickTop="1" thickBot="1" x14ac:dyDescent="0.25">
      <c r="B138" s="316"/>
      <c r="C138" s="341"/>
      <c r="D138" s="442"/>
      <c r="E138" s="445" t="s">
        <v>152</v>
      </c>
      <c r="F138" s="431"/>
      <c r="G138" s="431"/>
      <c r="H138" s="431"/>
      <c r="I138" s="1388">
        <f>'[13]ADALQUIRIS '!I138:J138+[13]ALBERT!I138+[13]ANGELA!I138+[13]CESAR!I138+[13]DARIO!I138+[13]DIEGA!I138+[13]ENGELS!I138+[13]ERIC!I138+[13]EUSEBIA!I138+[13]HILARIA!I138+[13]HILDA!I138+[13]JOHANNA!I138+[13]JOSE!I138+[13]LOIDA!I138+[13]MANOLO!I138+[13]MARELINE!I138+[13]MARIA!I138+[13]MARINA!I138+[13]MARTHA!I138+[13]NELSA!I138+[13]NILKA!I138+[13]NORMAURYS!I138+[13]ROSA!I138+[13]ROSEMARY!I138+[13]RUTH!I138+[13]SANDRA!I138+[13]SANDY!I138+[13]SARISKY!I138+[13]TEODORA!I138+[13]WENDY!I138+[13]WINIE!I138+[13]YASMIN!I138+[13]YENY!I138+[13]YOGEISY!I138+[13]YULIS!I138</f>
        <v>1</v>
      </c>
      <c r="J138" s="1388"/>
      <c r="K138" s="341"/>
      <c r="L138" s="342"/>
    </row>
    <row r="139" spans="2:12" ht="14.25" customHeight="1" thickTop="1" thickBot="1" x14ac:dyDescent="0.25">
      <c r="B139" s="316"/>
      <c r="C139" s="341"/>
      <c r="D139" s="442"/>
      <c r="E139" s="434" t="s">
        <v>148</v>
      </c>
      <c r="F139" s="435"/>
      <c r="G139" s="435"/>
      <c r="H139" s="435"/>
      <c r="I139" s="1367">
        <f>SUM(I140:J144)</f>
        <v>45</v>
      </c>
      <c r="J139" s="1367"/>
      <c r="K139" s="341"/>
      <c r="L139" s="342"/>
    </row>
    <row r="140" spans="2:12" ht="14.25" customHeight="1" thickTop="1" thickBot="1" x14ac:dyDescent="0.25">
      <c r="B140" s="316"/>
      <c r="C140" s="341"/>
      <c r="D140" s="442"/>
      <c r="E140" s="436" t="s">
        <v>38</v>
      </c>
      <c r="F140" s="437"/>
      <c r="G140" s="437"/>
      <c r="H140" s="438"/>
      <c r="I140" s="1388">
        <f>'[13]ADALQUIRIS '!I140:J140+[13]ALBERT!I140+[13]ANGELA!I140+[13]CESAR!I140+[13]DARIO!I140+[13]DIEGA!I140+[13]ENGELS!I140+[13]ERIC!I140+[13]EUSEBIA!I140+[13]HILARIA!I140+[13]HILDA!I140+[13]JOHANNA!I140+[13]JOSE!I140+[13]LOIDA!I140+[13]MANOLO!I140+[13]MARELINE!I140+[13]MARIA!I140+[13]MARINA!I140+[13]MARTHA!I140+[13]NELSA!I140+[13]NILKA!I140+[13]NORMAURYS!I140+[13]ROSA!I140+[13]ROSEMARY!I140+[13]RUTH!I140+[13]SANDRA!I140+[13]SANDY!I140+[13]SARISKY!I140+[13]TEODORA!I140+[13]WENDY!I140+[13]WINIE!I140+[13]YASMIN!I140+[13]YENY!I140+[13]YOGEISY!I140+[13]YULIS!I140</f>
        <v>39</v>
      </c>
      <c r="J140" s="1388"/>
      <c r="K140" s="341"/>
      <c r="L140" s="342"/>
    </row>
    <row r="141" spans="2:12" ht="14.25" customHeight="1" thickTop="1" thickBot="1" x14ac:dyDescent="0.25">
      <c r="B141" s="316"/>
      <c r="C141" s="341"/>
      <c r="D141" s="442"/>
      <c r="E141" s="439" t="s">
        <v>149</v>
      </c>
      <c r="F141" s="440"/>
      <c r="G141" s="440"/>
      <c r="H141" s="441"/>
      <c r="I141" s="1388">
        <f>'[13]ADALQUIRIS '!I141:J141+[13]ALBERT!I141+[13]ANGELA!I141+[13]CESAR!I141+[13]DARIO!I141+[13]DIEGA!I141+[13]ENGELS!I141+[13]ERIC!I141+[13]EUSEBIA!I141+[13]HILARIA!I141+[13]HILDA!I141+[13]JOHANNA!I141+[13]JOSE!I141+[13]LOIDA!I141+[13]MANOLO!I141+[13]MARELINE!I141+[13]MARIA!I141+[13]MARINA!I141+[13]MARTHA!I141+[13]NELSA!I141+[13]NILKA!I141+[13]NORMAURYS!I141+[13]ROSA!I141+[13]ROSEMARY!I141+[13]RUTH!I141+[13]SANDRA!I141+[13]SANDY!I141+[13]SARISKY!I141+[13]TEODORA!I141+[13]WENDY!I141+[13]WINIE!I141+[13]YASMIN!I141+[13]YENY!I141+[13]YOGEISY!I141+[13]YULIS!I141</f>
        <v>3</v>
      </c>
      <c r="J141" s="1388"/>
      <c r="K141" s="341"/>
      <c r="L141" s="342"/>
    </row>
    <row r="142" spans="2:12" ht="14.25" customHeight="1" thickTop="1" thickBot="1" x14ac:dyDescent="0.25">
      <c r="B142" s="316"/>
      <c r="C142" s="341"/>
      <c r="D142" s="442"/>
      <c r="E142" s="439" t="s">
        <v>22</v>
      </c>
      <c r="F142" s="440"/>
      <c r="G142" s="440"/>
      <c r="H142" s="441"/>
      <c r="I142" s="1388">
        <f>'[13]ADALQUIRIS '!I142:J142+[13]ALBERT!I142+[13]ANGELA!I142+[13]CESAR!I142+[13]DARIO!I142+[13]DIEGA!I142+[13]ENGELS!I142+[13]ERIC!I142+[13]EUSEBIA!I142+[13]HILARIA!I142+[13]HILDA!I142+[13]JOHANNA!I142+[13]JOSE!I142+[13]LOIDA!I142+[13]MANOLO!I142+[13]MARELINE!I142+[13]MARIA!I142+[13]MARINA!I142+[13]MARTHA!I142+[13]NELSA!I142+[13]NILKA!I142+[13]NORMAURYS!I142+[13]ROSA!I142+[13]ROSEMARY!I142+[13]RUTH!I142+[13]SANDRA!I142+[13]SANDY!I142+[13]SARISKY!I142+[13]TEODORA!I142+[13]WENDY!I142+[13]WINIE!I142+[13]YASMIN!I142+[13]YENY!I142+[13]YOGEISY!I142+[13]YULIS!I142</f>
        <v>2</v>
      </c>
      <c r="J142" s="1388"/>
      <c r="K142" s="341"/>
      <c r="L142" s="342"/>
    </row>
    <row r="143" spans="2:12" ht="14.25" customHeight="1" thickTop="1" thickBot="1" x14ac:dyDescent="0.25">
      <c r="B143" s="316"/>
      <c r="C143" s="341"/>
      <c r="D143" s="442"/>
      <c r="E143" s="443" t="s">
        <v>21</v>
      </c>
      <c r="F143" s="444"/>
      <c r="G143" s="444"/>
      <c r="H143" s="444"/>
      <c r="I143" s="1388">
        <f>'[13]ADALQUIRIS '!I143:J143+[13]ALBERT!I143+[13]ANGELA!I143+[13]CESAR!I143+[13]DARIO!I143+[13]DIEGA!I143+[13]ENGELS!I143+[13]ERIC!I143+[13]EUSEBIA!I143+[13]HILARIA!I143+[13]HILDA!I143+[13]JOHANNA!I143+[13]JOSE!I143+[13]LOIDA!I143+[13]MANOLO!I143+[13]MARELINE!I143+[13]MARIA!I143+[13]MARINA!I143+[13]MARTHA!I143+[13]NELSA!I143+[13]NILKA!I143+[13]NORMAURYS!I143+[13]ROSA!I143+[13]ROSEMARY!I143+[13]RUTH!I143+[13]SANDRA!I143+[13]SANDY!I143+[13]SARISKY!I143+[13]TEODORA!I143+[13]WENDY!I143+[13]WINIE!I143+[13]YASMIN!I143+[13]YENY!I143+[13]YOGEISY!I143+[13]YULIS!I143</f>
        <v>1</v>
      </c>
      <c r="J143" s="1388"/>
      <c r="K143" s="341"/>
      <c r="L143" s="342"/>
    </row>
    <row r="144" spans="2:12" ht="14.25" customHeight="1" thickTop="1" thickBot="1" x14ac:dyDescent="0.25">
      <c r="B144" s="316"/>
      <c r="C144" s="341"/>
      <c r="D144" s="442"/>
      <c r="E144" s="445" t="s">
        <v>150</v>
      </c>
      <c r="F144" s="431"/>
      <c r="G144" s="431"/>
      <c r="H144" s="431"/>
      <c r="I144" s="1388">
        <f>'[13]ADALQUIRIS '!I144:J144+[13]ALBERT!I144+[13]ANGELA!I144+[13]CESAR!I144+[13]DARIO!I144+[13]DIEGA!I144+[13]ENGELS!I144+[13]ERIC!I144+[13]EUSEBIA!I144+[13]HILARIA!I144+[13]HILDA!I144+[13]JOHANNA!I144+[13]JOSE!I144+[13]LOIDA!I144+[13]MANOLO!I144+[13]MARELINE!I144+[13]MARIA!I144+[13]MARINA!I144+[13]MARTHA!I144+[13]NELSA!I144+[13]NILKA!I144+[13]NORMAURYS!I144+[13]ROSA!I144+[13]ROSEMARY!I144+[13]RUTH!I144+[13]SANDRA!I144+[13]SANDY!I144+[13]SARISKY!I144+[13]TEODORA!I144+[13]WENDY!I144+[13]WINIE!I144+[13]YASMIN!I144+[13]YENY!I144+[13]YOGEISY!I144+[13]YULIS!I144</f>
        <v>0</v>
      </c>
      <c r="J144" s="1388"/>
      <c r="K144" s="341"/>
      <c r="L144" s="342"/>
    </row>
    <row r="145" spans="2:14" ht="16.5" customHeight="1" thickTop="1" thickBot="1" x14ac:dyDescent="0.25">
      <c r="B145" s="316"/>
      <c r="C145" s="341"/>
      <c r="D145" s="451" t="s">
        <v>153</v>
      </c>
      <c r="E145" s="452"/>
      <c r="F145" s="453"/>
      <c r="G145" s="454"/>
      <c r="H145" s="454"/>
      <c r="I145" s="1332">
        <f>(I146+I151+I156+I161+I166+I171+I176)</f>
        <v>7</v>
      </c>
      <c r="J145" s="1333"/>
      <c r="K145" s="341"/>
      <c r="L145" s="342"/>
    </row>
    <row r="146" spans="2:14" ht="14.25" customHeight="1" thickTop="1" thickBot="1" x14ac:dyDescent="0.25">
      <c r="B146" s="316"/>
      <c r="C146" s="341"/>
      <c r="D146" s="455"/>
      <c r="E146" s="456" t="s">
        <v>23</v>
      </c>
      <c r="F146" s="435"/>
      <c r="G146" s="435"/>
      <c r="H146" s="447"/>
      <c r="I146" s="1391">
        <f>(I147+I148+I149+I150)</f>
        <v>7</v>
      </c>
      <c r="J146" s="1392"/>
      <c r="K146" s="341"/>
      <c r="L146" s="342"/>
      <c r="N146" s="332"/>
    </row>
    <row r="147" spans="2:14" ht="14.25" customHeight="1" thickTop="1" thickBot="1" x14ac:dyDescent="0.25">
      <c r="B147" s="316"/>
      <c r="C147" s="341"/>
      <c r="D147" s="457"/>
      <c r="E147" s="458" t="s">
        <v>38</v>
      </c>
      <c r="F147" s="444"/>
      <c r="G147" s="444"/>
      <c r="H147" s="450"/>
      <c r="I147" s="1388">
        <f>'[13]ADALQUIRIS '!I147:J147+[13]ALBERT!I147+[13]ANGELA!I147+[13]CESAR!I147+[13]DARIO!I147+[13]DIEGA!I147+[13]ENGELS!I147+[13]ERIC!I147+[13]EUSEBIA!I147+[13]HILARIA!I147+[13]HILDA!I147+[13]JOHANNA!I147+[13]JOSE!I147+[13]LOIDA!I147+[13]MANOLO!I147+[13]MARELINE!I147+[13]MARIA!I147+[13]MARINA!I147+[13]MARTHA!I147+[13]NELSA!I147+[13]NILKA!I147+[13]NORMAURYS!I147+[13]ROSA!I147+[13]ROSEMARY!I147+[13]RUTH!I147+[13]SANDRA!I147+[13]SANDY!I147+[13]SARISKY!I147+[13]TEODORA!I147+[13]WENDY!I147+[13]WINIE!I147+[13]YASMIN!I147+[13]YENY!I147+[13]YOGEISY!I147+[13]YULIS!I147</f>
        <v>5</v>
      </c>
      <c r="J147" s="1388"/>
      <c r="K147" s="341"/>
      <c r="L147" s="342"/>
      <c r="N147" s="332"/>
    </row>
    <row r="148" spans="2:14" ht="14.25" customHeight="1" thickTop="1" thickBot="1" x14ac:dyDescent="0.25">
      <c r="B148" s="316"/>
      <c r="C148" s="341"/>
      <c r="D148" s="457"/>
      <c r="E148" s="458" t="s">
        <v>149</v>
      </c>
      <c r="F148" s="444"/>
      <c r="G148" s="444"/>
      <c r="H148" s="450"/>
      <c r="I148" s="1388">
        <f>'[13]ADALQUIRIS '!I148:J148+[13]ALBERT!I148+[13]ANGELA!I148+[13]CESAR!I148+[13]DARIO!I148+[13]DIEGA!I148+[13]ENGELS!I148+[13]ERIC!I148+[13]EUSEBIA!I148+[13]HILARIA!I148+[13]HILDA!I148+[13]JOHANNA!I148+[13]JOSE!I148+[13]LOIDA!I148+[13]MANOLO!I148+[13]MARELINE!I148+[13]MARIA!I148+[13]MARINA!I148+[13]MARTHA!I148+[13]NELSA!I148+[13]NILKA!I148+[13]NORMAURYS!I148+[13]ROSA!I148+[13]ROSEMARY!I148+[13]RUTH!I148+[13]SANDRA!I148+[13]SANDY!I148+[13]SARISKY!I148+[13]TEODORA!I148+[13]WENDY!I148+[13]WINIE!I148+[13]YASMIN!I148+[13]YENY!I148+[13]YOGEISY!I148+[13]YULIS!I148</f>
        <v>0</v>
      </c>
      <c r="J148" s="1388"/>
      <c r="K148" s="341"/>
      <c r="L148" s="342"/>
      <c r="N148" s="332"/>
    </row>
    <row r="149" spans="2:14" ht="14.25" customHeight="1" thickTop="1" thickBot="1" x14ac:dyDescent="0.25">
      <c r="B149" s="316"/>
      <c r="C149" s="341"/>
      <c r="D149" s="457"/>
      <c r="E149" s="458" t="s">
        <v>22</v>
      </c>
      <c r="F149" s="444"/>
      <c r="G149" s="444"/>
      <c r="H149" s="450"/>
      <c r="I149" s="1388">
        <f>'[13]ADALQUIRIS '!I149:J149+[13]ALBERT!I149+[13]ANGELA!I149+[13]CESAR!I149+[13]DARIO!I149+[13]DIEGA!I149+[13]ENGELS!I149+[13]ERIC!I149+[13]EUSEBIA!I149+[13]HILARIA!I149+[13]HILDA!I149+[13]JOHANNA!I149+[13]JOSE!I149+[13]LOIDA!I149+[13]MANOLO!I149+[13]MARELINE!I149+[13]MARIA!I149+[13]MARINA!I149+[13]MARTHA!I149+[13]NELSA!I149+[13]NILKA!I149+[13]NORMAURYS!I149+[13]ROSA!I149+[13]ROSEMARY!I149+[13]RUTH!I149+[13]SANDRA!I149+[13]SANDY!I149+[13]SARISKY!I149+[13]TEODORA!I149+[13]WENDY!I149+[13]WINIE!I149+[13]YASMIN!I149+[13]YENY!I149+[13]YOGEISY!I149+[13]YULIS!I149</f>
        <v>0</v>
      </c>
      <c r="J149" s="1388"/>
      <c r="K149" s="341"/>
      <c r="L149" s="342"/>
      <c r="N149" s="332"/>
    </row>
    <row r="150" spans="2:14" ht="14.25" customHeight="1" thickTop="1" thickBot="1" x14ac:dyDescent="0.25">
      <c r="B150" s="316"/>
      <c r="C150" s="341"/>
      <c r="D150" s="457"/>
      <c r="E150" s="458" t="s">
        <v>21</v>
      </c>
      <c r="F150" s="459"/>
      <c r="G150" s="459"/>
      <c r="H150" s="460"/>
      <c r="I150" s="1388">
        <f>'[13]ADALQUIRIS '!I150:J150+[13]ALBERT!I150+[13]ANGELA!I150+[13]CESAR!I150+[13]DARIO!I150+[13]DIEGA!I150+[13]ENGELS!I150+[13]ERIC!I150+[13]EUSEBIA!I150+[13]HILARIA!I150+[13]HILDA!I150+[13]JOHANNA!I150+[13]JOSE!I150+[13]LOIDA!I150+[13]MANOLO!I150+[13]MARELINE!I150+[13]MARIA!I150+[13]MARINA!I150+[13]MARTHA!I150+[13]NELSA!I150+[13]NILKA!I150+[13]NORMAURYS!I150+[13]ROSA!I150+[13]ROSEMARY!I150+[13]RUTH!I150+[13]SANDRA!I150+[13]SANDY!I150+[13]SARISKY!I150+[13]TEODORA!I150+[13]WENDY!I150+[13]WINIE!I150+[13]YASMIN!I150+[13]YENY!I150+[13]YOGEISY!I150+[13]YULIS!I150</f>
        <v>2</v>
      </c>
      <c r="J150" s="1388"/>
      <c r="K150" s="341"/>
      <c r="L150" s="342"/>
      <c r="M150" s="332"/>
      <c r="N150" s="332"/>
    </row>
    <row r="151" spans="2:14" ht="14.25" customHeight="1" thickTop="1" thickBot="1" x14ac:dyDescent="0.25">
      <c r="B151" s="316"/>
      <c r="C151" s="341"/>
      <c r="D151" s="457"/>
      <c r="E151" s="461" t="s">
        <v>7</v>
      </c>
      <c r="F151" s="462"/>
      <c r="G151" s="462"/>
      <c r="H151" s="462"/>
      <c r="I151" s="1393">
        <f>(I152+I153+I154+I155)</f>
        <v>0</v>
      </c>
      <c r="J151" s="1393"/>
      <c r="K151" s="341"/>
      <c r="L151" s="342"/>
      <c r="M151" s="332"/>
      <c r="N151" s="332"/>
    </row>
    <row r="152" spans="2:14" ht="14.25" customHeight="1" thickTop="1" thickBot="1" x14ac:dyDescent="0.25">
      <c r="B152" s="316"/>
      <c r="C152" s="341"/>
      <c r="D152" s="457"/>
      <c r="E152" s="458" t="s">
        <v>38</v>
      </c>
      <c r="F152" s="444"/>
      <c r="G152" s="444"/>
      <c r="H152" s="450"/>
      <c r="I152" s="1388">
        <f>'[13]ADALQUIRIS '!I152:J152+[13]ALBERT!I152+[13]ANGELA!I152+[13]CESAR!I152+[13]DARIO!I152+[13]DIEGA!I152+[13]ENGELS!I152+[13]ERIC!I152+[13]EUSEBIA!I152+[13]HILARIA!I152+[13]HILDA!I152+[13]JOHANNA!I152+[13]JOSE!I152+[13]LOIDA!I152+[13]MANOLO!I152+[13]MARELINE!I152+[13]MARIA!I152+[13]MARINA!I152+[13]MARTHA!I152+[13]NELSA!I152+[13]NILKA!I152+[13]NORMAURYS!I152+[13]ROSA!I152+[13]ROSEMARY!I152+[13]RUTH!I152+[13]SANDRA!I152+[13]SANDY!I152+[13]SARISKY!I152+[13]TEODORA!I152+[13]WENDY!I152+[13]WINIE!I152+[13]YASMIN!I152+[13]YENY!I152+[13]YOGEISY!I152+[13]YULIS!I152</f>
        <v>0</v>
      </c>
      <c r="J152" s="1388"/>
      <c r="K152" s="341"/>
      <c r="L152" s="342"/>
      <c r="M152" s="332"/>
      <c r="N152" s="332"/>
    </row>
    <row r="153" spans="2:14" ht="14.25" customHeight="1" thickTop="1" thickBot="1" x14ac:dyDescent="0.25">
      <c r="B153" s="316"/>
      <c r="C153" s="341"/>
      <c r="D153" s="457"/>
      <c r="E153" s="458" t="s">
        <v>149</v>
      </c>
      <c r="F153" s="444"/>
      <c r="G153" s="444"/>
      <c r="H153" s="450"/>
      <c r="I153" s="1388">
        <f>'[13]ADALQUIRIS '!I153:J153+[13]ALBERT!I153+[13]ANGELA!I153+[13]CESAR!I153+[13]DARIO!I153+[13]DIEGA!I153+[13]ENGELS!I153+[13]ERIC!I153+[13]EUSEBIA!I153+[13]HILARIA!I153+[13]HILDA!I153+[13]JOHANNA!I153+[13]JOSE!I153+[13]LOIDA!I153+[13]MANOLO!I153+[13]MARELINE!I153+[13]MARIA!I153+[13]MARINA!I153+[13]MARTHA!I153+[13]NELSA!I153+[13]NILKA!I153+[13]NORMAURYS!I153+[13]ROSA!I153+[13]ROSEMARY!I153+[13]RUTH!I153+[13]SANDRA!I153+[13]SANDY!I153+[13]SARISKY!I153+[13]TEODORA!I153+[13]WENDY!I153+[13]WINIE!I153+[13]YASMIN!I153+[13]YENY!I153+[13]YOGEISY!I153+[13]YULIS!I153</f>
        <v>0</v>
      </c>
      <c r="J153" s="1388"/>
      <c r="K153" s="341"/>
      <c r="L153" s="342"/>
      <c r="M153" s="332"/>
      <c r="N153" s="332"/>
    </row>
    <row r="154" spans="2:14" ht="14.25" customHeight="1" thickTop="1" thickBot="1" x14ac:dyDescent="0.25">
      <c r="B154" s="316"/>
      <c r="C154" s="341"/>
      <c r="D154" s="457"/>
      <c r="E154" s="458" t="s">
        <v>22</v>
      </c>
      <c r="F154" s="444"/>
      <c r="G154" s="444"/>
      <c r="H154" s="450"/>
      <c r="I154" s="1388">
        <f>'[13]ADALQUIRIS '!I154:J154+[13]ALBERT!I154+[13]ANGELA!I154+[13]CESAR!I154+[13]DARIO!I154+[13]DIEGA!I154+[13]ENGELS!I154+[13]ERIC!I154+[13]EUSEBIA!I154+[13]HILARIA!I154+[13]HILDA!I154+[13]JOHANNA!I154+[13]JOSE!I154+[13]LOIDA!I154+[13]MANOLO!I154+[13]MARELINE!I154+[13]MARIA!I154+[13]MARINA!I154+[13]MARTHA!I154+[13]NELSA!I154+[13]NILKA!I154+[13]NORMAURYS!I154+[13]ROSA!I154+[13]ROSEMARY!I154+[13]RUTH!I154+[13]SANDRA!I154+[13]SANDY!I154+[13]SARISKY!I154+[13]TEODORA!I154+[13]WENDY!I154+[13]WINIE!I154+[13]YASMIN!I154+[13]YENY!I154+[13]YOGEISY!I154+[13]YULIS!I154</f>
        <v>0</v>
      </c>
      <c r="J154" s="1388"/>
      <c r="K154" s="341"/>
      <c r="L154" s="342"/>
      <c r="M154" s="332"/>
      <c r="N154" s="332"/>
    </row>
    <row r="155" spans="2:14" ht="14.25" customHeight="1" thickTop="1" thickBot="1" x14ac:dyDescent="0.25">
      <c r="B155" s="316"/>
      <c r="C155" s="341"/>
      <c r="D155" s="457"/>
      <c r="E155" s="458" t="s">
        <v>21</v>
      </c>
      <c r="F155" s="459"/>
      <c r="G155" s="459"/>
      <c r="H155" s="460"/>
      <c r="I155" s="1388">
        <f>'[13]ADALQUIRIS '!I155:J155+[13]ALBERT!I155+[13]ANGELA!I155+[13]CESAR!I155+[13]DARIO!I155+[13]DIEGA!I155+[13]ENGELS!I155+[13]ERIC!I155+[13]EUSEBIA!I155+[13]HILARIA!I155+[13]HILDA!I155+[13]JOHANNA!I155+[13]JOSE!I155+[13]LOIDA!I155+[13]MANOLO!I155+[13]MARELINE!I155+[13]MARIA!I155+[13]MARINA!I155+[13]MARTHA!I155+[13]NELSA!I155+[13]NILKA!I155+[13]NORMAURYS!I155+[13]ROSA!I155+[13]ROSEMARY!I155+[13]RUTH!I155+[13]SANDRA!I155+[13]SANDY!I155+[13]SARISKY!I155+[13]TEODORA!I155+[13]WENDY!I155+[13]WINIE!I155+[13]YASMIN!I155+[13]YENY!I155+[13]YOGEISY!I155+[13]YULIS!I155</f>
        <v>0</v>
      </c>
      <c r="J155" s="1388"/>
      <c r="K155" s="341"/>
      <c r="L155" s="342"/>
      <c r="M155" s="332"/>
      <c r="N155" s="332"/>
    </row>
    <row r="156" spans="2:14" ht="14.25" customHeight="1" thickTop="1" thickBot="1" x14ac:dyDescent="0.25">
      <c r="B156" s="316"/>
      <c r="C156" s="341"/>
      <c r="D156" s="457"/>
      <c r="E156" s="461" t="s">
        <v>154</v>
      </c>
      <c r="F156" s="462"/>
      <c r="G156" s="462"/>
      <c r="H156" s="462"/>
      <c r="I156" s="1393">
        <f>(I157+I158+I159+I160)</f>
        <v>0</v>
      </c>
      <c r="J156" s="1393"/>
      <c r="K156" s="341"/>
      <c r="L156" s="342"/>
      <c r="M156" s="332"/>
      <c r="N156" s="332"/>
    </row>
    <row r="157" spans="2:14" ht="14.25" customHeight="1" thickTop="1" thickBot="1" x14ac:dyDescent="0.25">
      <c r="B157" s="316"/>
      <c r="C157" s="341"/>
      <c r="D157" s="457"/>
      <c r="E157" s="458" t="s">
        <v>38</v>
      </c>
      <c r="F157" s="444"/>
      <c r="G157" s="444"/>
      <c r="H157" s="450"/>
      <c r="I157" s="1388">
        <f>'[13]ADALQUIRIS '!I157:J157+[13]ALBERT!I157+[13]ANGELA!I157+[13]CESAR!I157+[13]DARIO!I157+[13]DIEGA!I157+[13]ENGELS!I157+[13]ERIC!I157+[13]EUSEBIA!I157+[13]HILARIA!I157+[13]HILDA!I157+[13]JOHANNA!I157+[13]JOSE!I157+[13]LOIDA!I157+[13]MANOLO!I157+[13]MARELINE!I157+[13]MARIA!I157+[13]MARINA!I157+[13]MARTHA!I157+[13]NELSA!I157+[13]NILKA!I157+[13]NORMAURYS!I157+[13]ROSA!I157+[13]ROSEMARY!I157+[13]RUTH!I157+[13]SANDRA!I157+[13]SANDY!I157+[13]SARISKY!I157+[13]TEODORA!I157+[13]WENDY!I157+[13]WINIE!I157+[13]YASMIN!I157+[13]YENY!I157+[13]YOGEISY!I157+[13]YULIS!I157</f>
        <v>0</v>
      </c>
      <c r="J157" s="1388"/>
      <c r="K157" s="341"/>
      <c r="L157" s="342"/>
      <c r="M157" s="332"/>
      <c r="N157" s="332"/>
    </row>
    <row r="158" spans="2:14" ht="14.25" customHeight="1" thickTop="1" thickBot="1" x14ac:dyDescent="0.25">
      <c r="B158" s="316"/>
      <c r="C158" s="341"/>
      <c r="D158" s="457"/>
      <c r="E158" s="458" t="s">
        <v>149</v>
      </c>
      <c r="F158" s="444"/>
      <c r="G158" s="444"/>
      <c r="H158" s="450"/>
      <c r="I158" s="1388">
        <f>'[13]ADALQUIRIS '!I158:J158+[13]ALBERT!I158+[13]ANGELA!I158+[13]CESAR!I158+[13]DARIO!I158+[13]DIEGA!I158+[13]ENGELS!I158+[13]ERIC!I158+[13]EUSEBIA!I158+[13]HILARIA!I158+[13]HILDA!I158+[13]JOHANNA!I158+[13]JOSE!I158+[13]LOIDA!I158+[13]MANOLO!I158+[13]MARELINE!I158+[13]MARIA!I158+[13]MARINA!I158+[13]MARTHA!I158+[13]NELSA!I158+[13]NILKA!I158+[13]NORMAURYS!I158+[13]ROSA!I158+[13]ROSEMARY!I158+[13]RUTH!I158+[13]SANDRA!I158+[13]SANDY!I158+[13]SARISKY!I158+[13]TEODORA!I158+[13]WENDY!I158+[13]WINIE!I158+[13]YASMIN!I158+[13]YENY!I158+[13]YOGEISY!I158+[13]YULIS!I158</f>
        <v>0</v>
      </c>
      <c r="J158" s="1388"/>
      <c r="K158" s="341"/>
      <c r="L158" s="342"/>
      <c r="M158" s="332"/>
      <c r="N158" s="332"/>
    </row>
    <row r="159" spans="2:14" ht="14.25" customHeight="1" thickTop="1" thickBot="1" x14ac:dyDescent="0.25">
      <c r="B159" s="316"/>
      <c r="C159" s="341"/>
      <c r="D159" s="457"/>
      <c r="E159" s="458" t="s">
        <v>22</v>
      </c>
      <c r="F159" s="444"/>
      <c r="G159" s="444"/>
      <c r="H159" s="450"/>
      <c r="I159" s="1388">
        <f>'[13]ADALQUIRIS '!I159:J159+[13]ALBERT!I159+[13]ANGELA!I159+[13]CESAR!I159+[13]DARIO!I159+[13]DIEGA!I159+[13]ENGELS!I159+[13]ERIC!I159+[13]EUSEBIA!I159+[13]HILARIA!I159+[13]HILDA!I159+[13]JOHANNA!I159+[13]JOSE!I159+[13]LOIDA!I159+[13]MANOLO!I159+[13]MARELINE!I159+[13]MARIA!I159+[13]MARINA!I159+[13]MARTHA!I159+[13]NELSA!I159+[13]NILKA!I159+[13]NORMAURYS!I159+[13]ROSA!I159+[13]ROSEMARY!I159+[13]RUTH!I159+[13]SANDRA!I159+[13]SANDY!I159+[13]SARISKY!I159+[13]TEODORA!I159+[13]WENDY!I159+[13]WINIE!I159+[13]YASMIN!I159+[13]YENY!I159+[13]YOGEISY!I159+[13]YULIS!I159</f>
        <v>0</v>
      </c>
      <c r="J159" s="1388"/>
      <c r="K159" s="341"/>
      <c r="L159" s="342"/>
      <c r="M159" s="332"/>
      <c r="N159" s="332"/>
    </row>
    <row r="160" spans="2:14" ht="14.25" customHeight="1" thickTop="1" thickBot="1" x14ac:dyDescent="0.25">
      <c r="B160" s="316"/>
      <c r="C160" s="341"/>
      <c r="D160" s="457"/>
      <c r="E160" s="458" t="s">
        <v>21</v>
      </c>
      <c r="F160" s="459"/>
      <c r="G160" s="459"/>
      <c r="H160" s="460"/>
      <c r="I160" s="1388">
        <f>'[13]ADALQUIRIS '!I160:J160+[13]ALBERT!I160+[13]ANGELA!I160+[13]CESAR!I160+[13]DARIO!I160+[13]DIEGA!I160+[13]ENGELS!I160+[13]ERIC!I160+[13]EUSEBIA!I160+[13]HILARIA!I160+[13]HILDA!I160+[13]JOHANNA!I160+[13]JOSE!I160+[13]LOIDA!I160+[13]MANOLO!I160+[13]MARELINE!I160+[13]MARIA!I160+[13]MARINA!I160+[13]MARTHA!I160+[13]NELSA!I160+[13]NILKA!I160+[13]NORMAURYS!I160+[13]ROSA!I160+[13]ROSEMARY!I160+[13]RUTH!I160+[13]SANDRA!I160+[13]SANDY!I160+[13]SARISKY!I160+[13]TEODORA!I160+[13]WENDY!I160+[13]WINIE!I160+[13]YASMIN!I160+[13]YENY!I160+[13]YOGEISY!I160+[13]YULIS!I160</f>
        <v>0</v>
      </c>
      <c r="J160" s="1388"/>
      <c r="K160" s="341"/>
      <c r="L160" s="342"/>
      <c r="M160" s="332"/>
      <c r="N160" s="332"/>
    </row>
    <row r="161" spans="1:14" ht="14.25" customHeight="1" thickTop="1" thickBot="1" x14ac:dyDescent="0.25">
      <c r="B161" s="316"/>
      <c r="C161" s="341"/>
      <c r="D161" s="457"/>
      <c r="E161" s="463" t="s">
        <v>64</v>
      </c>
      <c r="F161" s="435"/>
      <c r="G161" s="435"/>
      <c r="H161" s="447"/>
      <c r="I161" s="1393">
        <f>(I162+I163+I164+I165)</f>
        <v>0</v>
      </c>
      <c r="J161" s="1393"/>
      <c r="K161" s="341"/>
      <c r="L161" s="342"/>
      <c r="M161" s="332"/>
      <c r="N161" s="332"/>
    </row>
    <row r="162" spans="1:14" ht="14.25" customHeight="1" thickTop="1" thickBot="1" x14ac:dyDescent="0.25">
      <c r="B162" s="316"/>
      <c r="C162" s="341"/>
      <c r="D162" s="457"/>
      <c r="E162" s="464" t="s">
        <v>39</v>
      </c>
      <c r="F162" s="437"/>
      <c r="G162" s="437"/>
      <c r="H162" s="438"/>
      <c r="I162" s="1388">
        <f>'[13]ADALQUIRIS '!I162:J162+[13]ALBERT!I162+[13]ANGELA!I162+[13]CESAR!I162+[13]DARIO!I162+[13]DIEGA!I162+[13]ENGELS!I162+[13]ERIC!I162+[13]EUSEBIA!I162+[13]HILARIA!I162+[13]HILDA!I162+[13]JOHANNA!I162+[13]JOSE!I162+[13]LOIDA!I162+[13]MANOLO!I162+[13]MARELINE!I162+[13]MARIA!I162+[13]MARINA!I162+[13]MARTHA!I162+[13]NELSA!I162+[13]NILKA!I162+[13]NORMAURYS!I162+[13]ROSA!I162+[13]ROSEMARY!I162+[13]RUTH!I162+[13]SANDRA!I162+[13]SANDY!I162+[13]SARISKY!I162+[13]TEODORA!I162+[13]WENDY!I162+[13]WINIE!I162+[13]YASMIN!I162+[13]YENY!I162+[13]YOGEISY!I162+[13]YULIS!I162</f>
        <v>0</v>
      </c>
      <c r="J162" s="1388"/>
      <c r="K162" s="341"/>
      <c r="L162" s="342"/>
      <c r="M162" s="332"/>
      <c r="N162" s="332"/>
    </row>
    <row r="163" spans="1:14" ht="14.25" customHeight="1" thickTop="1" thickBot="1" x14ac:dyDescent="0.25">
      <c r="B163" s="316"/>
      <c r="C163" s="341"/>
      <c r="D163" s="457"/>
      <c r="E163" s="464" t="s">
        <v>149</v>
      </c>
      <c r="F163" s="437"/>
      <c r="G163" s="437"/>
      <c r="H163" s="438"/>
      <c r="I163" s="1388">
        <f>'[13]ADALQUIRIS '!I163:J163+[13]ALBERT!I163+[13]ANGELA!I163+[13]CESAR!I163+[13]DARIO!I163+[13]DIEGA!I163+[13]ENGELS!I163+[13]ERIC!I163+[13]EUSEBIA!I163+[13]HILARIA!I163+[13]HILDA!I163+[13]JOHANNA!I163+[13]JOSE!I163+[13]LOIDA!I163+[13]MANOLO!I163+[13]MARELINE!I163+[13]MARIA!I163+[13]MARINA!I163+[13]MARTHA!I163+[13]NELSA!I163+[13]NILKA!I163+[13]NORMAURYS!I163+[13]ROSA!I163+[13]ROSEMARY!I163+[13]RUTH!I163+[13]SANDRA!I163+[13]SANDY!I163+[13]SARISKY!I163+[13]TEODORA!I163+[13]WENDY!I163+[13]WINIE!I163+[13]YASMIN!I163+[13]YENY!I163+[13]YOGEISY!I163+[13]YULIS!I163</f>
        <v>0</v>
      </c>
      <c r="J163" s="1388"/>
      <c r="K163" s="341"/>
      <c r="L163" s="342"/>
      <c r="M163" s="332"/>
      <c r="N163" s="332"/>
    </row>
    <row r="164" spans="1:14" ht="14.25" customHeight="1" thickTop="1" thickBot="1" x14ac:dyDescent="0.25">
      <c r="B164" s="316"/>
      <c r="C164" s="341"/>
      <c r="D164" s="457"/>
      <c r="E164" s="464" t="s">
        <v>41</v>
      </c>
      <c r="F164" s="437"/>
      <c r="G164" s="437"/>
      <c r="H164" s="438"/>
      <c r="I164" s="1388">
        <f>'[13]ADALQUIRIS '!I164:J164+[13]ALBERT!I164+[13]ANGELA!I164+[13]CESAR!I164+[13]DARIO!I164+[13]DIEGA!I164+[13]ENGELS!I164+[13]ERIC!I164+[13]EUSEBIA!I164+[13]HILARIA!I164+[13]HILDA!I164+[13]JOHANNA!I164+[13]JOSE!I164+[13]LOIDA!I164+[13]MANOLO!I164+[13]MARELINE!I164+[13]MARIA!I164+[13]MARINA!I164+[13]MARTHA!I164+[13]NELSA!I164+[13]NILKA!I164+[13]NORMAURYS!I164+[13]ROSA!I164+[13]ROSEMARY!I164+[13]RUTH!I164+[13]SANDRA!I164+[13]SANDY!I164+[13]SARISKY!I164+[13]TEODORA!I164+[13]WENDY!I164+[13]WINIE!I164+[13]YASMIN!I164+[13]YENY!I164+[13]YOGEISY!I164+[13]YULIS!I164</f>
        <v>0</v>
      </c>
      <c r="J164" s="1388"/>
      <c r="K164" s="341"/>
      <c r="L164" s="342"/>
      <c r="M164" s="332"/>
      <c r="N164" s="332"/>
    </row>
    <row r="165" spans="1:14" ht="14.25" customHeight="1" thickTop="1" thickBot="1" x14ac:dyDescent="0.25">
      <c r="A165" s="332"/>
      <c r="B165" s="317"/>
      <c r="C165" s="341"/>
      <c r="D165" s="457"/>
      <c r="E165" s="464" t="s">
        <v>40</v>
      </c>
      <c r="F165" s="437"/>
      <c r="G165" s="437"/>
      <c r="H165" s="438"/>
      <c r="I165" s="1388">
        <f>'[13]ADALQUIRIS '!I165:J165+[13]ALBERT!I165+[13]ANGELA!I165+[13]CESAR!I165+[13]DARIO!I165+[13]DIEGA!I165+[13]ENGELS!I165+[13]ERIC!I165+[13]EUSEBIA!I165+[13]HILARIA!I165+[13]HILDA!I165+[13]JOHANNA!I165+[13]JOSE!I165+[13]LOIDA!I165+[13]MANOLO!I165+[13]MARELINE!I165+[13]MARIA!I165+[13]MARINA!I165+[13]MARTHA!I165+[13]NELSA!I165+[13]NILKA!I165+[13]NORMAURYS!I165+[13]ROSA!I165+[13]ROSEMARY!I165+[13]RUTH!I165+[13]SANDRA!I165+[13]SANDY!I165+[13]SARISKY!I165+[13]TEODORA!I165+[13]WENDY!I165+[13]WINIE!I165+[13]YASMIN!I165+[13]YENY!I165+[13]YOGEISY!I165+[13]YULIS!I165</f>
        <v>0</v>
      </c>
      <c r="J165" s="1388"/>
      <c r="K165" s="341"/>
      <c r="L165" s="342"/>
      <c r="M165" s="332"/>
    </row>
    <row r="166" spans="1:14" ht="14.25" customHeight="1" thickTop="1" thickBot="1" x14ac:dyDescent="0.25">
      <c r="A166" s="332"/>
      <c r="B166" s="317"/>
      <c r="C166" s="341"/>
      <c r="D166" s="457"/>
      <c r="E166" s="463" t="s">
        <v>65</v>
      </c>
      <c r="F166" s="435"/>
      <c r="G166" s="435"/>
      <c r="H166" s="447"/>
      <c r="I166" s="1393">
        <f>(I167+I168+I169+I170)</f>
        <v>0</v>
      </c>
      <c r="J166" s="1393"/>
      <c r="K166" s="341"/>
      <c r="L166" s="342"/>
      <c r="M166" s="332"/>
    </row>
    <row r="167" spans="1:14" ht="14.25" customHeight="1" thickTop="1" thickBot="1" x14ac:dyDescent="0.25">
      <c r="A167" s="332"/>
      <c r="B167" s="317"/>
      <c r="C167" s="341"/>
      <c r="D167" s="457"/>
      <c r="E167" s="464" t="s">
        <v>42</v>
      </c>
      <c r="F167" s="437"/>
      <c r="G167" s="437"/>
      <c r="H167" s="438"/>
      <c r="I167" s="1388">
        <f>'[13]ADALQUIRIS '!I167:J167+[13]ALBERT!I167+[13]ANGELA!I167+[13]CESAR!I167+[13]DARIO!I167+[13]DIEGA!I167+[13]ENGELS!I167+[13]ERIC!I167+[13]EUSEBIA!I167+[13]HILARIA!I167+[13]HILDA!I167+[13]JOHANNA!I167+[13]JOSE!I167+[13]LOIDA!I167+[13]MANOLO!I167+[13]MARELINE!I167+[13]MARIA!I167+[13]MARINA!I167+[13]MARTHA!I167+[13]NELSA!I167+[13]NILKA!I167+[13]NORMAURYS!I167+[13]ROSA!I167+[13]ROSEMARY!I167+[13]RUTH!I167+[13]SANDRA!I167+[13]SANDY!I167+[13]SARISKY!I167+[13]TEODORA!I167+[13]WENDY!I167+[13]WINIE!I167+[13]YASMIN!I167+[13]YENY!I167+[13]YOGEISY!I167+[13]YULIS!I167</f>
        <v>0</v>
      </c>
      <c r="J167" s="1388"/>
      <c r="K167" s="341"/>
      <c r="L167" s="342"/>
      <c r="M167" s="332"/>
    </row>
    <row r="168" spans="1:14" ht="14.25" customHeight="1" thickTop="1" thickBot="1" x14ac:dyDescent="0.25">
      <c r="A168" s="332"/>
      <c r="B168" s="317"/>
      <c r="C168" s="341"/>
      <c r="D168" s="457"/>
      <c r="E168" s="464" t="s">
        <v>149</v>
      </c>
      <c r="F168" s="437"/>
      <c r="G168" s="437"/>
      <c r="H168" s="438"/>
      <c r="I168" s="1388">
        <f>'[13]ADALQUIRIS '!I168:J168+[13]ALBERT!I168+[13]ANGELA!I168+[13]CESAR!I168+[13]DARIO!I168+[13]DIEGA!I168+[13]ENGELS!I168+[13]ERIC!I168+[13]EUSEBIA!I168+[13]HILARIA!I168+[13]HILDA!I168+[13]JOHANNA!I168+[13]JOSE!I168+[13]LOIDA!I168+[13]MANOLO!I168+[13]MARELINE!I168+[13]MARIA!I168+[13]MARINA!I168+[13]MARTHA!I168+[13]NELSA!I168+[13]NILKA!I168+[13]NORMAURYS!I168+[13]ROSA!I168+[13]ROSEMARY!I168+[13]RUTH!I168+[13]SANDRA!I168+[13]SANDY!I168+[13]SARISKY!I168+[13]TEODORA!I168+[13]WENDY!I168+[13]WINIE!I168+[13]YASMIN!I168+[13]YENY!I168+[13]YOGEISY!I168+[13]YULIS!I168</f>
        <v>0</v>
      </c>
      <c r="J168" s="1388"/>
      <c r="K168" s="341"/>
      <c r="L168" s="342"/>
      <c r="M168" s="332"/>
    </row>
    <row r="169" spans="1:14" ht="14.25" customHeight="1" thickTop="1" thickBot="1" x14ac:dyDescent="0.25">
      <c r="A169" s="332"/>
      <c r="B169" s="317"/>
      <c r="C169" s="341"/>
      <c r="D169" s="457"/>
      <c r="E169" s="464" t="s">
        <v>41</v>
      </c>
      <c r="F169" s="437"/>
      <c r="G169" s="437"/>
      <c r="H169" s="438"/>
      <c r="I169" s="1388">
        <f>'[13]ADALQUIRIS '!I169:J169+[13]ALBERT!I169+[13]ANGELA!I169+[13]CESAR!I169+[13]DARIO!I169+[13]DIEGA!I169+[13]ENGELS!I169+[13]ERIC!I169+[13]EUSEBIA!I169+[13]HILARIA!I169+[13]HILDA!I169+[13]JOHANNA!I169+[13]JOSE!I169+[13]LOIDA!I169+[13]MANOLO!I169+[13]MARELINE!I169+[13]MARIA!I169+[13]MARINA!I169+[13]MARTHA!I169+[13]NELSA!I169+[13]NILKA!I169+[13]NORMAURYS!I169+[13]ROSA!I169+[13]ROSEMARY!I169+[13]RUTH!I169+[13]SANDRA!I169+[13]SANDY!I169+[13]SARISKY!I169+[13]TEODORA!I169+[13]WENDY!I169+[13]WINIE!I169+[13]YASMIN!I169+[13]YENY!I169+[13]YOGEISY!I169+[13]YULIS!I169</f>
        <v>0</v>
      </c>
      <c r="J169" s="1388"/>
      <c r="K169" s="341"/>
      <c r="L169" s="342"/>
      <c r="M169" s="332"/>
    </row>
    <row r="170" spans="1:14" ht="14.25" customHeight="1" thickTop="1" thickBot="1" x14ac:dyDescent="0.25">
      <c r="A170" s="332"/>
      <c r="B170" s="317"/>
      <c r="C170" s="341"/>
      <c r="D170" s="457"/>
      <c r="E170" s="464" t="s">
        <v>40</v>
      </c>
      <c r="F170" s="437"/>
      <c r="G170" s="437"/>
      <c r="H170" s="438"/>
      <c r="I170" s="1388">
        <f>'[13]ADALQUIRIS '!I170:J170+[13]ALBERT!I170+[13]ANGELA!I170+[13]CESAR!I170+[13]DARIO!I170+[13]DIEGA!I170+[13]ENGELS!I170+[13]ERIC!I170+[13]EUSEBIA!I170+[13]HILARIA!I170+[13]HILDA!I170+[13]JOHANNA!I170+[13]JOSE!I170+[13]LOIDA!I170+[13]MANOLO!I170+[13]MARELINE!I170+[13]MARIA!I170+[13]MARINA!I170+[13]MARTHA!I170+[13]NELSA!I170+[13]NILKA!I170+[13]NORMAURYS!I170+[13]ROSA!I170+[13]ROSEMARY!I170+[13]RUTH!I170+[13]SANDRA!I170+[13]SANDY!I170+[13]SARISKY!I170+[13]TEODORA!I170+[13]WENDY!I170+[13]WINIE!I170+[13]YASMIN!I170+[13]YENY!I170+[13]YOGEISY!I170+[13]YULIS!I170</f>
        <v>0</v>
      </c>
      <c r="J170" s="1388"/>
      <c r="K170" s="341"/>
      <c r="L170" s="342"/>
      <c r="M170" s="332"/>
    </row>
    <row r="171" spans="1:14" ht="14.25" customHeight="1" thickTop="1" thickBot="1" x14ac:dyDescent="0.25">
      <c r="A171" s="332"/>
      <c r="B171" s="317"/>
      <c r="C171" s="341"/>
      <c r="D171" s="457"/>
      <c r="E171" s="463" t="s">
        <v>175</v>
      </c>
      <c r="F171" s="435"/>
      <c r="G171" s="435"/>
      <c r="H171" s="447"/>
      <c r="I171" s="1393">
        <f>(I172+I173+I174+I175)</f>
        <v>0</v>
      </c>
      <c r="J171" s="1393"/>
      <c r="K171" s="341"/>
      <c r="L171" s="342"/>
      <c r="M171" s="332"/>
    </row>
    <row r="172" spans="1:14" ht="14.25" customHeight="1" thickTop="1" thickBot="1" x14ac:dyDescent="0.25">
      <c r="A172" s="332"/>
      <c r="B172" s="317"/>
      <c r="C172" s="341"/>
      <c r="D172" s="457"/>
      <c r="E172" s="464" t="s">
        <v>42</v>
      </c>
      <c r="F172" s="437"/>
      <c r="G172" s="437"/>
      <c r="H172" s="438"/>
      <c r="I172" s="1388">
        <f>'[13]ADALQUIRIS '!I172:J172+[13]ALBERT!I172+[13]ANGELA!I172+[13]CESAR!I172+[13]DARIO!I172+[13]DIEGA!I172+[13]ENGELS!I172+[13]ERIC!I172+[13]EUSEBIA!I172+[13]HILARIA!I172+[13]HILDA!I172+[13]JOHANNA!I172+[13]JOSE!I172+[13]LOIDA!I172+[13]MANOLO!I172+[13]MARELINE!I172+[13]MARIA!I172+[13]MARINA!I172+[13]MARTHA!I172+[13]NELSA!I172+[13]NILKA!I172+[13]NORMAURYS!I172+[13]ROSA!I172+[13]ROSEMARY!I172+[13]RUTH!I172+[13]SANDRA!I172+[13]SANDY!I172+[13]SARISKY!I172+[13]TEODORA!I172+[13]WENDY!I172+[13]WINIE!I172+[13]YASMIN!I172+[13]YENY!I172+[13]YOGEISY!I172+[13]YULIS!I172</f>
        <v>0</v>
      </c>
      <c r="J172" s="1388"/>
      <c r="K172" s="341"/>
      <c r="L172" s="342"/>
      <c r="M172" s="332"/>
    </row>
    <row r="173" spans="1:14" ht="14.25" customHeight="1" thickTop="1" thickBot="1" x14ac:dyDescent="0.25">
      <c r="A173" s="332"/>
      <c r="B173" s="317"/>
      <c r="C173" s="341"/>
      <c r="D173" s="457"/>
      <c r="E173" s="464" t="s">
        <v>149</v>
      </c>
      <c r="F173" s="437"/>
      <c r="G173" s="437"/>
      <c r="H173" s="438"/>
      <c r="I173" s="1388">
        <f>'[13]ADALQUIRIS '!I173:J173+[13]ALBERT!I173+[13]ANGELA!I173+[13]CESAR!I173+[13]DARIO!I173+[13]DIEGA!I173+[13]ENGELS!I173+[13]ERIC!I173+[13]EUSEBIA!I173+[13]HILARIA!I173+[13]HILDA!I173+[13]JOHANNA!I173+[13]JOSE!I173+[13]LOIDA!I173+[13]MANOLO!I173+[13]MARELINE!I173+[13]MARIA!I173+[13]MARINA!I173+[13]MARTHA!I173+[13]NELSA!I173+[13]NILKA!I173+[13]NORMAURYS!I173+[13]ROSA!I173+[13]ROSEMARY!I173+[13]RUTH!I173+[13]SANDRA!I173+[13]SANDY!I173+[13]SARISKY!I173+[13]TEODORA!I173+[13]WENDY!I173+[13]WINIE!I173+[13]YASMIN!I173+[13]YENY!I173+[13]YOGEISY!I173+[13]YULIS!I173</f>
        <v>0</v>
      </c>
      <c r="J173" s="1388"/>
      <c r="K173" s="341"/>
      <c r="L173" s="342"/>
      <c r="M173" s="332"/>
    </row>
    <row r="174" spans="1:14" ht="14.25" customHeight="1" thickTop="1" thickBot="1" x14ac:dyDescent="0.25">
      <c r="A174" s="332"/>
      <c r="B174" s="317"/>
      <c r="C174" s="341"/>
      <c r="D174" s="457"/>
      <c r="E174" s="464" t="s">
        <v>41</v>
      </c>
      <c r="F174" s="437"/>
      <c r="G174" s="437"/>
      <c r="H174" s="438"/>
      <c r="I174" s="1388">
        <f>'[13]ADALQUIRIS '!I174:J174+[13]ALBERT!I174+[13]ANGELA!I174+[13]CESAR!I174+[13]DARIO!I174+[13]DIEGA!I174+[13]ENGELS!I174+[13]ERIC!I174+[13]EUSEBIA!I174+[13]HILARIA!I174+[13]HILDA!I174+[13]JOHANNA!I174+[13]JOSE!I174+[13]LOIDA!I174+[13]MANOLO!I174+[13]MARELINE!I174+[13]MARIA!I174+[13]MARINA!I174+[13]MARTHA!I174+[13]NELSA!I174+[13]NILKA!I174+[13]NORMAURYS!I174+[13]ROSA!I174+[13]ROSEMARY!I174+[13]RUTH!I174+[13]SANDRA!I174+[13]SANDY!I174+[13]SARISKY!I174+[13]TEODORA!I174+[13]WENDY!I174+[13]WINIE!I174+[13]YASMIN!I174+[13]YENY!I174+[13]YOGEISY!I174+[13]YULIS!I174</f>
        <v>0</v>
      </c>
      <c r="J174" s="1388"/>
      <c r="K174" s="341"/>
      <c r="L174" s="342"/>
      <c r="M174" s="332"/>
    </row>
    <row r="175" spans="1:14" ht="14.25" customHeight="1" thickTop="1" thickBot="1" x14ac:dyDescent="0.25">
      <c r="A175" s="332"/>
      <c r="B175" s="317"/>
      <c r="C175" s="341"/>
      <c r="D175" s="457"/>
      <c r="E175" s="464" t="s">
        <v>40</v>
      </c>
      <c r="F175" s="437"/>
      <c r="G175" s="437"/>
      <c r="H175" s="438"/>
      <c r="I175" s="1388">
        <f>'[13]ADALQUIRIS '!I175:J175+[13]ALBERT!I175+[13]ANGELA!I175+[13]CESAR!I175+[13]DARIO!I175+[13]DIEGA!I175+[13]ENGELS!I175+[13]ERIC!I175+[13]EUSEBIA!I175+[13]HILARIA!I175+[13]HILDA!I175+[13]JOHANNA!I175+[13]JOSE!I175+[13]LOIDA!I175+[13]MANOLO!I175+[13]MARELINE!I175+[13]MARIA!I175+[13]MARINA!I175+[13]MARTHA!I175+[13]NELSA!I175+[13]NILKA!I175+[13]NORMAURYS!I175+[13]ROSA!I175+[13]ROSEMARY!I175+[13]RUTH!I175+[13]SANDRA!I175+[13]SANDY!I175+[13]SARISKY!I175+[13]TEODORA!I175+[13]WENDY!I175+[13]WINIE!I175+[13]YASMIN!I175+[13]YENY!I175+[13]YOGEISY!I175+[13]YULIS!I175</f>
        <v>0</v>
      </c>
      <c r="J175" s="1388"/>
      <c r="K175" s="341"/>
      <c r="L175" s="342"/>
      <c r="M175" s="332"/>
    </row>
    <row r="176" spans="1:14" ht="14.25" customHeight="1" thickTop="1" thickBot="1" x14ac:dyDescent="0.25">
      <c r="A176" s="332"/>
      <c r="B176" s="317"/>
      <c r="C176" s="341"/>
      <c r="D176" s="457"/>
      <c r="E176" s="463" t="s">
        <v>172</v>
      </c>
      <c r="F176" s="435"/>
      <c r="G176" s="435"/>
      <c r="H176" s="447"/>
      <c r="I176" s="1393">
        <f>(I177+I178+I179+I180)</f>
        <v>0</v>
      </c>
      <c r="J176" s="1393"/>
      <c r="K176" s="341"/>
      <c r="L176" s="342"/>
      <c r="M176" s="332"/>
    </row>
    <row r="177" spans="1:17" ht="14.25" customHeight="1" thickTop="1" thickBot="1" x14ac:dyDescent="0.25">
      <c r="A177" s="332"/>
      <c r="B177" s="317"/>
      <c r="C177" s="341"/>
      <c r="D177" s="457"/>
      <c r="E177" s="464" t="s">
        <v>42</v>
      </c>
      <c r="F177" s="437"/>
      <c r="G177" s="437"/>
      <c r="H177" s="438"/>
      <c r="I177" s="1388">
        <f>'[13]ADALQUIRIS '!I177:J177+[13]ALBERT!I177+[13]ANGELA!I177+[13]CESAR!I177+[13]DARIO!I177+[13]DIEGA!I177+[13]ENGELS!I177+[13]ERIC!I177+[13]EUSEBIA!I177+[13]HILARIA!I177+[13]HILDA!I177+[13]JOHANNA!I177+[13]JOSE!I177+[13]LOIDA!I177+[13]MANOLO!I177+[13]MARELINE!I177+[13]MARIA!I177+[13]MARINA!I177+[13]MARTHA!I177+[13]NELSA!I177+[13]NILKA!I177+[13]NORMAURYS!I177+[13]ROSA!I177+[13]ROSEMARY!I177+[13]RUTH!I177+[13]SANDRA!I177+[13]SANDY!I177+[13]SARISKY!I177+[13]TEODORA!I177+[13]WENDY!I177+[13]WINIE!I177+[13]YASMIN!I177+[13]YENY!I177+[13]YOGEISY!I177+[13]YULIS!I177</f>
        <v>0</v>
      </c>
      <c r="J177" s="1388"/>
      <c r="K177" s="341"/>
      <c r="L177" s="342"/>
      <c r="M177" s="332"/>
    </row>
    <row r="178" spans="1:17" ht="14.25" customHeight="1" thickTop="1" thickBot="1" x14ac:dyDescent="0.25">
      <c r="A178" s="332"/>
      <c r="B178" s="317"/>
      <c r="C178" s="341"/>
      <c r="D178" s="457"/>
      <c r="E178" s="464" t="s">
        <v>149</v>
      </c>
      <c r="F178" s="437"/>
      <c r="G178" s="437"/>
      <c r="H178" s="438"/>
      <c r="I178" s="1388">
        <f>'[13]ADALQUIRIS '!I178:J178+[13]ALBERT!I178+[13]ANGELA!I178+[13]CESAR!I178+[13]DARIO!I178+[13]DIEGA!I178+[13]ENGELS!I178+[13]ERIC!I178+[13]EUSEBIA!I178+[13]HILARIA!I178+[13]HILDA!I178+[13]JOHANNA!I178+[13]JOSE!I178+[13]LOIDA!I178+[13]MANOLO!I178+[13]MARELINE!I178+[13]MARIA!I178+[13]MARINA!I178+[13]MARTHA!I178+[13]NELSA!I178+[13]NILKA!I178+[13]NORMAURYS!I178+[13]ROSA!I178+[13]ROSEMARY!I178+[13]RUTH!I178+[13]SANDRA!I178+[13]SANDY!I178+[13]SARISKY!I178+[13]TEODORA!I178+[13]WENDY!I178+[13]WINIE!I178+[13]YASMIN!I178+[13]YENY!I178+[13]YOGEISY!I178+[13]YULIS!I178</f>
        <v>0</v>
      </c>
      <c r="J178" s="1388"/>
      <c r="K178" s="341"/>
      <c r="L178" s="342"/>
      <c r="M178" s="332"/>
    </row>
    <row r="179" spans="1:17" ht="14.25" customHeight="1" thickTop="1" thickBot="1" x14ac:dyDescent="0.25">
      <c r="A179" s="332"/>
      <c r="B179" s="317"/>
      <c r="C179" s="341"/>
      <c r="D179" s="457"/>
      <c r="E179" s="464" t="s">
        <v>41</v>
      </c>
      <c r="F179" s="437"/>
      <c r="G179" s="437"/>
      <c r="H179" s="438"/>
      <c r="I179" s="1388">
        <f>'[13]ADALQUIRIS '!I179:J179+[13]ALBERT!I179+[13]ANGELA!I179+[13]CESAR!I179+[13]DARIO!I179+[13]DIEGA!I179+[13]ENGELS!I179+[13]ERIC!I179+[13]EUSEBIA!I179+[13]HILARIA!I179+[13]HILDA!I179+[13]JOHANNA!I179+[13]JOSE!I179+[13]LOIDA!I179+[13]MANOLO!I179+[13]MARELINE!I179+[13]MARIA!I179+[13]MARINA!I179+[13]MARTHA!I179+[13]NELSA!I179+[13]NILKA!I179+[13]NORMAURYS!I179+[13]ROSA!I179+[13]ROSEMARY!I179+[13]RUTH!I179+[13]SANDRA!I179+[13]SANDY!I179+[13]SARISKY!I179+[13]TEODORA!I179+[13]WENDY!I179+[13]WINIE!I179+[13]YASMIN!I179+[13]YENY!I179+[13]YOGEISY!I179+[13]YULIS!I179</f>
        <v>0</v>
      </c>
      <c r="J179" s="1388"/>
      <c r="K179" s="341"/>
      <c r="L179" s="342"/>
      <c r="M179" s="332"/>
    </row>
    <row r="180" spans="1:17" ht="14.25" customHeight="1" thickTop="1" thickBot="1" x14ac:dyDescent="0.25">
      <c r="A180" s="332"/>
      <c r="B180" s="317"/>
      <c r="C180" s="341"/>
      <c r="D180" s="465"/>
      <c r="E180" s="464" t="s">
        <v>40</v>
      </c>
      <c r="F180" s="437"/>
      <c r="G180" s="437"/>
      <c r="H180" s="438"/>
      <c r="I180" s="1388">
        <f>'[13]ADALQUIRIS '!I180:J180+[13]ALBERT!I180+[13]ANGELA!I180+[13]CESAR!I180+[13]DARIO!I180+[13]DIEGA!I180+[13]ENGELS!I180+[13]ERIC!I180+[13]EUSEBIA!I180+[13]HILARIA!I180+[13]HILDA!I180+[13]JOHANNA!I180+[13]JOSE!I180+[13]LOIDA!I180+[13]MANOLO!I180+[13]MARELINE!I180+[13]MARIA!I180+[13]MARINA!I180+[13]MARTHA!I180+[13]NELSA!I180+[13]NILKA!I180+[13]NORMAURYS!I180+[13]ROSA!I180+[13]ROSEMARY!I180+[13]RUTH!I180+[13]SANDRA!I180+[13]SANDY!I180+[13]SARISKY!I180+[13]TEODORA!I180+[13]WENDY!I180+[13]WINIE!I180+[13]YASMIN!I180+[13]YENY!I180+[13]YOGEISY!I180+[13]YULIS!I180</f>
        <v>0</v>
      </c>
      <c r="J180" s="1388"/>
      <c r="K180" s="341"/>
      <c r="L180" s="342"/>
    </row>
    <row r="181" spans="1:17" ht="16.5" thickTop="1" thickBot="1" x14ac:dyDescent="0.25">
      <c r="B181" s="316"/>
      <c r="C181" s="341"/>
      <c r="D181" s="372" t="s">
        <v>68</v>
      </c>
      <c r="E181" s="466"/>
      <c r="F181" s="454"/>
      <c r="G181" s="454"/>
      <c r="H181" s="467"/>
      <c r="I181" s="1343">
        <f>SUM(I182:J219)</f>
        <v>412</v>
      </c>
      <c r="J181" s="1343"/>
      <c r="K181" s="341"/>
      <c r="L181" s="342"/>
      <c r="P181" s="332"/>
      <c r="Q181" s="332"/>
    </row>
    <row r="182" spans="1:17" s="332" customFormat="1" ht="14.25" customHeight="1" thickTop="1" thickBot="1" x14ac:dyDescent="0.25">
      <c r="A182" s="320"/>
      <c r="B182" s="316"/>
      <c r="C182" s="316"/>
      <c r="D182" s="468"/>
      <c r="E182" s="469" t="s">
        <v>45</v>
      </c>
      <c r="F182" s="470"/>
      <c r="G182" s="470"/>
      <c r="H182" s="471"/>
      <c r="I182" s="1388">
        <f>'[13]ADALQUIRIS '!I182:J182+[13]ALBERT!I182+[13]ANGELA!I182+[13]CESAR!I182+[13]DARIO!I182+[13]DIEGA!I182+[13]ENGELS!I182+[13]ERIC!I182+[13]EUSEBIA!I182+[13]HILARIA!I182+[13]HILDA!I182+[13]JOHANNA!I182+[13]JOSE!I182+[13]LOIDA!I182+[13]MANOLO!I182+[13]MARELINE!I182+[13]MARIA!I182+[13]MARINA!I182+[13]MARTHA!I182+[13]NELSA!I182+[13]NILKA!I182+[13]NORMAURYS!I182+[13]ROSA!I182+[13]ROSEMARY!I182+[13]RUTH!I182+[13]SANDRA!I182+[13]SANDY!I182+[13]SARISKY!I182+[13]TEODORA!I182+[13]WENDY!I182+[13]WINIE!I182+[13]YASMIN!I182+[13]YENY!I182+[13]YOGEISY!I182+[13]YULIS!I182</f>
        <v>0</v>
      </c>
      <c r="J182" s="1388"/>
      <c r="K182" s="341"/>
      <c r="L182" s="342"/>
      <c r="M182" s="320"/>
      <c r="N182" s="320"/>
      <c r="O182" s="320"/>
      <c r="P182" s="320"/>
      <c r="Q182" s="320"/>
    </row>
    <row r="183" spans="1:17" ht="14.25" customHeight="1" thickTop="1" thickBot="1" x14ac:dyDescent="0.25">
      <c r="B183" s="316"/>
      <c r="C183" s="316"/>
      <c r="D183" s="468"/>
      <c r="E183" s="469" t="s">
        <v>31</v>
      </c>
      <c r="F183" s="437"/>
      <c r="G183" s="437"/>
      <c r="H183" s="438"/>
      <c r="I183" s="1388">
        <f>'[13]ADALQUIRIS '!I183:J183+[13]ALBERT!I183+[13]ANGELA!I183+[13]CESAR!I183+[13]DARIO!I183+[13]DIEGA!I183+[13]ENGELS!I183+[13]ERIC!I183+[13]EUSEBIA!I183+[13]HILARIA!I183+[13]HILDA!I183+[13]JOHANNA!I183+[13]JOSE!I183+[13]LOIDA!I183+[13]MANOLO!I183+[13]MARELINE!I183+[13]MARIA!I183+[13]MARINA!I183+[13]MARTHA!I183+[13]NELSA!I183+[13]NILKA!I183+[13]NORMAURYS!I183+[13]ROSA!I183+[13]ROSEMARY!I183+[13]RUTH!I183+[13]SANDRA!I183+[13]SANDY!I183+[13]SARISKY!I183+[13]TEODORA!I183+[13]WENDY!I183+[13]WINIE!I183+[13]YASMIN!I183+[13]YENY!I183+[13]YOGEISY!I183+[13]YULIS!I183</f>
        <v>5</v>
      </c>
      <c r="J183" s="1388"/>
      <c r="K183" s="341"/>
      <c r="L183" s="342"/>
    </row>
    <row r="184" spans="1:17" ht="14.25" customHeight="1" thickTop="1" thickBot="1" x14ac:dyDescent="0.25">
      <c r="B184" s="316"/>
      <c r="C184" s="316"/>
      <c r="D184" s="468"/>
      <c r="E184" s="469" t="s">
        <v>46</v>
      </c>
      <c r="F184" s="472"/>
      <c r="G184" s="437"/>
      <c r="H184" s="438"/>
      <c r="I184" s="1388">
        <f>'[13]ADALQUIRIS '!I184:J184+[13]ALBERT!I184+[13]ANGELA!I184+[13]CESAR!I184+[13]DARIO!I184+[13]DIEGA!I184+[13]ENGELS!I184+[13]ERIC!I184+[13]EUSEBIA!I184+[13]HILARIA!I184+[13]HILDA!I184+[13]JOHANNA!I184+[13]JOSE!I184+[13]LOIDA!I184+[13]MANOLO!I184+[13]MARELINE!I184+[13]MARIA!I184+[13]MARINA!I184+[13]MARTHA!I184+[13]NELSA!I184+[13]NILKA!I184+[13]NORMAURYS!I184+[13]ROSA!I184+[13]ROSEMARY!I184+[13]RUTH!I184+[13]SANDRA!I184+[13]SANDY!I184+[13]SARISKY!I184+[13]TEODORA!I184+[13]WENDY!I184+[13]WINIE!I184+[13]YASMIN!I184+[13]YENY!I184+[13]YOGEISY!I184+[13]YULIS!I184</f>
        <v>10</v>
      </c>
      <c r="J184" s="1388"/>
      <c r="K184" s="341"/>
      <c r="L184" s="342"/>
    </row>
    <row r="185" spans="1:17" ht="14.25" customHeight="1" thickTop="1" thickBot="1" x14ac:dyDescent="0.25">
      <c r="B185" s="316"/>
      <c r="C185" s="341"/>
      <c r="D185" s="468"/>
      <c r="E185" s="469" t="s">
        <v>70</v>
      </c>
      <c r="F185" s="437"/>
      <c r="G185" s="437"/>
      <c r="H185" s="438"/>
      <c r="I185" s="1388">
        <f>'[13]ADALQUIRIS '!I185:J185+[13]ALBERT!I185+[13]ANGELA!I185+[13]CESAR!I185+[13]DARIO!I185+[13]DIEGA!I185+[13]ENGELS!I185+[13]ERIC!I185+[13]EUSEBIA!I185+[13]HILARIA!I185+[13]HILDA!I185+[13]JOHANNA!I185+[13]JOSE!I185+[13]LOIDA!I185+[13]MANOLO!I185+[13]MARELINE!I185+[13]MARIA!I185+[13]MARINA!I185+[13]MARTHA!I185+[13]NELSA!I185+[13]NILKA!I185+[13]NORMAURYS!I185+[13]ROSA!I185+[13]ROSEMARY!I185+[13]RUTH!I185+[13]SANDRA!I185+[13]SANDY!I185+[13]SARISKY!I185+[13]TEODORA!I185+[13]WENDY!I185+[13]WINIE!I185+[13]YASMIN!I185+[13]YENY!I185+[13]YOGEISY!I185+[13]YULIS!I185</f>
        <v>0</v>
      </c>
      <c r="J185" s="1388"/>
      <c r="K185" s="341"/>
      <c r="L185" s="342"/>
    </row>
    <row r="186" spans="1:17" ht="14.25" customHeight="1" thickTop="1" thickBot="1" x14ac:dyDescent="0.4">
      <c r="B186" s="316"/>
      <c r="C186" s="341"/>
      <c r="D186" s="468"/>
      <c r="E186" s="469" t="s">
        <v>29</v>
      </c>
      <c r="F186" s="437"/>
      <c r="G186" s="437"/>
      <c r="H186" s="438"/>
      <c r="I186" s="1388">
        <f>'[13]ADALQUIRIS '!I186:J186+[13]ALBERT!I186+[13]ANGELA!I186+[13]CESAR!I186+[13]DARIO!I186+[13]DIEGA!I186+[13]ENGELS!I186+[13]ERIC!I186+[13]EUSEBIA!I186+[13]HILARIA!I186+[13]HILDA!I186+[13]JOHANNA!I186+[13]JOSE!I186+[13]LOIDA!I186+[13]MANOLO!I186+[13]MARELINE!I186+[13]MARIA!I186+[13]MARINA!I186+[13]MARTHA!I186+[13]NELSA!I186+[13]NILKA!I186+[13]NORMAURYS!I186+[13]ROSA!I186+[13]ROSEMARY!I186+[13]RUTH!I186+[13]SANDRA!I186+[13]SANDY!I186+[13]SARISKY!I186+[13]TEODORA!I186+[13]WENDY!I186+[13]WINIE!I186+[13]YASMIN!I186+[13]YENY!I186+[13]YOGEISY!I186+[13]YULIS!I186</f>
        <v>0</v>
      </c>
      <c r="J186" s="1388"/>
      <c r="K186" s="341"/>
      <c r="L186" s="342"/>
      <c r="M186" s="473"/>
    </row>
    <row r="187" spans="1:17" ht="14.25" customHeight="1" thickTop="1" thickBot="1" x14ac:dyDescent="0.4">
      <c r="B187" s="316"/>
      <c r="C187" s="341"/>
      <c r="D187" s="468"/>
      <c r="E187" s="469" t="s">
        <v>124</v>
      </c>
      <c r="F187" s="437"/>
      <c r="G187" s="437"/>
      <c r="H187" s="438"/>
      <c r="I187" s="1388">
        <f>'[13]ADALQUIRIS '!I187:J187+[13]ALBERT!I187+[13]ANGELA!I187+[13]CESAR!I187+[13]DARIO!I187+[13]DIEGA!I187+[13]ENGELS!I187+[13]ERIC!I187+[13]EUSEBIA!I187+[13]HILARIA!I187+[13]HILDA!I187+[13]JOHANNA!I187+[13]JOSE!I187+[13]LOIDA!I187+[13]MANOLO!I187+[13]MARELINE!I187+[13]MARIA!I187+[13]MARINA!I187+[13]MARTHA!I187+[13]NELSA!I187+[13]NILKA!I187+[13]NORMAURYS!I187+[13]ROSA!I187+[13]ROSEMARY!I187+[13]RUTH!I187+[13]SANDRA!I187+[13]SANDY!I187+[13]SARISKY!I187+[13]TEODORA!I187+[13]WENDY!I187+[13]WINIE!I187+[13]YASMIN!I187+[13]YENY!I187+[13]YOGEISY!I187+[13]YULIS!I187</f>
        <v>1</v>
      </c>
      <c r="J187" s="1388"/>
      <c r="K187" s="341"/>
      <c r="L187" s="342"/>
      <c r="M187" s="473"/>
    </row>
    <row r="188" spans="1:17" ht="14.25" customHeight="1" thickTop="1" thickBot="1" x14ac:dyDescent="0.25">
      <c r="B188" s="316"/>
      <c r="C188" s="341"/>
      <c r="D188" s="474"/>
      <c r="E188" s="469" t="s">
        <v>71</v>
      </c>
      <c r="F188" s="437"/>
      <c r="G188" s="437"/>
      <c r="H188" s="438"/>
      <c r="I188" s="1388">
        <f>'[13]ADALQUIRIS '!I188:J188+[13]ALBERT!I188+[13]ANGELA!I188+[13]CESAR!I188+[13]DARIO!I188+[13]DIEGA!I188+[13]ENGELS!I188+[13]ERIC!I188+[13]EUSEBIA!I188+[13]HILARIA!I188+[13]HILDA!I188+[13]JOHANNA!I188+[13]JOSE!I188+[13]LOIDA!I188+[13]MANOLO!I188+[13]MARELINE!I188+[13]MARIA!I188+[13]MARINA!I188+[13]MARTHA!I188+[13]NELSA!I188+[13]NILKA!I188+[13]NORMAURYS!I188+[13]ROSA!I188+[13]ROSEMARY!I188+[13]RUTH!I188+[13]SANDRA!I188+[13]SANDY!I188+[13]SARISKY!I188+[13]TEODORA!I188+[13]WENDY!I188+[13]WINIE!I188+[13]YASMIN!I188+[13]YENY!I188+[13]YOGEISY!I188+[13]YULIS!I188</f>
        <v>0</v>
      </c>
      <c r="J188" s="1388"/>
      <c r="K188" s="341"/>
      <c r="L188" s="342"/>
    </row>
    <row r="189" spans="1:17" ht="14.25" customHeight="1" thickTop="1" thickBot="1" x14ac:dyDescent="0.25">
      <c r="B189" s="316"/>
      <c r="C189" s="341"/>
      <c r="D189" s="468"/>
      <c r="E189" s="469" t="s">
        <v>47</v>
      </c>
      <c r="F189" s="437"/>
      <c r="G189" s="437"/>
      <c r="H189" s="438"/>
      <c r="I189" s="1388">
        <f>'[13]ADALQUIRIS '!I189:J189+[13]ALBERT!I189+[13]ANGELA!I189+[13]CESAR!I189+[13]DARIO!I189+[13]DIEGA!I189+[13]ENGELS!I189+[13]ERIC!I189+[13]EUSEBIA!I189+[13]HILARIA!I189+[13]HILDA!I189+[13]JOHANNA!I189+[13]JOSE!I189+[13]LOIDA!I189+[13]MANOLO!I189+[13]MARELINE!I189+[13]MARIA!I189+[13]MARINA!I189+[13]MARTHA!I189+[13]NELSA!I189+[13]NILKA!I189+[13]NORMAURYS!I189+[13]ROSA!I189+[13]ROSEMARY!I189+[13]RUTH!I189+[13]SANDRA!I189+[13]SANDY!I189+[13]SARISKY!I189+[13]TEODORA!I189+[13]WENDY!I189+[13]WINIE!I189+[13]YASMIN!I189+[13]YENY!I189+[13]YOGEISY!I189+[13]YULIS!I189</f>
        <v>0</v>
      </c>
      <c r="J189" s="1388"/>
      <c r="K189" s="341"/>
      <c r="L189" s="342"/>
    </row>
    <row r="190" spans="1:17" ht="14.25" customHeight="1" thickTop="1" thickBot="1" x14ac:dyDescent="0.25">
      <c r="B190" s="316"/>
      <c r="C190" s="341"/>
      <c r="D190" s="474"/>
      <c r="E190" s="475" t="s">
        <v>73</v>
      </c>
      <c r="F190" s="437"/>
      <c r="G190" s="437"/>
      <c r="H190" s="438"/>
      <c r="I190" s="1388">
        <f>'[13]ADALQUIRIS '!I190:J190+[13]ALBERT!I190+[13]ANGELA!I190+[13]CESAR!I190+[13]DARIO!I190+[13]DIEGA!I190+[13]ENGELS!I190+[13]ERIC!I190+[13]EUSEBIA!I190+[13]HILARIA!I190+[13]HILDA!I190+[13]JOHANNA!I190+[13]JOSE!I190+[13]LOIDA!I190+[13]MANOLO!I190+[13]MARELINE!I190+[13]MARIA!I190+[13]MARINA!I190+[13]MARTHA!I190+[13]NELSA!I190+[13]NILKA!I190+[13]NORMAURYS!I190+[13]ROSA!I190+[13]ROSEMARY!I190+[13]RUTH!I190+[13]SANDRA!I190+[13]SANDY!I190+[13]SARISKY!I190+[13]TEODORA!I190+[13]WENDY!I190+[13]WINIE!I190+[13]YASMIN!I190+[13]YENY!I190+[13]YOGEISY!I190+[13]YULIS!I190</f>
        <v>79</v>
      </c>
      <c r="J190" s="1388"/>
      <c r="K190" s="341"/>
      <c r="L190" s="342"/>
    </row>
    <row r="191" spans="1:17" ht="14.25" customHeight="1" thickTop="1" thickBot="1" x14ac:dyDescent="0.25">
      <c r="B191" s="316"/>
      <c r="C191" s="341"/>
      <c r="D191" s="468"/>
      <c r="E191" s="469" t="s">
        <v>72</v>
      </c>
      <c r="F191" s="437"/>
      <c r="G191" s="437"/>
      <c r="H191" s="438"/>
      <c r="I191" s="1388">
        <f>'[13]ADALQUIRIS '!I191:J191+[13]ALBERT!I191+[13]ANGELA!I191+[13]CESAR!I191+[13]DARIO!I191+[13]DIEGA!I191+[13]ENGELS!I191+[13]ERIC!I191+[13]EUSEBIA!I191+[13]HILARIA!I191+[13]HILDA!I191+[13]JOHANNA!I191+[13]JOSE!I191+[13]LOIDA!I191+[13]MANOLO!I191+[13]MARELINE!I191+[13]MARIA!I191+[13]MARINA!I191+[13]MARTHA!I191+[13]NELSA!I191+[13]NILKA!I191+[13]NORMAURYS!I191+[13]ROSA!I191+[13]ROSEMARY!I191+[13]RUTH!I191+[13]SANDRA!I191+[13]SANDY!I191+[13]SARISKY!I191+[13]TEODORA!I191+[13]WENDY!I191+[13]WINIE!I191+[13]YASMIN!I191+[13]YENY!I191+[13]YOGEISY!I191+[13]YULIS!I191</f>
        <v>1</v>
      </c>
      <c r="J191" s="1388"/>
      <c r="K191" s="341"/>
      <c r="L191" s="342"/>
    </row>
    <row r="192" spans="1:17" ht="14.25" customHeight="1" thickTop="1" thickBot="1" x14ac:dyDescent="0.25">
      <c r="B192" s="316"/>
      <c r="C192" s="341"/>
      <c r="D192" s="468"/>
      <c r="E192" s="469" t="s">
        <v>67</v>
      </c>
      <c r="F192" s="437"/>
      <c r="G192" s="437"/>
      <c r="H192" s="438"/>
      <c r="I192" s="1388">
        <f>'[13]ADALQUIRIS '!I192:J192+[13]ALBERT!I192+[13]ANGELA!I192+[13]CESAR!I192+[13]DARIO!I192+[13]DIEGA!I192+[13]ENGELS!I192+[13]ERIC!I192+[13]EUSEBIA!I192+[13]HILARIA!I192+[13]HILDA!I192+[13]JOHANNA!I192+[13]JOSE!I192+[13]LOIDA!I192+[13]MANOLO!I192+[13]MARELINE!I192+[13]MARIA!I192+[13]MARINA!I192+[13]MARTHA!I192+[13]NELSA!I192+[13]NILKA!I192+[13]NORMAURYS!I192+[13]ROSA!I192+[13]ROSEMARY!I192+[13]RUTH!I192+[13]SANDRA!I192+[13]SANDY!I192+[13]SARISKY!I192+[13]TEODORA!I192+[13]WENDY!I192+[13]WINIE!I192+[13]YASMIN!I192+[13]YENY!I192+[13]YOGEISY!I192+[13]YULIS!I192</f>
        <v>21</v>
      </c>
      <c r="J192" s="1388"/>
      <c r="K192" s="341"/>
      <c r="L192" s="342"/>
    </row>
    <row r="193" spans="2:12" ht="14.25" customHeight="1" thickTop="1" thickBot="1" x14ac:dyDescent="0.25">
      <c r="B193" s="316"/>
      <c r="C193" s="341"/>
      <c r="D193" s="468"/>
      <c r="E193" s="476" t="s">
        <v>115</v>
      </c>
      <c r="F193" s="431"/>
      <c r="G193" s="431"/>
      <c r="H193" s="431"/>
      <c r="I193" s="1388">
        <f>'[13]ADALQUIRIS '!I193:J193+[13]ALBERT!I193+[13]ANGELA!I193+[13]CESAR!I193+[13]DARIO!I193+[13]DIEGA!I193+[13]ENGELS!I193+[13]ERIC!I193+[13]EUSEBIA!I193+[13]HILARIA!I193+[13]HILDA!I193+[13]JOHANNA!I193+[13]JOSE!I193+[13]LOIDA!I193+[13]MANOLO!I193+[13]MARELINE!I193+[13]MARIA!I193+[13]MARINA!I193+[13]MARTHA!I193+[13]NELSA!I193+[13]NILKA!I193+[13]NORMAURYS!I193+[13]ROSA!I193+[13]ROSEMARY!I193+[13]RUTH!I193+[13]SANDRA!I193+[13]SANDY!I193+[13]SARISKY!I193+[13]TEODORA!I193+[13]WENDY!I193+[13]WINIE!I193+[13]YASMIN!I193+[13]YENY!I193+[13]YOGEISY!I193+[13]YULIS!I193</f>
        <v>1</v>
      </c>
      <c r="J193" s="1388"/>
      <c r="K193" s="341"/>
      <c r="L193" s="342"/>
    </row>
    <row r="194" spans="2:12" ht="14.25" customHeight="1" thickTop="1" thickBot="1" x14ac:dyDescent="0.25">
      <c r="B194" s="316"/>
      <c r="C194" s="341"/>
      <c r="D194" s="468"/>
      <c r="E194" s="477" t="s">
        <v>57</v>
      </c>
      <c r="F194" s="437"/>
      <c r="G194" s="437"/>
      <c r="H194" s="438"/>
      <c r="I194" s="1388">
        <f>'[13]ADALQUIRIS '!I194:J194+[13]ALBERT!I194+[13]ANGELA!I194+[13]CESAR!I194+[13]DARIO!I194+[13]DIEGA!I194+[13]ENGELS!I194+[13]ERIC!I194+[13]EUSEBIA!I194+[13]HILARIA!I194+[13]HILDA!I194+[13]JOHANNA!I194+[13]JOSE!I194+[13]LOIDA!I194+[13]MANOLO!I194+[13]MARELINE!I194+[13]MARIA!I194+[13]MARINA!I194+[13]MARTHA!I194+[13]NELSA!I194+[13]NILKA!I194+[13]NORMAURYS!I194+[13]ROSA!I194+[13]ROSEMARY!I194+[13]RUTH!I194+[13]SANDRA!I194+[13]SANDY!I194+[13]SARISKY!I194+[13]TEODORA!I194+[13]WENDY!I194+[13]WINIE!I194+[13]YASMIN!I194+[13]YENY!I194+[13]YOGEISY!I194+[13]YULIS!I194</f>
        <v>0</v>
      </c>
      <c r="J194" s="1388"/>
      <c r="K194" s="341"/>
      <c r="L194" s="342"/>
    </row>
    <row r="195" spans="2:12" ht="14.25" customHeight="1" thickTop="1" thickBot="1" x14ac:dyDescent="0.25">
      <c r="B195" s="316"/>
      <c r="C195" s="341"/>
      <c r="D195" s="468"/>
      <c r="E195" s="469" t="s">
        <v>74</v>
      </c>
      <c r="F195" s="431"/>
      <c r="G195" s="431"/>
      <c r="H195" s="431"/>
      <c r="I195" s="1388">
        <f>'[13]ADALQUIRIS '!I195:J195+[13]ALBERT!I195+[13]ANGELA!I195+[13]CESAR!I195+[13]DARIO!I195+[13]DIEGA!I195+[13]ENGELS!I195+[13]ERIC!I195+[13]EUSEBIA!I195+[13]HILARIA!I195+[13]HILDA!I195+[13]JOHANNA!I195+[13]JOSE!I195+[13]LOIDA!I195+[13]MANOLO!I195+[13]MARELINE!I195+[13]MARIA!I195+[13]MARINA!I195+[13]MARTHA!I195+[13]NELSA!I195+[13]NILKA!I195+[13]NORMAURYS!I195+[13]ROSA!I195+[13]ROSEMARY!I195+[13]RUTH!I195+[13]SANDRA!I195+[13]SANDY!I195+[13]SARISKY!I195+[13]TEODORA!I195+[13]WENDY!I195+[13]WINIE!I195+[13]YASMIN!I195+[13]YENY!I195+[13]YOGEISY!I195+[13]YULIS!I195</f>
        <v>0</v>
      </c>
      <c r="J195" s="1388"/>
      <c r="K195" s="341"/>
      <c r="L195" s="342"/>
    </row>
    <row r="196" spans="2:12" ht="14.25" customHeight="1" thickTop="1" thickBot="1" x14ac:dyDescent="0.25">
      <c r="B196" s="316"/>
      <c r="C196" s="341"/>
      <c r="D196" s="468"/>
      <c r="E196" s="469" t="s">
        <v>79</v>
      </c>
      <c r="F196" s="437"/>
      <c r="G196" s="437"/>
      <c r="H196" s="438"/>
      <c r="I196" s="1388">
        <f>'[13]ADALQUIRIS '!I196:J196+[13]ALBERT!I196+[13]ANGELA!I196+[13]CESAR!I196+[13]DARIO!I196+[13]DIEGA!I196+[13]ENGELS!I196+[13]ERIC!I196+[13]EUSEBIA!I196+[13]HILARIA!I196+[13]HILDA!I196+[13]JOHANNA!I196+[13]JOSE!I196+[13]LOIDA!I196+[13]MANOLO!I196+[13]MARELINE!I196+[13]MARIA!I196+[13]MARINA!I196+[13]MARTHA!I196+[13]NELSA!I196+[13]NILKA!I196+[13]NORMAURYS!I196+[13]ROSA!I196+[13]ROSEMARY!I196+[13]RUTH!I196+[13]SANDRA!I196+[13]SANDY!I196+[13]SARISKY!I196+[13]TEODORA!I196+[13]WENDY!I196+[13]WINIE!I196+[13]YASMIN!I196+[13]YENY!I196+[13]YOGEISY!I196+[13]YULIS!I196</f>
        <v>3</v>
      </c>
      <c r="J196" s="1388"/>
      <c r="K196" s="341"/>
      <c r="L196" s="342"/>
    </row>
    <row r="197" spans="2:12" ht="14.25" customHeight="1" thickTop="1" thickBot="1" x14ac:dyDescent="0.25">
      <c r="B197" s="316"/>
      <c r="C197" s="341"/>
      <c r="D197" s="468"/>
      <c r="E197" s="469" t="s">
        <v>66</v>
      </c>
      <c r="F197" s="437"/>
      <c r="G197" s="437"/>
      <c r="H197" s="438"/>
      <c r="I197" s="1388">
        <f>'[13]ADALQUIRIS '!I197:J197+[13]ALBERT!I197+[13]ANGELA!I197+[13]CESAR!I197+[13]DARIO!I197+[13]DIEGA!I197+[13]ENGELS!I197+[13]ERIC!I197+[13]EUSEBIA!I197+[13]HILARIA!I197+[13]HILDA!I197+[13]JOHANNA!I197+[13]JOSE!I197+[13]LOIDA!I197+[13]MANOLO!I197+[13]MARELINE!I197+[13]MARIA!I197+[13]MARINA!I197+[13]MARTHA!I197+[13]NELSA!I197+[13]NILKA!I197+[13]NORMAURYS!I197+[13]ROSA!I197+[13]ROSEMARY!I197+[13]RUTH!I197+[13]SANDRA!I197+[13]SANDY!I197+[13]SARISKY!I197+[13]TEODORA!I197+[13]WENDY!I197+[13]WINIE!I197+[13]YASMIN!I197+[13]YENY!I197+[13]YOGEISY!I197+[13]YULIS!I197</f>
        <v>0</v>
      </c>
      <c r="J197" s="1388"/>
      <c r="K197" s="341"/>
      <c r="L197" s="342"/>
    </row>
    <row r="198" spans="2:12" ht="14.25" customHeight="1" thickTop="1" thickBot="1" x14ac:dyDescent="0.25">
      <c r="B198" s="316"/>
      <c r="C198" s="341"/>
      <c r="D198" s="468"/>
      <c r="E198" s="469" t="s">
        <v>75</v>
      </c>
      <c r="F198" s="472"/>
      <c r="G198" s="437"/>
      <c r="H198" s="438"/>
      <c r="I198" s="1388">
        <f>'[13]ADALQUIRIS '!I198:J198+[13]ALBERT!I198+[13]ANGELA!I198+[13]CESAR!I198+[13]DARIO!I198+[13]DIEGA!I198+[13]ENGELS!I198+[13]ERIC!I198+[13]EUSEBIA!I198+[13]HILARIA!I198+[13]HILDA!I198+[13]JOHANNA!I198+[13]JOSE!I198+[13]LOIDA!I198+[13]MANOLO!I198+[13]MARELINE!I198+[13]MARIA!I198+[13]MARINA!I198+[13]MARTHA!I198+[13]NELSA!I198+[13]NILKA!I198+[13]NORMAURYS!I198+[13]ROSA!I198+[13]ROSEMARY!I198+[13]RUTH!I198+[13]SANDRA!I198+[13]SANDY!I198+[13]SARISKY!I198+[13]TEODORA!I198+[13]WENDY!I198+[13]WINIE!I198+[13]YASMIN!I198+[13]YENY!I198+[13]YOGEISY!I198+[13]YULIS!I198</f>
        <v>3</v>
      </c>
      <c r="J198" s="1388"/>
      <c r="K198" s="341"/>
      <c r="L198" s="342"/>
    </row>
    <row r="199" spans="2:12" ht="14.25" customHeight="1" thickTop="1" thickBot="1" x14ac:dyDescent="0.25">
      <c r="B199" s="316"/>
      <c r="C199" s="316"/>
      <c r="D199" s="474"/>
      <c r="E199" s="469" t="s">
        <v>78</v>
      </c>
      <c r="F199" s="472"/>
      <c r="G199" s="437"/>
      <c r="H199" s="438"/>
      <c r="I199" s="1388">
        <f>'[13]ADALQUIRIS '!I199:J199+[13]ALBERT!I199+[13]ANGELA!I199+[13]CESAR!I199+[13]DARIO!I199+[13]DIEGA!I199+[13]ENGELS!I199+[13]ERIC!I199+[13]EUSEBIA!I199+[13]HILARIA!I199+[13]HILDA!I199+[13]JOHANNA!I199+[13]JOSE!I199+[13]LOIDA!I199+[13]MANOLO!I199+[13]MARELINE!I199+[13]MARIA!I199+[13]MARINA!I199+[13]MARTHA!I199+[13]NELSA!I199+[13]NILKA!I199+[13]NORMAURYS!I199+[13]ROSA!I199+[13]ROSEMARY!I199+[13]RUTH!I199+[13]SANDRA!I199+[13]SANDY!I199+[13]SARISKY!I199+[13]TEODORA!I199+[13]WENDY!I199+[13]WINIE!I199+[13]YASMIN!I199+[13]YENY!I199+[13]YOGEISY!I199+[13]YULIS!I199</f>
        <v>0</v>
      </c>
      <c r="J199" s="1388"/>
      <c r="K199" s="341"/>
      <c r="L199" s="342"/>
    </row>
    <row r="200" spans="2:12" ht="14.25" customHeight="1" thickTop="1" thickBot="1" x14ac:dyDescent="0.25">
      <c r="B200" s="316"/>
      <c r="C200" s="316"/>
      <c r="D200" s="468"/>
      <c r="E200" s="386" t="s">
        <v>95</v>
      </c>
      <c r="F200" s="431"/>
      <c r="G200" s="431"/>
      <c r="H200" s="431"/>
      <c r="I200" s="1388">
        <f>'[13]ADALQUIRIS '!I200:J200+[13]ALBERT!I200+[13]ANGELA!I200+[13]CESAR!I200+[13]DARIO!I200+[13]DIEGA!I200+[13]ENGELS!I200+[13]ERIC!I200+[13]EUSEBIA!I200+[13]HILARIA!I200+[13]HILDA!I200+[13]JOHANNA!I200+[13]JOSE!I200+[13]LOIDA!I200+[13]MANOLO!I200+[13]MARELINE!I200+[13]MARIA!I200+[13]MARINA!I200+[13]MARTHA!I200+[13]NELSA!I200+[13]NILKA!I200+[13]NORMAURYS!I200+[13]ROSA!I200+[13]ROSEMARY!I200+[13]RUTH!I200+[13]SANDRA!I200+[13]SANDY!I200+[13]SARISKY!I200+[13]TEODORA!I200+[13]WENDY!I200+[13]WINIE!I200+[13]YASMIN!I200+[13]YENY!I200+[13]YOGEISY!I200+[13]YULIS!I200</f>
        <v>0</v>
      </c>
      <c r="J200" s="1388"/>
      <c r="K200" s="341"/>
      <c r="L200" s="342"/>
    </row>
    <row r="201" spans="2:12" ht="14.25" customHeight="1" thickTop="1" thickBot="1" x14ac:dyDescent="0.25">
      <c r="B201" s="316"/>
      <c r="C201" s="316"/>
      <c r="D201" s="468"/>
      <c r="E201" s="477" t="s">
        <v>97</v>
      </c>
      <c r="F201" s="437"/>
      <c r="G201" s="437"/>
      <c r="H201" s="438"/>
      <c r="I201" s="1388">
        <f>'[13]ADALQUIRIS '!I201:J201+[13]ALBERT!I201+[13]ANGELA!I201+[13]CESAR!I201+[13]DARIO!I201+[13]DIEGA!I201+[13]ENGELS!I201+[13]ERIC!I201+[13]EUSEBIA!I201+[13]HILARIA!I201+[13]HILDA!I201+[13]JOHANNA!I201+[13]JOSE!I201+[13]LOIDA!I201+[13]MANOLO!I201+[13]MARELINE!I201+[13]MARIA!I201+[13]MARINA!I201+[13]MARTHA!I201+[13]NELSA!I201+[13]NILKA!I201+[13]NORMAURYS!I201+[13]ROSA!I201+[13]ROSEMARY!I201+[13]RUTH!I201+[13]SANDRA!I201+[13]SANDY!I201+[13]SARISKY!I201+[13]TEODORA!I201+[13]WENDY!I201+[13]WINIE!I201+[13]YASMIN!I201+[13]YENY!I201+[13]YOGEISY!I201+[13]YULIS!I201</f>
        <v>19</v>
      </c>
      <c r="J201" s="1388"/>
      <c r="K201" s="341"/>
      <c r="L201" s="342"/>
    </row>
    <row r="202" spans="2:12" ht="14.25" customHeight="1" thickTop="1" thickBot="1" x14ac:dyDescent="0.25">
      <c r="B202" s="316"/>
      <c r="C202" s="316"/>
      <c r="D202" s="468"/>
      <c r="E202" s="477" t="s">
        <v>102</v>
      </c>
      <c r="F202" s="437"/>
      <c r="G202" s="437"/>
      <c r="H202" s="438"/>
      <c r="I202" s="1388">
        <f>'[13]ADALQUIRIS '!I202:J202+[13]ALBERT!I202+[13]ANGELA!I202+[13]CESAR!I202+[13]DARIO!I202+[13]DIEGA!I202+[13]ENGELS!I202+[13]ERIC!I202+[13]EUSEBIA!I202+[13]HILARIA!I202+[13]HILDA!I202+[13]JOHANNA!I202+[13]JOSE!I202+[13]LOIDA!I202+[13]MANOLO!I202+[13]MARELINE!I202+[13]MARIA!I202+[13]MARINA!I202+[13]MARTHA!I202+[13]NELSA!I202+[13]NILKA!I202+[13]NORMAURYS!I202+[13]ROSA!I202+[13]ROSEMARY!I202+[13]RUTH!I202+[13]SANDRA!I202+[13]SANDY!I202+[13]SARISKY!I202+[13]TEODORA!I202+[13]WENDY!I202+[13]WINIE!I202+[13]YASMIN!I202+[13]YENY!I202+[13]YOGEISY!I202+[13]YULIS!I202</f>
        <v>0</v>
      </c>
      <c r="J202" s="1388"/>
      <c r="K202" s="341"/>
      <c r="L202" s="342"/>
    </row>
    <row r="203" spans="2:12" ht="14.25" customHeight="1" thickTop="1" thickBot="1" x14ac:dyDescent="0.25">
      <c r="B203" s="316"/>
      <c r="C203" s="316"/>
      <c r="D203" s="468"/>
      <c r="E203" s="477" t="s">
        <v>99</v>
      </c>
      <c r="F203" s="437"/>
      <c r="G203" s="437"/>
      <c r="H203" s="438"/>
      <c r="I203" s="1388">
        <f>'[13]ADALQUIRIS '!I203:J203+[13]ALBERT!I203+[13]ANGELA!I203+[13]CESAR!I203+[13]DARIO!I203+[13]DIEGA!I203+[13]ENGELS!I203+[13]ERIC!I203+[13]EUSEBIA!I203+[13]HILARIA!I203+[13]HILDA!I203+[13]JOHANNA!I203+[13]JOSE!I203+[13]LOIDA!I203+[13]MANOLO!I203+[13]MARELINE!I203+[13]MARIA!I203+[13]MARINA!I203+[13]MARTHA!I203+[13]NELSA!I203+[13]NILKA!I203+[13]NORMAURYS!I203+[13]ROSA!I203+[13]ROSEMARY!I203+[13]RUTH!I203+[13]SANDRA!I203+[13]SANDY!I203+[13]SARISKY!I203+[13]TEODORA!I203+[13]WENDY!I203+[13]WINIE!I203+[13]YASMIN!I203+[13]YENY!I203+[13]YOGEISY!I203+[13]YULIS!I203</f>
        <v>0</v>
      </c>
      <c r="J203" s="1388"/>
      <c r="K203" s="341"/>
      <c r="L203" s="342"/>
    </row>
    <row r="204" spans="2:12" ht="14.25" customHeight="1" thickTop="1" thickBot="1" x14ac:dyDescent="0.25">
      <c r="B204" s="316"/>
      <c r="C204" s="316"/>
      <c r="D204" s="468"/>
      <c r="E204" s="478" t="s">
        <v>118</v>
      </c>
      <c r="F204" s="431"/>
      <c r="G204" s="431"/>
      <c r="H204" s="431"/>
      <c r="I204" s="1388">
        <f>'[13]ADALQUIRIS '!I204:J204+[13]ALBERT!I204+[13]ANGELA!I204+[13]CESAR!I204+[13]DARIO!I204+[13]DIEGA!I204+[13]ENGELS!I204+[13]ERIC!I204+[13]EUSEBIA!I204+[13]HILARIA!I204+[13]HILDA!I204+[13]JOHANNA!I204+[13]JOSE!I204+[13]LOIDA!I204+[13]MANOLO!I204+[13]MARELINE!I204+[13]MARIA!I204+[13]MARINA!I204+[13]MARTHA!I204+[13]NELSA!I204+[13]NILKA!I204+[13]NORMAURYS!I204+[13]ROSA!I204+[13]ROSEMARY!I204+[13]RUTH!I204+[13]SANDRA!I204+[13]SANDY!I204+[13]SARISKY!I204+[13]TEODORA!I204+[13]WENDY!I204+[13]WINIE!I204+[13]YASMIN!I204+[13]YENY!I204+[13]YOGEISY!I204+[13]YULIS!I204</f>
        <v>0</v>
      </c>
      <c r="J204" s="1388"/>
      <c r="K204" s="341"/>
      <c r="L204" s="342"/>
    </row>
    <row r="205" spans="2:12" ht="14.25" customHeight="1" thickTop="1" thickBot="1" x14ac:dyDescent="0.25">
      <c r="B205" s="316"/>
      <c r="C205" s="316"/>
      <c r="D205" s="474"/>
      <c r="E205" s="477" t="s">
        <v>100</v>
      </c>
      <c r="F205" s="437"/>
      <c r="G205" s="437"/>
      <c r="H205" s="438"/>
      <c r="I205" s="1388">
        <f>'[13]ADALQUIRIS '!I205:J205+[13]ALBERT!I205+[13]ANGELA!I205+[13]CESAR!I205+[13]DARIO!I205+[13]DIEGA!I205+[13]ENGELS!I205+[13]ERIC!I205+[13]EUSEBIA!I205+[13]HILARIA!I205+[13]HILDA!I205+[13]JOHANNA!I205+[13]JOSE!I205+[13]LOIDA!I205+[13]MANOLO!I205+[13]MARELINE!I205+[13]MARIA!I205+[13]MARINA!I205+[13]MARTHA!I205+[13]NELSA!I205+[13]NILKA!I205+[13]NORMAURYS!I205+[13]ROSA!I205+[13]ROSEMARY!I205+[13]RUTH!I205+[13]SANDRA!I205+[13]SANDY!I205+[13]SARISKY!I205+[13]TEODORA!I205+[13]WENDY!I205+[13]WINIE!I205+[13]YASMIN!I205+[13]YENY!I205+[13]YOGEISY!I205+[13]YULIS!I205</f>
        <v>31</v>
      </c>
      <c r="J205" s="1388"/>
      <c r="K205" s="341"/>
      <c r="L205" s="342"/>
    </row>
    <row r="206" spans="2:12" ht="14.25" customHeight="1" thickTop="1" thickBot="1" x14ac:dyDescent="0.25">
      <c r="B206" s="316"/>
      <c r="C206" s="316"/>
      <c r="D206" s="474"/>
      <c r="E206" s="477" t="s">
        <v>101</v>
      </c>
      <c r="F206" s="437"/>
      <c r="G206" s="437"/>
      <c r="H206" s="438"/>
      <c r="I206" s="1388">
        <f>'[13]ADALQUIRIS '!I206:J206+[13]ALBERT!I206+[13]ANGELA!I206+[13]CESAR!I206+[13]DARIO!I206+[13]DIEGA!I206+[13]ENGELS!I206+[13]ERIC!I206+[13]EUSEBIA!I206+[13]HILARIA!I206+[13]HILDA!I206+[13]JOHANNA!I206+[13]JOSE!I206+[13]LOIDA!I206+[13]MANOLO!I206+[13]MARELINE!I206+[13]MARIA!I206+[13]MARINA!I206+[13]MARTHA!I206+[13]NELSA!I206+[13]NILKA!I206+[13]NORMAURYS!I206+[13]ROSA!I206+[13]ROSEMARY!I206+[13]RUTH!I206+[13]SANDRA!I206+[13]SANDY!I206+[13]SARISKY!I206+[13]TEODORA!I206+[13]WENDY!I206+[13]WINIE!I206+[13]YASMIN!I206+[13]YENY!I206+[13]YOGEISY!I206+[13]YULIS!I206</f>
        <v>0</v>
      </c>
      <c r="J206" s="1388"/>
      <c r="K206" s="341"/>
      <c r="L206" s="342"/>
    </row>
    <row r="207" spans="2:12" ht="14.25" customHeight="1" thickTop="1" thickBot="1" x14ac:dyDescent="0.25">
      <c r="B207" s="316"/>
      <c r="C207" s="316"/>
      <c r="D207" s="474"/>
      <c r="E207" s="479" t="s">
        <v>98</v>
      </c>
      <c r="F207" s="437"/>
      <c r="G207" s="437"/>
      <c r="H207" s="438"/>
      <c r="I207" s="1388">
        <f>'[13]ADALQUIRIS '!I207:J207+[13]ALBERT!I207+[13]ANGELA!I207+[13]CESAR!I207+[13]DARIO!I207+[13]DIEGA!I207+[13]ENGELS!I207+[13]ERIC!I207+[13]EUSEBIA!I207+[13]HILARIA!I207+[13]HILDA!I207+[13]JOHANNA!I207+[13]JOSE!I207+[13]LOIDA!I207+[13]MANOLO!I207+[13]MARELINE!I207+[13]MARIA!I207+[13]MARINA!I207+[13]MARTHA!I207+[13]NELSA!I207+[13]NILKA!I207+[13]NORMAURYS!I207+[13]ROSA!I207+[13]ROSEMARY!I207+[13]RUTH!I207+[13]SANDRA!I207+[13]SANDY!I207+[13]SARISKY!I207+[13]TEODORA!I207+[13]WENDY!I207+[13]WINIE!I207+[13]YASMIN!I207+[13]YENY!I207+[13]YOGEISY!I207+[13]YULIS!I207</f>
        <v>2</v>
      </c>
      <c r="J207" s="1388"/>
      <c r="K207" s="341"/>
      <c r="L207" s="342"/>
    </row>
    <row r="208" spans="2:12" ht="14.25" customHeight="1" thickTop="1" thickBot="1" x14ac:dyDescent="0.25">
      <c r="B208" s="316"/>
      <c r="C208" s="316"/>
      <c r="D208" s="474"/>
      <c r="E208" s="477" t="s">
        <v>117</v>
      </c>
      <c r="F208" s="437"/>
      <c r="G208" s="437"/>
      <c r="H208" s="438"/>
      <c r="I208" s="1388">
        <f>'[13]ADALQUIRIS '!I208:J208+[13]ALBERT!I208+[13]ANGELA!I208+[13]CESAR!I208+[13]DARIO!I208+[13]DIEGA!I208+[13]ENGELS!I208+[13]ERIC!I208+[13]EUSEBIA!I208+[13]HILARIA!I208+[13]HILDA!I208+[13]JOHANNA!I208+[13]JOSE!I208+[13]LOIDA!I208+[13]MANOLO!I208+[13]MARELINE!I208+[13]MARIA!I208+[13]MARINA!I208+[13]MARTHA!I208+[13]NELSA!I208+[13]NILKA!I208+[13]NORMAURYS!I208+[13]ROSA!I208+[13]ROSEMARY!I208+[13]RUTH!I208+[13]SANDRA!I208+[13]SANDY!I208+[13]SARISKY!I208+[13]TEODORA!I208+[13]WENDY!I208+[13]WINIE!I208+[13]YASMIN!I208+[13]YENY!I208+[13]YOGEISY!I208+[13]YULIS!I208</f>
        <v>0</v>
      </c>
      <c r="J208" s="1388"/>
      <c r="K208" s="341"/>
      <c r="L208" s="342"/>
    </row>
    <row r="209" spans="2:12" ht="14.25" customHeight="1" thickTop="1" thickBot="1" x14ac:dyDescent="0.25">
      <c r="B209" s="316"/>
      <c r="C209" s="316"/>
      <c r="D209" s="474"/>
      <c r="E209" s="477" t="s">
        <v>81</v>
      </c>
      <c r="F209" s="437"/>
      <c r="G209" s="437"/>
      <c r="H209" s="438"/>
      <c r="I209" s="1388">
        <f>'[13]ADALQUIRIS '!I209:J209+[13]ALBERT!I209+[13]ANGELA!I209+[13]CESAR!I209+[13]DARIO!I209+[13]DIEGA!I209+[13]ENGELS!I209+[13]ERIC!I209+[13]EUSEBIA!I209+[13]HILARIA!I209+[13]HILDA!I209+[13]JOHANNA!I209+[13]JOSE!I209+[13]LOIDA!I209+[13]MANOLO!I209+[13]MARELINE!I209+[13]MARIA!I209+[13]MARINA!I209+[13]MARTHA!I209+[13]NELSA!I209+[13]NILKA!I209+[13]NORMAURYS!I209+[13]ROSA!I209+[13]ROSEMARY!I209+[13]RUTH!I209+[13]SANDRA!I209+[13]SANDY!I209+[13]SARISKY!I209+[13]TEODORA!I209+[13]WENDY!I209+[13]WINIE!I209+[13]YASMIN!I209+[13]YENY!I209+[13]YOGEISY!I209+[13]YULIS!I209</f>
        <v>1</v>
      </c>
      <c r="J209" s="1388"/>
      <c r="K209" s="341"/>
      <c r="L209" s="342"/>
    </row>
    <row r="210" spans="2:12" ht="14.25" customHeight="1" thickTop="1" thickBot="1" x14ac:dyDescent="0.25">
      <c r="B210" s="316"/>
      <c r="C210" s="316"/>
      <c r="D210" s="474"/>
      <c r="E210" s="477" t="s">
        <v>143</v>
      </c>
      <c r="F210" s="437"/>
      <c r="G210" s="437"/>
      <c r="H210" s="438"/>
      <c r="I210" s="1388">
        <f>'[13]ADALQUIRIS '!I210:J210+[13]ALBERT!I210+[13]ANGELA!I210+[13]CESAR!I210+[13]DARIO!I210+[13]DIEGA!I210+[13]ENGELS!I210+[13]ERIC!I210+[13]EUSEBIA!I210+[13]HILARIA!I210+[13]HILDA!I210+[13]JOHANNA!I210+[13]JOSE!I210+[13]LOIDA!I210+[13]MANOLO!I210+[13]MARELINE!I210+[13]MARIA!I210+[13]MARINA!I210+[13]MARTHA!I210+[13]NELSA!I210+[13]NILKA!I210+[13]NORMAURYS!I210+[13]ROSA!I210+[13]ROSEMARY!I210+[13]RUTH!I210+[13]SANDRA!I210+[13]SANDY!I210+[13]SARISKY!I210+[13]TEODORA!I210+[13]WENDY!I210+[13]WINIE!I210+[13]YASMIN!I210+[13]YENY!I210+[13]YOGEISY!I210+[13]YULIS!I210</f>
        <v>1</v>
      </c>
      <c r="J210" s="1388"/>
      <c r="K210" s="341"/>
      <c r="L210" s="342"/>
    </row>
    <row r="211" spans="2:12" ht="14.25" customHeight="1" thickTop="1" thickBot="1" x14ac:dyDescent="0.25">
      <c r="B211" s="316"/>
      <c r="C211" s="316"/>
      <c r="D211" s="474"/>
      <c r="E211" s="477" t="s">
        <v>155</v>
      </c>
      <c r="F211" s="437"/>
      <c r="G211" s="437"/>
      <c r="H211" s="438"/>
      <c r="I211" s="1388">
        <f>'[13]ADALQUIRIS '!I211:J211+[13]ALBERT!I211+[13]ANGELA!I211+[13]CESAR!I211+[13]DARIO!I211+[13]DIEGA!I211+[13]ENGELS!I211+[13]ERIC!I211+[13]EUSEBIA!I211+[13]HILARIA!I211+[13]HILDA!I211+[13]JOHANNA!I211+[13]JOSE!I211+[13]LOIDA!I211+[13]MANOLO!I211+[13]MARELINE!I211+[13]MARIA!I211+[13]MARINA!I211+[13]MARTHA!I211+[13]NELSA!I211+[13]NILKA!I211+[13]NORMAURYS!I211+[13]ROSA!I211+[13]ROSEMARY!I211+[13]RUTH!I211+[13]SANDRA!I211+[13]SANDY!I211+[13]SARISKY!I211+[13]TEODORA!I211+[13]WENDY!I211+[13]WINIE!I211+[13]YASMIN!I211+[13]YENY!I211+[13]YOGEISY!I211+[13]YULIS!I211</f>
        <v>0</v>
      </c>
      <c r="J211" s="1388"/>
      <c r="K211" s="341"/>
      <c r="L211" s="342"/>
    </row>
    <row r="212" spans="2:12" ht="14.25" customHeight="1" thickTop="1" thickBot="1" x14ac:dyDescent="0.25">
      <c r="B212" s="316"/>
      <c r="C212" s="316"/>
      <c r="D212" s="474"/>
      <c r="E212" s="477" t="s">
        <v>156</v>
      </c>
      <c r="F212" s="437"/>
      <c r="G212" s="437"/>
      <c r="H212" s="438"/>
      <c r="I212" s="1388">
        <f>'[13]ADALQUIRIS '!I212:J212+[13]ALBERT!I212+[13]ANGELA!I212+[13]CESAR!I212+[13]DARIO!I212+[13]DIEGA!I212+[13]ENGELS!I212+[13]ERIC!I212+[13]EUSEBIA!I212+[13]HILARIA!I212+[13]HILDA!I212+[13]JOHANNA!I212+[13]JOSE!I212+[13]LOIDA!I212+[13]MANOLO!I212+[13]MARELINE!I212+[13]MARIA!I212+[13]MARINA!I212+[13]MARTHA!I212+[13]NELSA!I212+[13]NILKA!I212+[13]NORMAURYS!I212+[13]ROSA!I212+[13]ROSEMARY!I212+[13]RUTH!I212+[13]SANDRA!I212+[13]SANDY!I212+[13]SARISKY!I212+[13]TEODORA!I212+[13]WENDY!I212+[13]WINIE!I212+[13]YASMIN!I212+[13]YENY!I212+[13]YOGEISY!I212+[13]YULIS!I212</f>
        <v>0</v>
      </c>
      <c r="J212" s="1388"/>
      <c r="K212" s="341"/>
      <c r="L212" s="342"/>
    </row>
    <row r="213" spans="2:12" ht="14.25" customHeight="1" thickTop="1" thickBot="1" x14ac:dyDescent="0.25">
      <c r="B213" s="316"/>
      <c r="C213" s="316"/>
      <c r="D213" s="474"/>
      <c r="E213" s="477" t="s">
        <v>116</v>
      </c>
      <c r="F213" s="437"/>
      <c r="G213" s="437"/>
      <c r="H213" s="438"/>
      <c r="I213" s="1388">
        <f>'[13]ADALQUIRIS '!I213:J213+[13]ALBERT!I213+[13]ANGELA!I213+[13]CESAR!I213+[13]DARIO!I213+[13]DIEGA!I213+[13]ENGELS!I213+[13]ERIC!I213+[13]EUSEBIA!I213+[13]HILARIA!I213+[13]HILDA!I213+[13]JOHANNA!I213+[13]JOSE!I213+[13]LOIDA!I213+[13]MANOLO!I213+[13]MARELINE!I213+[13]MARIA!I213+[13]MARINA!I213+[13]MARTHA!I213+[13]NELSA!I213+[13]NILKA!I213+[13]NORMAURYS!I213+[13]ROSA!I213+[13]ROSEMARY!I213+[13]RUTH!I213+[13]SANDRA!I213+[13]SANDY!I213+[13]SARISKY!I213+[13]TEODORA!I213+[13]WENDY!I213+[13]WINIE!I213+[13]YASMIN!I213+[13]YENY!I213+[13]YOGEISY!I213+[13]YULIS!I213</f>
        <v>0</v>
      </c>
      <c r="J213" s="1388"/>
      <c r="K213" s="341"/>
      <c r="L213" s="342"/>
    </row>
    <row r="214" spans="2:12" ht="14.25" customHeight="1" thickTop="1" thickBot="1" x14ac:dyDescent="0.25">
      <c r="B214" s="316"/>
      <c r="C214" s="316"/>
      <c r="D214" s="474"/>
      <c r="E214" s="478" t="s">
        <v>80</v>
      </c>
      <c r="F214" s="437"/>
      <c r="G214" s="437"/>
      <c r="H214" s="438"/>
      <c r="I214" s="1388">
        <f>'[13]ADALQUIRIS '!I214:J214+[13]ALBERT!I214+[13]ANGELA!I214+[13]CESAR!I214+[13]DARIO!I214+[13]DIEGA!I214+[13]ENGELS!I214+[13]ERIC!I214+[13]EUSEBIA!I214+[13]HILARIA!I214+[13]HILDA!I214+[13]JOHANNA!I214+[13]JOSE!I214+[13]LOIDA!I214+[13]MANOLO!I214+[13]MARELINE!I214+[13]MARIA!I214+[13]MARINA!I214+[13]MARTHA!I214+[13]NELSA!I214+[13]NILKA!I214+[13]NORMAURYS!I214+[13]ROSA!I214+[13]ROSEMARY!I214+[13]RUTH!I214+[13]SANDRA!I214+[13]SANDY!I214+[13]SARISKY!I214+[13]TEODORA!I214+[13]WENDY!I214+[13]WINIE!I214+[13]YASMIN!I214+[13]YENY!I214+[13]YOGEISY!I214+[13]YULIS!I214</f>
        <v>0</v>
      </c>
      <c r="J214" s="1388"/>
      <c r="K214" s="341"/>
      <c r="L214" s="342"/>
    </row>
    <row r="215" spans="2:12" ht="14.25" customHeight="1" thickTop="1" thickBot="1" x14ac:dyDescent="0.25">
      <c r="B215" s="316"/>
      <c r="C215" s="316"/>
      <c r="D215" s="468"/>
      <c r="E215" s="469" t="s">
        <v>77</v>
      </c>
      <c r="F215" s="431"/>
      <c r="G215" s="431"/>
      <c r="H215" s="431"/>
      <c r="I215" s="1388">
        <f>'[13]ADALQUIRIS '!I215:J215+[13]ALBERT!I215+[13]ANGELA!I215+[13]CESAR!I215+[13]DARIO!I215+[13]DIEGA!I215+[13]ENGELS!I215+[13]ERIC!I215+[13]EUSEBIA!I215+[13]HILARIA!I215+[13]HILDA!I215+[13]JOHANNA!I215+[13]JOSE!I215+[13]LOIDA!I215+[13]MANOLO!I215+[13]MARELINE!I215+[13]MARIA!I215+[13]MARINA!I215+[13]MARTHA!I215+[13]NELSA!I215+[13]NILKA!I215+[13]NORMAURYS!I215+[13]ROSA!I215+[13]ROSEMARY!I215+[13]RUTH!I215+[13]SANDRA!I215+[13]SANDY!I215+[13]SARISKY!I215+[13]TEODORA!I215+[13]WENDY!I215+[13]WINIE!I215+[13]YASMIN!I215+[13]YENY!I215+[13]YOGEISY!I215+[13]YULIS!I215</f>
        <v>30</v>
      </c>
      <c r="J215" s="1388"/>
      <c r="K215" s="341"/>
      <c r="L215" s="342"/>
    </row>
    <row r="216" spans="2:12" ht="14.25" customHeight="1" thickTop="1" thickBot="1" x14ac:dyDescent="0.25">
      <c r="B216" s="316"/>
      <c r="C216" s="316"/>
      <c r="D216" s="480"/>
      <c r="E216" s="477" t="s">
        <v>76</v>
      </c>
      <c r="F216" s="437"/>
      <c r="G216" s="437"/>
      <c r="H216" s="438"/>
      <c r="I216" s="1388">
        <f>'[13]ADALQUIRIS '!I216:J216+[13]ALBERT!I216+[13]ANGELA!I216+[13]CESAR!I216+[13]DARIO!I216+[13]DIEGA!I216+[13]ENGELS!I216+[13]ERIC!I216+[13]EUSEBIA!I216+[13]HILARIA!I216+[13]HILDA!I216+[13]JOHANNA!I216+[13]JOSE!I216+[13]LOIDA!I216+[13]MANOLO!I216+[13]MARELINE!I216+[13]MARIA!I216+[13]MARINA!I216+[13]MARTHA!I216+[13]NELSA!I216+[13]NILKA!I216+[13]NORMAURYS!I216+[13]ROSA!I216+[13]ROSEMARY!I216+[13]RUTH!I216+[13]SANDRA!I216+[13]SANDY!I216+[13]SARISKY!I216+[13]TEODORA!I216+[13]WENDY!I216+[13]WINIE!I216+[13]YASMIN!I216+[13]YENY!I216+[13]YOGEISY!I216+[13]YULIS!I216</f>
        <v>1</v>
      </c>
      <c r="J216" s="1388"/>
      <c r="K216" s="341"/>
      <c r="L216" s="342"/>
    </row>
    <row r="217" spans="2:12" ht="14.25" customHeight="1" thickTop="1" thickBot="1" x14ac:dyDescent="0.25">
      <c r="B217" s="316"/>
      <c r="C217" s="316"/>
      <c r="D217" s="474"/>
      <c r="E217" s="469" t="s">
        <v>69</v>
      </c>
      <c r="F217" s="437"/>
      <c r="G217" s="437"/>
      <c r="H217" s="438"/>
      <c r="I217" s="1388">
        <f>'[13]ADALQUIRIS '!I217:J217+[13]ALBERT!I217+[13]ANGELA!I217+[13]CESAR!I217+[13]DARIO!I217+[13]DIEGA!I217+[13]ENGELS!I217+[13]ERIC!I217+[13]EUSEBIA!I217+[13]HILARIA!I217+[13]HILDA!I217+[13]JOHANNA!I217+[13]JOSE!I217+[13]LOIDA!I217+[13]MANOLO!I217+[13]MARELINE!I217+[13]MARIA!I217+[13]MARINA!I217+[13]MARTHA!I217+[13]NELSA!I217+[13]NILKA!I217+[13]NORMAURYS!I217+[13]ROSA!I217+[13]ROSEMARY!I217+[13]RUTH!I217+[13]SANDRA!I217+[13]SANDY!I217+[13]SARISKY!I217+[13]TEODORA!I217+[13]WENDY!I217+[13]WINIE!I217+[13]YASMIN!I217+[13]YENY!I217+[13]YOGEISY!I217+[13]YULIS!I217</f>
        <v>0</v>
      </c>
      <c r="J217" s="1388"/>
      <c r="K217" s="341"/>
      <c r="L217" s="342"/>
    </row>
    <row r="218" spans="2:12" ht="14.25" customHeight="1" thickTop="1" thickBot="1" x14ac:dyDescent="0.25">
      <c r="B218" s="316"/>
      <c r="C218" s="316"/>
      <c r="D218" s="474"/>
      <c r="E218" s="477" t="s">
        <v>135</v>
      </c>
      <c r="F218" s="437"/>
      <c r="G218" s="437"/>
      <c r="H218" s="438"/>
      <c r="I218" s="1388">
        <f>'[13]ADALQUIRIS '!I218:J218+[13]ALBERT!I218+[13]ANGELA!I218+[13]CESAR!I218+[13]DARIO!I218+[13]DIEGA!I218+[13]ENGELS!I218+[13]ERIC!I218+[13]EUSEBIA!I218+[13]HILARIA!I218+[13]HILDA!I218+[13]JOHANNA!I218+[13]JOSE!I218+[13]LOIDA!I218+[13]MANOLO!I218+[13]MARELINE!I218+[13]MARIA!I218+[13]MARINA!I218+[13]MARTHA!I218+[13]NELSA!I218+[13]NILKA!I218+[13]NORMAURYS!I218+[13]ROSA!I218+[13]ROSEMARY!I218+[13]RUTH!I218+[13]SANDRA!I218+[13]SANDY!I218+[13]SARISKY!I218+[13]TEODORA!I218+[13]WENDY!I218+[13]WINIE!I218+[13]YASMIN!I218+[13]YENY!I218+[13]YOGEISY!I218+[13]YULIS!I218</f>
        <v>135</v>
      </c>
      <c r="J218" s="1388"/>
      <c r="K218" s="341"/>
      <c r="L218" s="342"/>
    </row>
    <row r="219" spans="2:12" ht="14.25" customHeight="1" thickTop="1" thickBot="1" x14ac:dyDescent="0.25">
      <c r="B219" s="316"/>
      <c r="C219" s="316"/>
      <c r="D219" s="481"/>
      <c r="E219" s="482" t="s">
        <v>44</v>
      </c>
      <c r="F219" s="437"/>
      <c r="G219" s="437"/>
      <c r="H219" s="438"/>
      <c r="I219" s="1388">
        <f>'[13]ADALQUIRIS '!I219:J219+[13]ALBERT!I219+[13]ANGELA!I219+[13]CESAR!I219+[13]DARIO!I219+[13]DIEGA!I219+[13]ENGELS!I219+[13]ERIC!I219+[13]EUSEBIA!I219+[13]HILARIA!I219+[13]HILDA!I219+[13]JOHANNA!I219+[13]JOSE!I219+[13]LOIDA!I219+[13]MANOLO!I219+[13]MARELINE!I219+[13]MARIA!I219+[13]MARINA!I219+[13]MARTHA!I219+[13]NELSA!I219+[13]NILKA!I219+[13]NORMAURYS!I219+[13]ROSA!I219+[13]ROSEMARY!I219+[13]RUTH!I219+[13]SANDRA!I219+[13]SANDY!I219+[13]SARISKY!I219+[13]TEODORA!I219+[13]WENDY!I219+[13]WINIE!I219+[13]YASMIN!I219+[13]YENY!I219+[13]YOGEISY!I219+[13]YULIS!I219</f>
        <v>68</v>
      </c>
      <c r="J219" s="1388"/>
      <c r="K219" s="341"/>
      <c r="L219" s="342"/>
    </row>
    <row r="220" spans="2:12" ht="16.5" thickTop="1" thickBot="1" x14ac:dyDescent="0.25">
      <c r="B220" s="316"/>
      <c r="C220" s="340"/>
      <c r="D220" s="483" t="s">
        <v>162</v>
      </c>
      <c r="E220" s="484"/>
      <c r="F220" s="484"/>
      <c r="G220" s="484"/>
      <c r="H220" s="485"/>
      <c r="I220" s="1334">
        <f>(I221+I222+I223)</f>
        <v>372</v>
      </c>
      <c r="J220" s="1399"/>
      <c r="K220" s="341"/>
      <c r="L220" s="342"/>
    </row>
    <row r="221" spans="2:12" ht="14.25" customHeight="1" thickTop="1" thickBot="1" x14ac:dyDescent="0.25">
      <c r="B221" s="316"/>
      <c r="C221" s="316"/>
      <c r="D221" s="486"/>
      <c r="E221" s="464" t="s">
        <v>82</v>
      </c>
      <c r="F221" s="487"/>
      <c r="G221" s="487"/>
      <c r="H221" s="488"/>
      <c r="I221" s="1388">
        <f>'[13]ADALQUIRIS '!I221:J221+[13]ALBERT!I221+[13]ANGELA!I221+[13]CESAR!I221+[13]DARIO!I221+[13]DIEGA!I221+[13]ENGELS!I221+[13]ERIC!I221+[13]EUSEBIA!I221+[13]HILARIA!I221+[13]HILDA!I221+[13]JOHANNA!I221+[13]JOSE!I221+[13]LOIDA!I221+[13]MANOLO!I221+[13]MARELINE!I221+[13]MARIA!I221+[13]MARINA!I221+[13]MARTHA!I221+[13]NELSA!I221+[13]NILKA!I221+[13]NORMAURYS!I221+[13]ROSA!I221+[13]ROSEMARY!I221+[13]RUTH!I221+[13]SANDRA!I221+[13]SANDY!I221+[13]SARISKY!I221+[13]TEODORA!I221+[13]WENDY!I221+[13]WINIE!I221+[13]YASMIN!I221+[13]YENY!I221+[13]YOGEISY!I221+[13]YULIS!I221</f>
        <v>215</v>
      </c>
      <c r="J221" s="1388"/>
      <c r="K221" s="341"/>
      <c r="L221" s="342"/>
    </row>
    <row r="222" spans="2:12" ht="14.25" customHeight="1" thickTop="1" thickBot="1" x14ac:dyDescent="0.25">
      <c r="B222" s="316"/>
      <c r="C222" s="316"/>
      <c r="D222" s="340"/>
      <c r="E222" s="464" t="s">
        <v>145</v>
      </c>
      <c r="F222" s="487"/>
      <c r="G222" s="487"/>
      <c r="H222" s="488"/>
      <c r="I222" s="1388">
        <f>'[13]ADALQUIRIS '!I222:J222+[13]ALBERT!I222+[13]ANGELA!I222+[13]CESAR!I222+[13]DARIO!I222+[13]DIEGA!I222+[13]ENGELS!I222+[13]ERIC!I222+[13]EUSEBIA!I222+[13]HILARIA!I222+[13]HILDA!I222+[13]JOHANNA!I222+[13]JOSE!I222+[13]LOIDA!I222+[13]MANOLO!I222+[13]MARELINE!I222+[13]MARIA!I222+[13]MARINA!I222+[13]MARTHA!I222+[13]NELSA!I222+[13]NILKA!I222+[13]NORMAURYS!I222+[13]ROSA!I222+[13]ROSEMARY!I222+[13]RUTH!I222+[13]SANDRA!I222+[13]SANDY!I222+[13]SARISKY!I222+[13]TEODORA!I222+[13]WENDY!I222+[13]WINIE!I222+[13]YASMIN!I222+[13]YENY!I222+[13]YOGEISY!I222+[13]YULIS!I222</f>
        <v>0</v>
      </c>
      <c r="J222" s="1388"/>
      <c r="K222" s="341"/>
      <c r="L222" s="342"/>
    </row>
    <row r="223" spans="2:12" ht="14.25" customHeight="1" thickTop="1" thickBot="1" x14ac:dyDescent="0.25">
      <c r="B223" s="316"/>
      <c r="C223" s="316"/>
      <c r="D223" s="340"/>
      <c r="E223" s="464" t="s">
        <v>176</v>
      </c>
      <c r="F223" s="487"/>
      <c r="G223" s="487"/>
      <c r="H223" s="488"/>
      <c r="I223" s="1388">
        <f>'[13]ADALQUIRIS '!I223:J223+[13]ALBERT!I223+[13]ANGELA!I223+[13]CESAR!I223+[13]DARIO!I223+[13]DIEGA!I223+[13]ENGELS!I223+[13]ERIC!I223+[13]EUSEBIA!I223+[13]HILARIA!I223+[13]HILDA!I223+[13]JOHANNA!I223+[13]JOSE!I223+[13]LOIDA!I223+[13]MANOLO!I223+[13]MARELINE!I223+[13]MARIA!I223+[13]MARINA!I223+[13]MARTHA!I223+[13]NELSA!I223+[13]NILKA!I223+[13]NORMAURYS!I223+[13]ROSA!I223+[13]ROSEMARY!I223+[13]RUTH!I223+[13]SANDRA!I223+[13]SANDY!I223+[13]SARISKY!I223+[13]TEODORA!I223+[13]WENDY!I223+[13]WINIE!I223+[13]YASMIN!I223+[13]YENY!I223+[13]YOGEISY!I223+[13]YULIS!I223</f>
        <v>157</v>
      </c>
      <c r="J223" s="1388"/>
      <c r="K223" s="341"/>
      <c r="L223" s="342"/>
    </row>
    <row r="224" spans="2:12" ht="14.25" customHeight="1" thickTop="1" thickBot="1" x14ac:dyDescent="0.25">
      <c r="B224" s="489"/>
      <c r="C224" s="316"/>
      <c r="D224" s="490"/>
      <c r="E224" s="491" t="s">
        <v>83</v>
      </c>
      <c r="F224" s="492"/>
      <c r="G224" s="492"/>
      <c r="H224" s="493"/>
      <c r="I224" s="1391">
        <f>SUM(I225:I226)</f>
        <v>0</v>
      </c>
      <c r="J224" s="1392"/>
      <c r="K224" s="341"/>
      <c r="L224" s="342"/>
    </row>
    <row r="225" spans="2:13" ht="14.25" customHeight="1" thickTop="1" thickBot="1" x14ac:dyDescent="0.25">
      <c r="B225" s="316"/>
      <c r="C225" s="316"/>
      <c r="D225" s="340"/>
      <c r="E225" s="494" t="s">
        <v>84</v>
      </c>
      <c r="F225" s="458"/>
      <c r="G225" s="458"/>
      <c r="H225" s="495"/>
      <c r="I225" s="1388">
        <f>'[13]ADALQUIRIS '!I225:J225+[13]ALBERT!I225+[13]ANGELA!I225+[13]CESAR!I225+[13]DARIO!I225+[13]DIEGA!I225+[13]ENGELS!I225+[13]ERIC!I225+[13]EUSEBIA!I225+[13]HILARIA!I225+[13]HILDA!I225+[13]JOHANNA!I225+[13]JOSE!I225+[13]LOIDA!I225+[13]MANOLO!I225+[13]MARELINE!I225+[13]MARIA!I225+[13]MARINA!I225+[13]MARTHA!I225+[13]NELSA!I225+[13]NILKA!I225+[13]NORMAURYS!I225+[13]ROSA!I225+[13]ROSEMARY!I225+[13]RUTH!I225+[13]SANDRA!I225+[13]SANDY!I225+[13]SARISKY!I225+[13]TEODORA!I225+[13]WENDY!I225+[13]WINIE!I225+[13]YASMIN!I225+[13]YENY!I225+[13]YOGEISY!I225+[13]YULIS!I225</f>
        <v>0</v>
      </c>
      <c r="J225" s="1388"/>
      <c r="K225" s="341"/>
      <c r="L225" s="342"/>
    </row>
    <row r="226" spans="2:13" ht="14.25" customHeight="1" thickTop="1" thickBot="1" x14ac:dyDescent="0.25">
      <c r="B226" s="316"/>
      <c r="C226" s="316"/>
      <c r="D226" s="340"/>
      <c r="E226" s="496" t="s">
        <v>85</v>
      </c>
      <c r="F226" s="458"/>
      <c r="G226" s="458"/>
      <c r="H226" s="495"/>
      <c r="I226" s="1388">
        <f>'[13]ADALQUIRIS '!I226:J226+[13]ALBERT!I226+[13]ANGELA!I226+[13]CESAR!I226+[13]DARIO!I226+[13]DIEGA!I226+[13]ENGELS!I226+[13]ERIC!I226+[13]EUSEBIA!I226+[13]HILARIA!I226+[13]HILDA!I226+[13]JOHANNA!I226+[13]JOSE!I226+[13]LOIDA!I226+[13]MANOLO!I226+[13]MARELINE!I226+[13]MARIA!I226+[13]MARINA!I226+[13]MARTHA!I226+[13]NELSA!I226+[13]NILKA!I226+[13]NORMAURYS!I226+[13]ROSA!I226+[13]ROSEMARY!I226+[13]RUTH!I226+[13]SANDRA!I226+[13]SANDY!I226+[13]SARISKY!I226+[13]TEODORA!I226+[13]WENDY!I226+[13]WINIE!I226+[13]YASMIN!I226+[13]YENY!I226+[13]YOGEISY!I226+[13]YULIS!I226</f>
        <v>0</v>
      </c>
      <c r="J226" s="1388"/>
      <c r="K226" s="341"/>
      <c r="L226" s="342"/>
    </row>
    <row r="227" spans="2:13" ht="14.25" customHeight="1" thickTop="1" thickBot="1" x14ac:dyDescent="0.25">
      <c r="B227" s="316"/>
      <c r="C227" s="316"/>
      <c r="D227" s="340"/>
      <c r="E227" s="491" t="s">
        <v>174</v>
      </c>
      <c r="F227" s="492"/>
      <c r="G227" s="492"/>
      <c r="H227" s="493"/>
      <c r="I227" s="1391">
        <f>(I228+I229+I230+I231)</f>
        <v>0</v>
      </c>
      <c r="J227" s="1392"/>
      <c r="K227" s="341"/>
      <c r="L227" s="342"/>
    </row>
    <row r="228" spans="2:13" ht="14.25" customHeight="1" thickTop="1" thickBot="1" x14ac:dyDescent="0.25">
      <c r="B228" s="316"/>
      <c r="C228" s="316"/>
      <c r="D228" s="340"/>
      <c r="E228" s="496" t="s">
        <v>119</v>
      </c>
      <c r="F228" s="458"/>
      <c r="G228" s="458"/>
      <c r="H228" s="495"/>
      <c r="I228" s="1388">
        <f>'[13]ADALQUIRIS '!I228:J228+[13]ALBERT!I228+[13]ANGELA!I228+[13]CESAR!I228+[13]DARIO!I228+[13]DIEGA!I228+[13]ENGELS!I228+[13]ERIC!I228+[13]EUSEBIA!I228+[13]HILARIA!I228+[13]HILDA!I228+[13]JOHANNA!I228+[13]JOSE!I228+[13]LOIDA!I228+[13]MANOLO!I228+[13]MARELINE!I228+[13]MARIA!I228+[13]MARINA!I228+[13]MARTHA!I228+[13]NELSA!I228+[13]NILKA!I228+[13]NORMAURYS!I228+[13]ROSA!I228+[13]ROSEMARY!I228+[13]RUTH!I228+[13]SANDRA!I228+[13]SANDY!I228+[13]SARISKY!I228+[13]TEODORA!I228+[13]WENDY!I228+[13]WINIE!I228+[13]YASMIN!I228+[13]YENY!I228+[13]YOGEISY!I228+[13]YULIS!I228</f>
        <v>0</v>
      </c>
      <c r="J228" s="1388"/>
      <c r="K228" s="341"/>
      <c r="L228" s="342"/>
    </row>
    <row r="229" spans="2:13" ht="14.25" customHeight="1" thickTop="1" thickBot="1" x14ac:dyDescent="0.25">
      <c r="B229" s="316"/>
      <c r="C229" s="316"/>
      <c r="D229" s="340"/>
      <c r="E229" s="496" t="s">
        <v>87</v>
      </c>
      <c r="F229" s="458"/>
      <c r="G229" s="458"/>
      <c r="H229" s="495"/>
      <c r="I229" s="1388">
        <f>'[13]ADALQUIRIS '!I229:J229+[13]ALBERT!I229+[13]ANGELA!I229+[13]CESAR!I229+[13]DARIO!I229+[13]DIEGA!I229+[13]ENGELS!I229+[13]ERIC!I229+[13]EUSEBIA!I229+[13]HILARIA!I229+[13]HILDA!I229+[13]JOHANNA!I229+[13]JOSE!I229+[13]LOIDA!I229+[13]MANOLO!I229+[13]MARELINE!I229+[13]MARIA!I229+[13]MARINA!I229+[13]MARTHA!I229+[13]NELSA!I229+[13]NILKA!I229+[13]NORMAURYS!I229+[13]ROSA!I229+[13]ROSEMARY!I229+[13]RUTH!I229+[13]SANDRA!I229+[13]SANDY!I229+[13]SARISKY!I229+[13]TEODORA!I229+[13]WENDY!I229+[13]WINIE!I229+[13]YASMIN!I229+[13]YENY!I229+[13]YOGEISY!I229+[13]YULIS!I229</f>
        <v>0</v>
      </c>
      <c r="J229" s="1388"/>
      <c r="K229" s="341"/>
      <c r="L229" s="342"/>
    </row>
    <row r="230" spans="2:13" ht="14.25" customHeight="1" thickTop="1" thickBot="1" x14ac:dyDescent="0.25">
      <c r="B230" s="316"/>
      <c r="C230" s="316"/>
      <c r="D230" s="340"/>
      <c r="E230" s="496" t="s">
        <v>88</v>
      </c>
      <c r="F230" s="458"/>
      <c r="G230" s="458"/>
      <c r="H230" s="495"/>
      <c r="I230" s="1388">
        <f>'[13]ADALQUIRIS '!I230:J230+[13]ALBERT!I230+[13]ANGELA!I230+[13]CESAR!I230+[13]DARIO!I230+[13]DIEGA!I230+[13]ENGELS!I230+[13]ERIC!I230+[13]EUSEBIA!I230+[13]HILARIA!I230+[13]HILDA!I230+[13]JOHANNA!I230+[13]JOSE!I230+[13]LOIDA!I230+[13]MANOLO!I230+[13]MARELINE!I230+[13]MARIA!I230+[13]MARINA!I230+[13]MARTHA!I230+[13]NELSA!I230+[13]NILKA!I230+[13]NORMAURYS!I230+[13]ROSA!I230+[13]ROSEMARY!I230+[13]RUTH!I230+[13]SANDRA!I230+[13]SANDY!I230+[13]SARISKY!I230+[13]TEODORA!I230+[13]WENDY!I230+[13]WINIE!I230+[13]YASMIN!I230+[13]YENY!I230+[13]YOGEISY!I230+[13]YULIS!I230</f>
        <v>0</v>
      </c>
      <c r="J230" s="1388"/>
      <c r="K230" s="341"/>
      <c r="L230" s="342"/>
    </row>
    <row r="231" spans="2:13" ht="14.25" customHeight="1" thickTop="1" thickBot="1" x14ac:dyDescent="0.25">
      <c r="B231" s="316"/>
      <c r="C231" s="316"/>
      <c r="D231" s="340"/>
      <c r="E231" s="497" t="s">
        <v>173</v>
      </c>
      <c r="F231" s="437"/>
      <c r="G231" s="437"/>
      <c r="H231" s="438"/>
      <c r="I231" s="1388">
        <f>'[13]ADALQUIRIS '!I231:J231+[13]ALBERT!I231+[13]ANGELA!I231+[13]CESAR!I231+[13]DARIO!I231+[13]DIEGA!I231+[13]ENGELS!I231+[13]ERIC!I231+[13]EUSEBIA!I231+[13]HILARIA!I231+[13]HILDA!I231+[13]JOHANNA!I231+[13]JOSE!I231+[13]LOIDA!I231+[13]MANOLO!I231+[13]MARELINE!I231+[13]MARIA!I231+[13]MARINA!I231+[13]MARTHA!I231+[13]NELSA!I231+[13]NILKA!I231+[13]NORMAURYS!I231+[13]ROSA!I231+[13]ROSEMARY!I231+[13]RUTH!I231+[13]SANDRA!I231+[13]SANDY!I231+[13]SARISKY!I231+[13]TEODORA!I231+[13]WENDY!I231+[13]WINIE!I231+[13]YASMIN!I231+[13]YENY!I231+[13]YOGEISY!I231+[13]YULIS!I231</f>
        <v>0</v>
      </c>
      <c r="J231" s="1388"/>
      <c r="K231" s="341"/>
      <c r="L231" s="342"/>
    </row>
    <row r="232" spans="2:13" ht="14.25" customHeight="1" thickTop="1" thickBot="1" x14ac:dyDescent="0.25">
      <c r="B232" s="316"/>
      <c r="C232" s="316"/>
      <c r="D232" s="483" t="s">
        <v>163</v>
      </c>
      <c r="E232" s="484"/>
      <c r="F232" s="484"/>
      <c r="G232" s="484"/>
      <c r="H232" s="485"/>
      <c r="I232" s="1334">
        <f>(I233+I234+I235)</f>
        <v>755</v>
      </c>
      <c r="J232" s="1399"/>
      <c r="K232" s="341"/>
      <c r="L232" s="342"/>
    </row>
    <row r="233" spans="2:13" ht="14.25" customHeight="1" thickTop="1" thickBot="1" x14ac:dyDescent="0.25">
      <c r="B233" s="316"/>
      <c r="C233" s="316"/>
      <c r="D233" s="340"/>
      <c r="E233" s="498" t="s">
        <v>9</v>
      </c>
      <c r="F233" s="431"/>
      <c r="G233" s="431"/>
      <c r="H233" s="431"/>
      <c r="I233" s="1388">
        <f>'[13]ADALQUIRIS '!I233:J233+[13]ALBERT!I233+[13]ANGELA!I233+[13]CESAR!I233+[13]DARIO!I233+[13]DIEGA!I233+[13]ENGELS!I233+[13]ERIC!I233+[13]EUSEBIA!I233+[13]HILARIA!I233+[13]HILDA!I233+[13]JOHANNA!I233+[13]JOSE!I233+[13]LOIDA!I233+[13]MANOLO!I233+[13]MARELINE!I233+[13]MARIA!I233+[13]MARINA!I233+[13]MARTHA!I233+[13]NELSA!I233+[13]NILKA!I233+[13]NORMAURYS!I233+[13]ROSA!I233+[13]ROSEMARY!I233+[13]RUTH!I233+[13]SANDRA!I233+[13]SANDY!I233+[13]SARISKY!I233+[13]TEODORA!I233+[13]WENDY!I233+[13]WINIE!I233+[13]YASMIN!I233+[13]YENY!I233+[13]YOGEISY!I233+[13]YULIS!I233</f>
        <v>178</v>
      </c>
      <c r="J233" s="1388"/>
      <c r="K233" s="341"/>
      <c r="L233" s="342"/>
    </row>
    <row r="234" spans="2:13" ht="14.25" customHeight="1" thickTop="1" thickBot="1" x14ac:dyDescent="0.25">
      <c r="B234" s="316"/>
      <c r="C234" s="316"/>
      <c r="D234" s="340"/>
      <c r="E234" s="464" t="s">
        <v>144</v>
      </c>
      <c r="F234" s="437"/>
      <c r="G234" s="437"/>
      <c r="H234" s="438"/>
      <c r="I234" s="1388">
        <f>'[13]ADALQUIRIS '!I234:J234+[13]ALBERT!I234+[13]ANGELA!I234+[13]CESAR!I234+[13]DARIO!I234+[13]DIEGA!I234+[13]ENGELS!I234+[13]ERIC!I234+[13]EUSEBIA!I234+[13]HILARIA!I234+[13]HILDA!I234+[13]JOHANNA!I234+[13]JOSE!I234+[13]LOIDA!I234+[13]MANOLO!I234+[13]MARELINE!I234+[13]MARIA!I234+[13]MARINA!I234+[13]MARTHA!I234+[13]NELSA!I234+[13]NILKA!I234+[13]NORMAURYS!I234+[13]ROSA!I234+[13]ROSEMARY!I234+[13]RUTH!I234+[13]SANDRA!I234+[13]SANDY!I234+[13]SARISKY!I234+[13]TEODORA!I234+[13]WENDY!I234+[13]WINIE!I234+[13]YASMIN!I234+[13]YENY!I234+[13]YOGEISY!I234+[13]YULIS!I234</f>
        <v>0</v>
      </c>
      <c r="J234" s="1388"/>
      <c r="K234" s="341"/>
      <c r="L234" s="342"/>
    </row>
    <row r="235" spans="2:13" ht="14.25" customHeight="1" thickTop="1" thickBot="1" x14ac:dyDescent="0.25">
      <c r="B235" s="316"/>
      <c r="C235" s="316"/>
      <c r="D235" s="340"/>
      <c r="E235" s="499" t="s">
        <v>24</v>
      </c>
      <c r="F235" s="440"/>
      <c r="G235" s="440"/>
      <c r="H235" s="441"/>
      <c r="I235" s="1388">
        <f>'[13]ADALQUIRIS '!I235:J235+[13]ALBERT!I235+[13]ANGELA!I235+[13]CESAR!I235+[13]DARIO!I235+[13]DIEGA!I235+[13]ENGELS!I235+[13]ERIC!I235+[13]EUSEBIA!I235+[13]HILARIA!I235+[13]HILDA!I235+[13]JOHANNA!I235+[13]JOSE!I235+[13]LOIDA!I235+[13]MANOLO!I235+[13]MARELINE!I235+[13]MARIA!I235+[13]MARINA!I235+[13]MARTHA!I235+[13]NELSA!I235+[13]NILKA!I235+[13]NORMAURYS!I235+[13]ROSA!I235+[13]ROSEMARY!I235+[13]RUTH!I235+[13]SANDRA!I235+[13]SANDY!I235+[13]SARISKY!I235+[13]TEODORA!I235+[13]WENDY!I235+[13]WINIE!I235+[13]YASMIN!I235+[13]YENY!I235+[13]YOGEISY!I235+[13]YULIS!I235</f>
        <v>577</v>
      </c>
      <c r="J235" s="1388"/>
      <c r="K235" s="341"/>
      <c r="L235" s="342"/>
    </row>
    <row r="236" spans="2:13" ht="14.25" customHeight="1" thickTop="1" thickBot="1" x14ac:dyDescent="0.25">
      <c r="B236" s="316"/>
      <c r="C236" s="316"/>
      <c r="D236" s="483" t="s">
        <v>164</v>
      </c>
      <c r="E236" s="484"/>
      <c r="F236" s="484"/>
      <c r="G236" s="484"/>
      <c r="H236" s="485"/>
      <c r="I236" s="1334">
        <f>SUM(I237:J240)</f>
        <v>518</v>
      </c>
      <c r="J236" s="1399"/>
      <c r="K236" s="341"/>
      <c r="L236" s="342"/>
    </row>
    <row r="237" spans="2:13" ht="14.25" customHeight="1" thickTop="1" thickBot="1" x14ac:dyDescent="0.25">
      <c r="B237" s="316"/>
      <c r="C237" s="316"/>
      <c r="D237" s="486"/>
      <c r="E237" s="464" t="s">
        <v>9</v>
      </c>
      <c r="F237" s="437"/>
      <c r="G237" s="437"/>
      <c r="H237" s="438"/>
      <c r="I237" s="1388">
        <f>'[13]ADALQUIRIS '!I237:J237+[13]ALBERT!I237+[13]ANGELA!I237+[13]CESAR!I237+[13]DARIO!I237+[13]DIEGA!I237+[13]ENGELS!I237+[13]ERIC!I237+[13]EUSEBIA!I237+[13]HILARIA!I237+[13]HILDA!I237+[13]JOHANNA!I237+[13]JOSE!I237+[13]LOIDA!I237+[13]MANOLO!I237+[13]MARELINE!I237+[13]MARIA!I237+[13]MARINA!I237+[13]MARTHA!I237+[13]NELSA!I237+[13]NILKA!I237+[13]NORMAURYS!I237+[13]ROSA!I237+[13]ROSEMARY!I237+[13]RUTH!I237+[13]SANDRA!I237+[13]SANDY!I237+[13]SARISKY!I237+[13]TEODORA!I237+[13]WENDY!I237+[13]WINIE!I237+[13]YASMIN!I237+[13]YENY!I237+[13]YOGEISY!I237+[13]YULIS!I237</f>
        <v>178</v>
      </c>
      <c r="J237" s="1388"/>
      <c r="K237" s="341"/>
      <c r="L237" s="342"/>
    </row>
    <row r="238" spans="2:13" ht="14.25" customHeight="1" thickTop="1" thickBot="1" x14ac:dyDescent="0.25">
      <c r="B238" s="316"/>
      <c r="C238" s="316"/>
      <c r="D238" s="340"/>
      <c r="E238" s="464" t="s">
        <v>144</v>
      </c>
      <c r="F238" s="437"/>
      <c r="G238" s="437"/>
      <c r="H238" s="438"/>
      <c r="I238" s="1388">
        <f>'[13]ADALQUIRIS '!I238:J238+[13]ALBERT!I238+[13]ANGELA!I238+[13]CESAR!I238+[13]DARIO!I238+[13]DIEGA!I238+[13]ENGELS!I238+[13]ERIC!I238+[13]EUSEBIA!I238+[13]HILARIA!I238+[13]HILDA!I238+[13]JOHANNA!I238+[13]JOSE!I238+[13]LOIDA!I238+[13]MANOLO!I238+[13]MARELINE!I238+[13]MARIA!I238+[13]MARINA!I238+[13]MARTHA!I238+[13]NELSA!I238+[13]NILKA!I238+[13]NORMAURYS!I238+[13]ROSA!I238+[13]ROSEMARY!I238+[13]RUTH!I238+[13]SANDRA!I238+[13]SANDY!I238+[13]SARISKY!I238+[13]TEODORA!I238+[13]WENDY!I238+[13]WINIE!I238+[13]YASMIN!I238+[13]YENY!I238+[13]YOGEISY!I238+[13]YULIS!I238</f>
        <v>26</v>
      </c>
      <c r="J238" s="1388"/>
      <c r="K238" s="341"/>
      <c r="L238" s="342"/>
    </row>
    <row r="239" spans="2:13" ht="14.25" customHeight="1" thickTop="1" thickBot="1" x14ac:dyDescent="0.25">
      <c r="B239" s="316"/>
      <c r="C239" s="316"/>
      <c r="D239" s="340"/>
      <c r="E239" s="499" t="s">
        <v>24</v>
      </c>
      <c r="F239" s="440"/>
      <c r="G239" s="440"/>
      <c r="H239" s="441"/>
      <c r="I239" s="1388">
        <f>'[13]ADALQUIRIS '!I239:J239+[13]ALBERT!I239+[13]ANGELA!I239+[13]CESAR!I239+[13]DARIO!I239+[13]DIEGA!I239+[13]ENGELS!I239+[13]ERIC!I239+[13]EUSEBIA!I239+[13]HILARIA!I239+[13]HILDA!I239+[13]JOHANNA!I239+[13]JOSE!I239+[13]LOIDA!I239+[13]MANOLO!I239+[13]MARELINE!I239+[13]MARIA!I239+[13]MARINA!I239+[13]MARTHA!I239+[13]NELSA!I239+[13]NILKA!I239+[13]NORMAURYS!I239+[13]ROSA!I239+[13]ROSEMARY!I239+[13]RUTH!I239+[13]SANDRA!I239+[13]SANDY!I239+[13]SARISKY!I239+[13]TEODORA!I239+[13]WENDY!I239+[13]WINIE!I239+[13]YASMIN!I239+[13]YENY!I239+[13]YOGEISY!I239+[13]YULIS!I239</f>
        <v>314</v>
      </c>
      <c r="J239" s="1388"/>
      <c r="K239" s="341"/>
      <c r="L239" s="342"/>
    </row>
    <row r="240" spans="2:13" ht="14.25" customHeight="1" thickTop="1" thickBot="1" x14ac:dyDescent="0.25">
      <c r="B240" s="316"/>
      <c r="C240" s="316"/>
      <c r="D240" s="340"/>
      <c r="E240" s="499" t="s">
        <v>12</v>
      </c>
      <c r="F240" s="440"/>
      <c r="G240" s="440"/>
      <c r="H240" s="441"/>
      <c r="I240" s="1388">
        <f>'[13]ADALQUIRIS '!I240:J240+[13]ALBERT!I240+[13]ANGELA!I240+[13]CESAR!I240+[13]DARIO!I240+[13]DIEGA!I240+[13]ENGELS!I240+[13]ERIC!I240+[13]EUSEBIA!I240+[13]HILARIA!I240+[13]HILDA!I240+[13]JOHANNA!I240+[13]JOSE!I240+[13]LOIDA!I240+[13]MANOLO!I240+[13]MARELINE!I240+[13]MARIA!I240+[13]MARINA!I240+[13]MARTHA!I240+[13]NELSA!I240+[13]NILKA!I240+[13]NORMAURYS!I240+[13]ROSA!I240+[13]ROSEMARY!I240+[13]RUTH!I240+[13]SANDRA!I240+[13]SANDY!I240+[13]SARISKY!I240+[13]TEODORA!I240+[13]WENDY!I240+[13]WINIE!I240+[13]YASMIN!I240+[13]YENY!I240+[13]YOGEISY!I240+[13]YULIS!I240</f>
        <v>0</v>
      </c>
      <c r="J240" s="1388"/>
      <c r="K240" s="341"/>
      <c r="L240" s="342"/>
      <c r="M240" s="500"/>
    </row>
    <row r="241" spans="2:12" ht="14.25" customHeight="1" thickTop="1" thickBot="1" x14ac:dyDescent="0.3">
      <c r="B241" s="316"/>
      <c r="C241" s="316"/>
      <c r="D241" s="340"/>
      <c r="E241" s="1401" t="s">
        <v>32</v>
      </c>
      <c r="F241" s="1402"/>
      <c r="G241" s="1402"/>
      <c r="H241" s="1403"/>
      <c r="I241" s="1367">
        <f>(I242+I243+I244+I245)</f>
        <v>1161</v>
      </c>
      <c r="J241" s="1367"/>
      <c r="K241" s="341"/>
      <c r="L241" s="342"/>
    </row>
    <row r="242" spans="2:12" ht="14.25" customHeight="1" thickTop="1" thickBot="1" x14ac:dyDescent="0.25">
      <c r="B242" s="316"/>
      <c r="C242" s="316"/>
      <c r="D242" s="340"/>
      <c r="E242" s="498" t="s">
        <v>9</v>
      </c>
      <c r="F242" s="431"/>
      <c r="G242" s="431"/>
      <c r="H242" s="431"/>
      <c r="I242" s="1389">
        <f>'[13]ADALQUIRIS '!I242:J242+[13]ALBERT!I242+[13]ANGELA!I242+[13]CESAR!I242+[13]DARIO!I242+[13]DIEGA!I242+[13]ENGELS!I242+[13]ERIC!I242+[13]EUSEBIA!I242+[13]HILARIA!I242+[13]HILDA!I242+[13]JOHANNA!I242+[13]JOSE!I242+[13]LOIDA!I242+[13]MANOLO!I242+[13]MARELINE!I242+[13]MARIA!I242+[13]MARINA!I242+[13]MARTHA!I242+[13]NELSA!I242+[13]NILKA!I242+[13]NORMAURYS!I242+[13]ROSA!I242+[13]ROSEMARY!I242+[13]RUTH!I242+[13]SANDRA!I242+[13]SANDY!I242+[13]SARISKY!I242+[13]TEODORA!I242+[13]WENDY!I242+[13]WINIE!I242+[13]YASMIN!I242+[13]YENY!I242+[13]YOGEISY!I242+[13]YULIS!I242</f>
        <v>197</v>
      </c>
      <c r="J242" s="1390"/>
      <c r="K242" s="341"/>
      <c r="L242" s="501"/>
    </row>
    <row r="243" spans="2:12" ht="14.25" customHeight="1" thickTop="1" thickBot="1" x14ac:dyDescent="0.25">
      <c r="B243" s="316"/>
      <c r="C243" s="316"/>
      <c r="D243" s="340"/>
      <c r="E243" s="464" t="s">
        <v>144</v>
      </c>
      <c r="F243" s="437"/>
      <c r="G243" s="437"/>
      <c r="H243" s="438"/>
      <c r="I243" s="1389">
        <f>'[13]ADALQUIRIS '!I243:J243+[13]ALBERT!I243+[13]ANGELA!I243+[13]CESAR!I243+[13]DARIO!I243+[13]DIEGA!I243+[13]ENGELS!I243+[13]ERIC!I243+[13]EUSEBIA!I243+[13]HILARIA!I243+[13]HILDA!I243+[13]JOHANNA!I243+[13]JOSE!I243+[13]LOIDA!I243+[13]MANOLO!I243+[13]MARELINE!I243+[13]MARIA!I243+[13]MARINA!I243+[13]MARTHA!I243+[13]NELSA!I243+[13]NILKA!I243+[13]NORMAURYS!I243+[13]ROSA!I243+[13]ROSEMARY!I243+[13]RUTH!I243+[13]SANDRA!I243+[13]SANDY!I243+[13]SARISKY!I243+[13]TEODORA!I243+[13]WENDY!I243+[13]WINIE!I243+[13]YASMIN!I243+[13]YENY!I243+[13]YOGEISY!I243+[13]YULIS!I243</f>
        <v>4</v>
      </c>
      <c r="J243" s="1390"/>
      <c r="K243" s="341"/>
      <c r="L243" s="501"/>
    </row>
    <row r="244" spans="2:12" ht="14.25" customHeight="1" thickTop="1" thickBot="1" x14ac:dyDescent="0.25">
      <c r="B244" s="316"/>
      <c r="C244" s="316"/>
      <c r="D244" s="340"/>
      <c r="E244" s="499" t="s">
        <v>24</v>
      </c>
      <c r="F244" s="440"/>
      <c r="G244" s="440"/>
      <c r="H244" s="441"/>
      <c r="I244" s="1389">
        <f>'[13]ADALQUIRIS '!I244:J244+[13]ALBERT!I244+[13]ANGELA!I244+[13]CESAR!I244+[13]DARIO!I244+[13]DIEGA!I244+[13]ENGELS!I244+[13]ERIC!I244+[13]EUSEBIA!I244+[13]HILARIA!I244+[13]HILDA!I244+[13]JOHANNA!I244+[13]JOSE!I244+[13]LOIDA!I244+[13]MANOLO!I244+[13]MARELINE!I244+[13]MARIA!I244+[13]MARINA!I244+[13]MARTHA!I244+[13]NELSA!I244+[13]NILKA!I244+[13]NORMAURYS!I244+[13]ROSA!I244+[13]ROSEMARY!I244+[13]RUTH!I244+[13]SANDRA!I244+[13]SANDY!I244+[13]SARISKY!I244+[13]TEODORA!I244+[13]WENDY!I244+[13]WINIE!I244+[13]YASMIN!I244+[13]YENY!I244+[13]YOGEISY!I244+[13]YULIS!I244</f>
        <v>446</v>
      </c>
      <c r="J244" s="1390"/>
      <c r="K244" s="341"/>
      <c r="L244" s="342"/>
    </row>
    <row r="245" spans="2:12" ht="14.25" customHeight="1" thickTop="1" thickBot="1" x14ac:dyDescent="0.25">
      <c r="B245" s="316"/>
      <c r="C245" s="316"/>
      <c r="D245" s="502"/>
      <c r="E245" s="464" t="s">
        <v>39</v>
      </c>
      <c r="F245" s="440"/>
      <c r="G245" s="440"/>
      <c r="H245" s="441"/>
      <c r="I245" s="1389">
        <f>'[13]ADALQUIRIS '!I245:J245+[13]ALBERT!I245+[13]ANGELA!I245+[13]CESAR!I245+[13]DARIO!I245+[13]DIEGA!I245+[13]ENGELS!I245+[13]ERIC!I245+[13]EUSEBIA!I245+[13]HILARIA!I245+[13]HILDA!I245+[13]JOHANNA!I245+[13]JOSE!I245+[13]LOIDA!I245+[13]MANOLO!I245+[13]MARELINE!I245+[13]MARIA!I245+[13]MARINA!I245+[13]MARTHA!I245+[13]NELSA!I245+[13]NILKA!I245+[13]NORMAURYS!I245+[13]ROSA!I245+[13]ROSEMARY!I245+[13]RUTH!I245+[13]SANDRA!I245+[13]SANDY!I245+[13]SARISKY!I245+[13]TEODORA!I245+[13]WENDY!I245+[13]WINIE!I245+[13]YASMIN!I245+[13]YENY!I245+[13]YOGEISY!I245+[13]YULIS!I245</f>
        <v>514</v>
      </c>
      <c r="J245" s="1390"/>
      <c r="K245" s="341"/>
      <c r="L245" s="342"/>
    </row>
    <row r="246" spans="2:12" ht="16.5" thickTop="1" thickBot="1" x14ac:dyDescent="0.25">
      <c r="B246" s="316"/>
      <c r="C246" s="503"/>
      <c r="D246" s="504" t="s">
        <v>166</v>
      </c>
      <c r="E246" s="452"/>
      <c r="F246" s="505"/>
      <c r="G246" s="454"/>
      <c r="H246" s="467"/>
      <c r="I246" s="1323">
        <f>(I247+I248+I249+I250)</f>
        <v>214</v>
      </c>
      <c r="J246" s="1323"/>
      <c r="K246" s="316"/>
      <c r="L246" s="342"/>
    </row>
    <row r="247" spans="2:12" ht="14.25" customHeight="1" thickTop="1" thickBot="1" x14ac:dyDescent="0.25">
      <c r="B247" s="316"/>
      <c r="C247" s="321"/>
      <c r="D247" s="506"/>
      <c r="E247" s="507" t="s">
        <v>169</v>
      </c>
      <c r="F247" s="508"/>
      <c r="G247" s="508"/>
      <c r="H247" s="509"/>
      <c r="I247" s="1389">
        <f>'[13]ADALQUIRIS '!I247:J247+[13]ALBERT!I247+[13]ANGELA!I247+[13]CESAR!I247+[13]DARIO!I247+[13]DIEGA!I247+[13]ENGELS!I247+[13]ERIC!I247+[13]EUSEBIA!I247+[13]HILARIA!I247+[13]HILDA!I247+[13]JOHANNA!I247+[13]JOSE!I247+[13]LOIDA!I247+[13]MANOLO!I247+[13]MARELINE!I247+[13]MARIA!I247+[13]MARINA!I247+[13]MARTHA!I247+[13]NELSA!I247+[13]NILKA!I247+[13]NORMAURYS!I247+[13]ROSA!I247+[13]ROSEMARY!I247+[13]RUTH!I247+[13]SANDRA!I247+[13]SANDY!I247+[13]SARISKY!I247+[13]TEODORA!I247+[13]WENDY!I247+[13]WINIE!I247+[13]YASMIN!I247+[13]YENY!I247+[13]YOGEISY!I247+[13]YULIS!I247</f>
        <v>74</v>
      </c>
      <c r="J247" s="1390"/>
      <c r="K247" s="316"/>
      <c r="L247" s="342"/>
    </row>
    <row r="248" spans="2:12" ht="14.25" customHeight="1" thickTop="1" thickBot="1" x14ac:dyDescent="0.25">
      <c r="B248" s="316"/>
      <c r="C248" s="510"/>
      <c r="D248" s="503"/>
      <c r="E248" s="508" t="s">
        <v>167</v>
      </c>
      <c r="F248" s="508"/>
      <c r="G248" s="508"/>
      <c r="H248" s="508"/>
      <c r="I248" s="1389">
        <f>'[13]ADALQUIRIS '!I248:J248+[13]ALBERT!I248+[13]ANGELA!I248+[13]CESAR!I248+[13]DARIO!I248+[13]DIEGA!I248+[13]ENGELS!I248+[13]ERIC!I248+[13]EUSEBIA!I248+[13]HILARIA!I248+[13]HILDA!I248+[13]JOHANNA!I248+[13]JOSE!I248+[13]LOIDA!I248+[13]MANOLO!I248+[13]MARELINE!I248+[13]MARIA!I248+[13]MARINA!I248+[13]MARTHA!I248+[13]NELSA!I248+[13]NILKA!I248+[13]NORMAURYS!I248+[13]ROSA!I248+[13]ROSEMARY!I248+[13]RUTH!I248+[13]SANDRA!I248+[13]SANDY!I248+[13]SARISKY!I248+[13]TEODORA!I248+[13]WENDY!I248+[13]WINIE!I248+[13]YASMIN!I248+[13]YENY!I248+[13]YOGEISY!I248+[13]YULIS!I248</f>
        <v>76</v>
      </c>
      <c r="J248" s="1390"/>
      <c r="K248" s="316"/>
    </row>
    <row r="249" spans="2:12" ht="14.25" customHeight="1" thickTop="1" thickBot="1" x14ac:dyDescent="0.25">
      <c r="B249" s="316"/>
      <c r="C249" s="510"/>
      <c r="D249" s="503"/>
      <c r="E249" s="511" t="s">
        <v>168</v>
      </c>
      <c r="F249" s="508"/>
      <c r="G249" s="508"/>
      <c r="H249" s="509"/>
      <c r="I249" s="1389">
        <f>'[13]ADALQUIRIS '!I249:J249+[13]ALBERT!I249+[13]ANGELA!I249+[13]CESAR!I249+[13]DARIO!I249+[13]DIEGA!I249+[13]ENGELS!I249+[13]ERIC!I249+[13]EUSEBIA!I249+[13]HILARIA!I249+[13]HILDA!I249+[13]JOHANNA!I249+[13]JOSE!I249+[13]LOIDA!I249+[13]MANOLO!I249+[13]MARELINE!I249+[13]MARIA!I249+[13]MARINA!I249+[13]MARTHA!I249+[13]NELSA!I249+[13]NILKA!I249+[13]NORMAURYS!I249+[13]ROSA!I249+[13]ROSEMARY!I249+[13]RUTH!I249+[13]SANDRA!I249+[13]SANDY!I249+[13]SARISKY!I249+[13]TEODORA!I249+[13]WENDY!I249+[13]WINIE!I249+[13]YASMIN!I249+[13]YENY!I249+[13]YOGEISY!I249+[13]YULIS!I249</f>
        <v>58</v>
      </c>
      <c r="J249" s="1390"/>
      <c r="K249" s="316"/>
    </row>
    <row r="250" spans="2:12" ht="14.25" customHeight="1" thickTop="1" thickBot="1" x14ac:dyDescent="0.25">
      <c r="B250" s="316"/>
      <c r="C250" s="510"/>
      <c r="D250" s="503"/>
      <c r="E250" s="511" t="s">
        <v>170</v>
      </c>
      <c r="F250" s="508"/>
      <c r="G250" s="508"/>
      <c r="H250" s="509"/>
      <c r="I250" s="1389">
        <f>'[13]ADALQUIRIS '!I250:J250+[13]ALBERT!I250+[13]ANGELA!I250+[13]CESAR!I250+[13]DARIO!I250+[13]DIEGA!I250+[13]ENGELS!I250+[13]ERIC!I250+[13]EUSEBIA!I250+[13]HILARIA!I250+[13]HILDA!I250+[13]JOHANNA!I250+[13]JOSE!I250+[13]LOIDA!I250+[13]MANOLO!I250+[13]MARELINE!I250+[13]MARIA!I250+[13]MARINA!I250+[13]MARTHA!I250+[13]NELSA!I250+[13]NILKA!I250+[13]NORMAURYS!I250+[13]ROSA!I250+[13]ROSEMARY!I250+[13]RUTH!I250+[13]SANDRA!I250+[13]SANDY!I250+[13]SARISKY!I250+[13]TEODORA!I250+[13]WENDY!I250+[13]WINIE!I250+[13]YASMIN!I250+[13]YENY!I250+[13]YOGEISY!I250+[13]YULIS!I250</f>
        <v>6</v>
      </c>
      <c r="J250" s="1390"/>
      <c r="K250" s="316"/>
    </row>
    <row r="251" spans="2:12" ht="14.25" customHeight="1" thickTop="1" thickBot="1" x14ac:dyDescent="0.3">
      <c r="B251" s="316"/>
      <c r="C251" s="427"/>
      <c r="D251" s="340"/>
      <c r="E251" s="512" t="s">
        <v>37</v>
      </c>
      <c r="F251" s="513"/>
      <c r="G251" s="513"/>
      <c r="H251" s="514"/>
      <c r="I251" s="1367">
        <f>I252+I253+I254</f>
        <v>2</v>
      </c>
      <c r="J251" s="1367"/>
      <c r="K251" s="316"/>
    </row>
    <row r="252" spans="2:12" ht="14.25" customHeight="1" thickTop="1" thickBot="1" x14ac:dyDescent="0.25">
      <c r="B252" s="316"/>
      <c r="C252" s="316"/>
      <c r="D252" s="340"/>
      <c r="E252" s="515" t="s">
        <v>13</v>
      </c>
      <c r="F252" s="437"/>
      <c r="G252" s="437"/>
      <c r="H252" s="438"/>
      <c r="I252" s="1389">
        <f>'[13]ADALQUIRIS '!I252:J252+[13]ALBERT!I252+[13]ANGELA!I252+[13]CESAR!I252+[13]DARIO!I252+[13]DIEGA!I252+[13]ENGELS!I252+[13]ERIC!I252+[13]EUSEBIA!I252+[13]HILARIA!I252+[13]HILDA!I252+[13]JOHANNA!I252+[13]JOSE!I252+[13]LOIDA!I252+[13]MANOLO!I252+[13]MARELINE!I252+[13]MARIA!I252+[13]MARINA!I252+[13]MARTHA!I252+[13]NELSA!I252+[13]NILKA!I252+[13]NORMAURYS!I252+[13]ROSA!I252+[13]ROSEMARY!I252+[13]RUTH!I252+[13]SANDRA!I252+[13]SANDY!I252+[13]SARISKY!I252+[13]TEODORA!I252+[13]WENDY!I252+[13]WINIE!I252+[13]YASMIN!I252+[13]YENY!I252+[13]YOGEISY!I252+[13]YULIS!I252</f>
        <v>0</v>
      </c>
      <c r="J252" s="1390"/>
      <c r="K252" s="316"/>
    </row>
    <row r="253" spans="2:12" ht="14.25" customHeight="1" thickTop="1" thickBot="1" x14ac:dyDescent="0.25">
      <c r="B253" s="316"/>
      <c r="C253" s="427"/>
      <c r="D253" s="340"/>
      <c r="E253" s="516" t="s">
        <v>14</v>
      </c>
      <c r="F253" s="508"/>
      <c r="G253" s="508"/>
      <c r="H253" s="509"/>
      <c r="I253" s="1389">
        <f>'[13]ADALQUIRIS '!I253:J253+[13]ALBERT!I253+[13]ANGELA!I253+[13]CESAR!I253+[13]DARIO!I253+[13]DIEGA!I253+[13]ENGELS!I253+[13]ERIC!I253+[13]EUSEBIA!I253+[13]HILARIA!I253+[13]HILDA!I253+[13]JOHANNA!I253+[13]JOSE!I253+[13]LOIDA!I253+[13]MANOLO!I253+[13]MARELINE!I253+[13]MARIA!I253+[13]MARINA!I253+[13]MARTHA!I253+[13]NELSA!I253+[13]NILKA!I253+[13]NORMAURYS!I253+[13]ROSA!I253+[13]ROSEMARY!I253+[13]RUTH!I253+[13]SANDRA!I253+[13]SANDY!I253+[13]SARISKY!I253+[13]TEODORA!I253+[13]WENDY!I253+[13]WINIE!I253+[13]YASMIN!I253+[13]YENY!I253+[13]YOGEISY!I253+[13]YULIS!I253</f>
        <v>2</v>
      </c>
      <c r="J253" s="1390"/>
      <c r="K253" s="316"/>
    </row>
    <row r="254" spans="2:12" ht="14.25" customHeight="1" thickTop="1" thickBot="1" x14ac:dyDescent="0.25">
      <c r="B254" s="316"/>
      <c r="C254" s="427"/>
      <c r="D254" s="340"/>
      <c r="E254" s="517" t="s">
        <v>89</v>
      </c>
      <c r="F254" s="508"/>
      <c r="G254" s="508"/>
      <c r="H254" s="509"/>
      <c r="I254" s="1389">
        <f>'[13]ADALQUIRIS '!I254:J254+[13]ALBERT!I254+[13]ANGELA!I254+[13]CESAR!I254+[13]DARIO!I254+[13]DIEGA!I254+[13]ENGELS!I254+[13]ERIC!I254+[13]EUSEBIA!I254+[13]HILARIA!I254+[13]HILDA!I254+[13]JOHANNA!I254+[13]JOSE!I254+[13]LOIDA!I254+[13]MANOLO!I254+[13]MARELINE!I254+[13]MARIA!I254+[13]MARINA!I254+[13]MARTHA!I254+[13]NELSA!I254+[13]NILKA!I254+[13]NORMAURYS!I254+[13]ROSA!I254+[13]ROSEMARY!I254+[13]RUTH!I254+[13]SANDRA!I254+[13]SANDY!I254+[13]SARISKY!I254+[13]TEODORA!I254+[13]WENDY!I254+[13]WINIE!I254+[13]YASMIN!I254+[13]YENY!I254+[13]YOGEISY!I254+[13]YULIS!I254</f>
        <v>0</v>
      </c>
      <c r="J254" s="1390"/>
      <c r="K254" s="317"/>
    </row>
    <row r="255" spans="2:12" ht="15" customHeight="1" thickTop="1" thickBot="1" x14ac:dyDescent="0.25">
      <c r="B255" s="316"/>
      <c r="C255" s="518" t="s">
        <v>171</v>
      </c>
      <c r="D255" s="519"/>
      <c r="E255" s="519"/>
      <c r="F255" s="519"/>
      <c r="G255" s="520"/>
      <c r="H255" s="1334" t="s">
        <v>0</v>
      </c>
      <c r="I255" s="1405"/>
      <c r="J255" s="1399"/>
      <c r="K255" s="316"/>
    </row>
    <row r="256" spans="2:12" ht="15" customHeight="1" thickTop="1" x14ac:dyDescent="0.2">
      <c r="B256" s="317"/>
      <c r="C256" s="521"/>
      <c r="D256" s="522"/>
      <c r="E256" s="522"/>
      <c r="F256" s="522"/>
      <c r="G256" s="523"/>
      <c r="H256" s="1406">
        <f>(F10+J15-F21+J77-H90)</f>
        <v>16082</v>
      </c>
      <c r="I256" s="1407"/>
      <c r="J256" s="1408"/>
      <c r="K256" s="317"/>
    </row>
    <row r="257" spans="2:11" ht="15" customHeight="1" thickBot="1" x14ac:dyDescent="0.25">
      <c r="B257" s="317"/>
      <c r="C257" s="524"/>
      <c r="D257" s="525"/>
      <c r="E257" s="525"/>
      <c r="F257" s="525"/>
      <c r="G257" s="526"/>
      <c r="H257" s="1409"/>
      <c r="I257" s="1410"/>
      <c r="J257" s="1411"/>
      <c r="K257" s="317"/>
    </row>
    <row r="258" spans="2:11" ht="13.5" thickTop="1" x14ac:dyDescent="0.2">
      <c r="B258" s="317"/>
      <c r="C258" s="317"/>
      <c r="D258" s="317"/>
      <c r="E258" s="317"/>
      <c r="F258" s="317"/>
      <c r="G258" s="317"/>
      <c r="H258" s="317"/>
      <c r="I258" s="317"/>
      <c r="J258" s="317"/>
      <c r="K258" s="317"/>
    </row>
    <row r="260" spans="2:11" x14ac:dyDescent="0.2">
      <c r="E260" s="527"/>
    </row>
    <row r="261" spans="2:11" x14ac:dyDescent="0.2">
      <c r="E261" s="527"/>
    </row>
    <row r="262" spans="2:11" x14ac:dyDescent="0.2">
      <c r="E262" s="527"/>
    </row>
    <row r="263" spans="2:11" x14ac:dyDescent="0.2">
      <c r="E263" s="527"/>
    </row>
    <row r="264" spans="2:11" x14ac:dyDescent="0.2">
      <c r="E264" s="527"/>
    </row>
    <row r="265" spans="2:11" x14ac:dyDescent="0.2">
      <c r="E265" s="332"/>
    </row>
    <row r="267" spans="2:11" x14ac:dyDescent="0.2">
      <c r="E267" s="332"/>
    </row>
  </sheetData>
  <sheetProtection password="DF07" sheet="1" objects="1" scenarios="1"/>
  <mergeCells count="204">
    <mergeCell ref="H255:J255"/>
    <mergeCell ref="H256:J257"/>
    <mergeCell ref="I249:J249"/>
    <mergeCell ref="I250:J250"/>
    <mergeCell ref="I251:J251"/>
    <mergeCell ref="I252:J252"/>
    <mergeCell ref="I253:J253"/>
    <mergeCell ref="I254:J254"/>
    <mergeCell ref="I243:J243"/>
    <mergeCell ref="I244:J244"/>
    <mergeCell ref="I245:J245"/>
    <mergeCell ref="I246:J246"/>
    <mergeCell ref="I247:J247"/>
    <mergeCell ref="I248:J248"/>
    <mergeCell ref="I238:J238"/>
    <mergeCell ref="I239:J239"/>
    <mergeCell ref="I240:J240"/>
    <mergeCell ref="E241:H241"/>
    <mergeCell ref="I241:J241"/>
    <mergeCell ref="I242:J242"/>
    <mergeCell ref="I232:J232"/>
    <mergeCell ref="I233:J233"/>
    <mergeCell ref="I234:J234"/>
    <mergeCell ref="I235:J235"/>
    <mergeCell ref="I236:J236"/>
    <mergeCell ref="I237:J237"/>
    <mergeCell ref="I226:J226"/>
    <mergeCell ref="I227:J227"/>
    <mergeCell ref="I228:J228"/>
    <mergeCell ref="I229:J229"/>
    <mergeCell ref="I230:J230"/>
    <mergeCell ref="I231:J231"/>
    <mergeCell ref="I220:J220"/>
    <mergeCell ref="I221:J221"/>
    <mergeCell ref="I222:J222"/>
    <mergeCell ref="I223:J223"/>
    <mergeCell ref="I224:J224"/>
    <mergeCell ref="I225:J225"/>
    <mergeCell ref="I214:J214"/>
    <mergeCell ref="I215:J215"/>
    <mergeCell ref="I216:J216"/>
    <mergeCell ref="I217:J217"/>
    <mergeCell ref="I218:J218"/>
    <mergeCell ref="I219:J219"/>
    <mergeCell ref="I208:J208"/>
    <mergeCell ref="I209:J209"/>
    <mergeCell ref="I210:J210"/>
    <mergeCell ref="I211:J211"/>
    <mergeCell ref="I212:J212"/>
    <mergeCell ref="I213:J213"/>
    <mergeCell ref="I202:J202"/>
    <mergeCell ref="I203:J203"/>
    <mergeCell ref="I204:J204"/>
    <mergeCell ref="I205:J205"/>
    <mergeCell ref="I206:J206"/>
    <mergeCell ref="I207:J207"/>
    <mergeCell ref="I196:J196"/>
    <mergeCell ref="I197:J197"/>
    <mergeCell ref="I198:J198"/>
    <mergeCell ref="I199:J199"/>
    <mergeCell ref="I200:J200"/>
    <mergeCell ref="I201:J201"/>
    <mergeCell ref="I190:J190"/>
    <mergeCell ref="I191:J191"/>
    <mergeCell ref="I192:J192"/>
    <mergeCell ref="I193:J193"/>
    <mergeCell ref="I194:J194"/>
    <mergeCell ref="I195:J195"/>
    <mergeCell ref="I184:J184"/>
    <mergeCell ref="I185:J185"/>
    <mergeCell ref="I186:J186"/>
    <mergeCell ref="I187:J187"/>
    <mergeCell ref="I188:J188"/>
    <mergeCell ref="I189:J189"/>
    <mergeCell ref="I178:J178"/>
    <mergeCell ref="I179:J179"/>
    <mergeCell ref="I180:J180"/>
    <mergeCell ref="I181:J181"/>
    <mergeCell ref="I182:J182"/>
    <mergeCell ref="I183:J183"/>
    <mergeCell ref="I172:J172"/>
    <mergeCell ref="I173:J173"/>
    <mergeCell ref="I174:J174"/>
    <mergeCell ref="I175:J175"/>
    <mergeCell ref="I176:J176"/>
    <mergeCell ref="I177:J177"/>
    <mergeCell ref="I166:J166"/>
    <mergeCell ref="I167:J167"/>
    <mergeCell ref="I168:J168"/>
    <mergeCell ref="I169:J169"/>
    <mergeCell ref="I170:J170"/>
    <mergeCell ref="I171:J171"/>
    <mergeCell ref="I160:J160"/>
    <mergeCell ref="I161:J161"/>
    <mergeCell ref="I162:J162"/>
    <mergeCell ref="I163:J163"/>
    <mergeCell ref="I164:J164"/>
    <mergeCell ref="I165:J165"/>
    <mergeCell ref="I154:J154"/>
    <mergeCell ref="I155:J155"/>
    <mergeCell ref="I156:J156"/>
    <mergeCell ref="I157:J157"/>
    <mergeCell ref="I158:J158"/>
    <mergeCell ref="I159:J159"/>
    <mergeCell ref="I148:J148"/>
    <mergeCell ref="I149:J149"/>
    <mergeCell ref="I150:J150"/>
    <mergeCell ref="I151:J151"/>
    <mergeCell ref="I152:J152"/>
    <mergeCell ref="I153:J153"/>
    <mergeCell ref="I142:J142"/>
    <mergeCell ref="I143:J143"/>
    <mergeCell ref="I144:J144"/>
    <mergeCell ref="I145:J145"/>
    <mergeCell ref="I146:J146"/>
    <mergeCell ref="I147:J147"/>
    <mergeCell ref="I136:J136"/>
    <mergeCell ref="I137:J137"/>
    <mergeCell ref="I138:J138"/>
    <mergeCell ref="I139:J139"/>
    <mergeCell ref="I140:J140"/>
    <mergeCell ref="I141:J141"/>
    <mergeCell ref="I130:J130"/>
    <mergeCell ref="I131:J131"/>
    <mergeCell ref="I132:J132"/>
    <mergeCell ref="I133:J133"/>
    <mergeCell ref="I134:J134"/>
    <mergeCell ref="I135:J135"/>
    <mergeCell ref="I124:J124"/>
    <mergeCell ref="I125:J125"/>
    <mergeCell ref="I126:J126"/>
    <mergeCell ref="I127:J127"/>
    <mergeCell ref="I128:J128"/>
    <mergeCell ref="I129:J129"/>
    <mergeCell ref="I118:J118"/>
    <mergeCell ref="I119:J119"/>
    <mergeCell ref="I120:J120"/>
    <mergeCell ref="I121:J121"/>
    <mergeCell ref="I122:J122"/>
    <mergeCell ref="I123:J123"/>
    <mergeCell ref="I112:J112"/>
    <mergeCell ref="I113:J113"/>
    <mergeCell ref="I114:J114"/>
    <mergeCell ref="I115:J115"/>
    <mergeCell ref="I116:J116"/>
    <mergeCell ref="I117:J117"/>
    <mergeCell ref="I106:J106"/>
    <mergeCell ref="I107:J107"/>
    <mergeCell ref="I108:J108"/>
    <mergeCell ref="I109:J109"/>
    <mergeCell ref="I110:J110"/>
    <mergeCell ref="I111:J111"/>
    <mergeCell ref="I100:J100"/>
    <mergeCell ref="I101:J101"/>
    <mergeCell ref="I102:J102"/>
    <mergeCell ref="I103:J103"/>
    <mergeCell ref="I104:J104"/>
    <mergeCell ref="I105:J105"/>
    <mergeCell ref="H95:I95"/>
    <mergeCell ref="E96:F96"/>
    <mergeCell ref="H96:I96"/>
    <mergeCell ref="C97:H99"/>
    <mergeCell ref="I97:J97"/>
    <mergeCell ref="I98:J99"/>
    <mergeCell ref="E92:F92"/>
    <mergeCell ref="H92:I92"/>
    <mergeCell ref="E93:F93"/>
    <mergeCell ref="H93:I93"/>
    <mergeCell ref="E94:F94"/>
    <mergeCell ref="H94:I94"/>
    <mergeCell ref="D71:E71"/>
    <mergeCell ref="D72:E72"/>
    <mergeCell ref="C76:I76"/>
    <mergeCell ref="D77:E77"/>
    <mergeCell ref="D78:E78"/>
    <mergeCell ref="C89:G91"/>
    <mergeCell ref="H89:I89"/>
    <mergeCell ref="H90:I91"/>
    <mergeCell ref="D34:E34"/>
    <mergeCell ref="D38:E38"/>
    <mergeCell ref="D49:E49"/>
    <mergeCell ref="C66:I68"/>
    <mergeCell ref="D70:E70"/>
    <mergeCell ref="C5:H5"/>
    <mergeCell ref="C6:H6"/>
    <mergeCell ref="C7:D7"/>
    <mergeCell ref="C9:E11"/>
    <mergeCell ref="F9:G9"/>
    <mergeCell ref="H9:I9"/>
    <mergeCell ref="F10:G11"/>
    <mergeCell ref="H10:I11"/>
    <mergeCell ref="J66:J68"/>
    <mergeCell ref="C17:G17"/>
    <mergeCell ref="J17:K17"/>
    <mergeCell ref="F19:I19"/>
    <mergeCell ref="F21:I21"/>
    <mergeCell ref="J21:J22"/>
    <mergeCell ref="D23:E23"/>
    <mergeCell ref="C13:G15"/>
    <mergeCell ref="H13:I13"/>
    <mergeCell ref="J13:K14"/>
    <mergeCell ref="J15:K15"/>
    <mergeCell ref="C16:G16"/>
    <mergeCell ref="J16:K16"/>
  </mergeCells>
  <printOptions verticalCentered="1"/>
  <pageMargins left="3.937007874015748E-2" right="0.23622047244094491" top="0.15748031496062992" bottom="3.937007874015748E-2" header="0" footer="0"/>
  <pageSetup scale="75" fitToHeight="2" pageOrder="overThenDown" orientation="portrait" r:id="rId1"/>
  <headerFooter alignWithMargins="0"/>
  <rowBreaks count="1" manualBreakCount="1">
    <brk id="74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267"/>
  <sheetViews>
    <sheetView showGridLines="0" showRowColHeaders="0" showZeros="0" zoomScale="115" zoomScaleNormal="115" zoomScaleSheetLayoutView="75" workbookViewId="0">
      <selection activeCell="C7" sqref="C7:D7"/>
    </sheetView>
  </sheetViews>
  <sheetFormatPr baseColWidth="10" defaultRowHeight="12.75" outlineLevelRow="1" x14ac:dyDescent="0.2"/>
  <cols>
    <col min="1" max="1" width="7.5703125" style="531" customWidth="1"/>
    <col min="2" max="2" width="17.7109375" style="531" customWidth="1"/>
    <col min="3" max="3" width="13.5703125" style="531" customWidth="1"/>
    <col min="4" max="4" width="13.85546875" style="531" customWidth="1"/>
    <col min="5" max="5" width="46.85546875" style="531" customWidth="1"/>
    <col min="6" max="6" width="9.28515625" style="531" customWidth="1"/>
    <col min="7" max="8" width="7.7109375" style="531" customWidth="1"/>
    <col min="9" max="9" width="7.85546875" style="531" customWidth="1"/>
    <col min="10" max="10" width="9.7109375" style="531" customWidth="1"/>
    <col min="11" max="17" width="7.7109375" style="531" customWidth="1"/>
    <col min="18" max="16384" width="11.42578125" style="531"/>
  </cols>
  <sheetData>
    <row r="1" spans="1:18" ht="60.75" customHeight="1" thickBot="1" x14ac:dyDescent="0.25">
      <c r="A1" s="528"/>
      <c r="B1" s="529"/>
      <c r="C1" s="529"/>
      <c r="D1" s="530"/>
      <c r="E1" s="530"/>
      <c r="F1" s="206"/>
      <c r="G1" s="529"/>
      <c r="H1" s="212" t="s">
        <v>177</v>
      </c>
      <c r="I1" s="529"/>
      <c r="J1" s="529"/>
      <c r="K1" s="529"/>
      <c r="M1" s="528"/>
      <c r="N1" s="528"/>
    </row>
    <row r="2" spans="1:18" ht="17.25" thickTop="1" thickBot="1" x14ac:dyDescent="0.3">
      <c r="A2" s="528"/>
      <c r="B2" s="532"/>
      <c r="C2" s="532"/>
      <c r="D2" s="533"/>
      <c r="E2" s="533"/>
      <c r="F2" s="533"/>
      <c r="G2" s="529"/>
      <c r="H2" s="202" t="s">
        <v>16</v>
      </c>
      <c r="I2" s="203"/>
      <c r="J2" s="54"/>
      <c r="K2" s="532"/>
      <c r="L2" s="528"/>
      <c r="M2" s="528"/>
      <c r="N2" s="528"/>
    </row>
    <row r="3" spans="1:18" ht="17.25" thickTop="1" thickBot="1" x14ac:dyDescent="0.3">
      <c r="A3" s="528"/>
      <c r="B3" s="206"/>
      <c r="C3" s="532"/>
      <c r="D3" s="186"/>
      <c r="E3" s="186"/>
      <c r="F3" s="186"/>
      <c r="G3" s="529"/>
      <c r="H3" s="204" t="s">
        <v>17</v>
      </c>
      <c r="I3" s="534"/>
      <c r="J3" s="54" t="s">
        <v>217</v>
      </c>
      <c r="K3" s="532"/>
      <c r="L3" s="528"/>
      <c r="M3" s="535"/>
      <c r="N3" s="535"/>
    </row>
    <row r="4" spans="1:18" ht="12" customHeight="1" thickTop="1" thickBot="1" x14ac:dyDescent="0.25">
      <c r="A4" s="536"/>
      <c r="B4" s="532"/>
      <c r="C4" s="532"/>
      <c r="D4" s="532"/>
      <c r="E4" s="533"/>
      <c r="F4" s="537"/>
      <c r="G4" s="533"/>
      <c r="H4" s="533"/>
      <c r="I4" s="533"/>
      <c r="J4" s="533"/>
      <c r="K4" s="533"/>
      <c r="L4" s="535"/>
      <c r="M4" s="535"/>
      <c r="N4" s="535"/>
      <c r="O4" s="538"/>
      <c r="P4" s="538"/>
      <c r="Q4" s="538"/>
      <c r="R4" s="538"/>
    </row>
    <row r="5" spans="1:18" ht="17.25" customHeight="1" thickTop="1" thickBot="1" x14ac:dyDescent="0.3">
      <c r="A5" s="528"/>
      <c r="B5" s="135" t="s">
        <v>218</v>
      </c>
      <c r="C5" s="1220"/>
      <c r="D5" s="1221"/>
      <c r="E5" s="1221"/>
      <c r="F5" s="1221"/>
      <c r="G5" s="1221"/>
      <c r="H5" s="1222"/>
      <c r="I5" s="529"/>
      <c r="J5" s="529"/>
      <c r="K5" s="529"/>
      <c r="L5" s="40"/>
      <c r="M5" s="535"/>
    </row>
    <row r="6" spans="1:18" ht="17.25" customHeight="1" thickTop="1" thickBot="1" x14ac:dyDescent="0.3">
      <c r="A6" s="528"/>
      <c r="B6" s="135" t="s">
        <v>18</v>
      </c>
      <c r="C6" s="1220" t="s">
        <v>222</v>
      </c>
      <c r="D6" s="1221"/>
      <c r="E6" s="1221"/>
      <c r="F6" s="1221"/>
      <c r="G6" s="1221"/>
      <c r="H6" s="1222"/>
      <c r="I6" s="529"/>
      <c r="J6" s="529"/>
      <c r="K6" s="529"/>
      <c r="L6" s="40"/>
      <c r="M6" s="41"/>
      <c r="N6" s="535"/>
      <c r="O6" s="538"/>
      <c r="P6" s="538"/>
      <c r="Q6" s="538"/>
    </row>
    <row r="7" spans="1:18" ht="17.25" customHeight="1" thickTop="1" thickBot="1" x14ac:dyDescent="0.3">
      <c r="A7" s="528"/>
      <c r="B7" s="136" t="s">
        <v>19</v>
      </c>
      <c r="C7" s="1223" t="s">
        <v>241</v>
      </c>
      <c r="D7" s="1224"/>
      <c r="E7" s="55"/>
      <c r="F7" s="56"/>
      <c r="G7" s="56"/>
      <c r="H7" s="55"/>
      <c r="I7" s="529"/>
      <c r="J7" s="529"/>
      <c r="K7" s="529"/>
      <c r="L7" s="41"/>
      <c r="M7" s="528"/>
      <c r="N7" s="528"/>
    </row>
    <row r="8" spans="1:18" ht="6.75" customHeight="1" thickTop="1" thickBot="1" x14ac:dyDescent="0.25">
      <c r="B8" s="532"/>
      <c r="C8" s="532"/>
      <c r="D8" s="532"/>
      <c r="E8" s="532"/>
      <c r="F8" s="532"/>
      <c r="G8" s="532"/>
      <c r="H8" s="539"/>
      <c r="I8" s="532"/>
      <c r="J8" s="532"/>
      <c r="K8" s="532"/>
      <c r="L8" s="528"/>
    </row>
    <row r="9" spans="1:18" ht="14.25" customHeight="1" thickTop="1" thickBot="1" x14ac:dyDescent="0.25">
      <c r="B9" s="529"/>
      <c r="C9" s="1225" t="s">
        <v>52</v>
      </c>
      <c r="D9" s="1225"/>
      <c r="E9" s="1225"/>
      <c r="F9" s="1227" t="s">
        <v>33</v>
      </c>
      <c r="G9" s="1228"/>
      <c r="H9" s="1227" t="s">
        <v>0</v>
      </c>
      <c r="I9" s="1228"/>
      <c r="J9" s="529"/>
      <c r="K9" s="529"/>
    </row>
    <row r="10" spans="1:18" ht="14.25" customHeight="1" thickTop="1" thickBot="1" x14ac:dyDescent="0.25">
      <c r="A10" s="538"/>
      <c r="B10" s="540"/>
      <c r="C10" s="1226"/>
      <c r="D10" s="1225"/>
      <c r="E10" s="1225"/>
      <c r="F10" s="1677">
        <v>4383</v>
      </c>
      <c r="G10" s="1229"/>
      <c r="H10" s="1230">
        <f>SUM(F10:G11)</f>
        <v>4383</v>
      </c>
      <c r="I10" s="1230"/>
      <c r="J10" s="529"/>
      <c r="K10" s="529"/>
    </row>
    <row r="11" spans="1:18" ht="14.25" customHeight="1" thickTop="1" thickBot="1" x14ac:dyDescent="0.25">
      <c r="A11" s="538"/>
      <c r="B11" s="540"/>
      <c r="C11" s="1226"/>
      <c r="D11" s="1225"/>
      <c r="E11" s="1225"/>
      <c r="F11" s="1229"/>
      <c r="G11" s="1229"/>
      <c r="H11" s="1230"/>
      <c r="I11" s="1230"/>
      <c r="J11" s="529"/>
      <c r="K11" s="529"/>
    </row>
    <row r="12" spans="1:18" ht="4.5" customHeight="1" thickTop="1" thickBot="1" x14ac:dyDescent="0.25">
      <c r="A12" s="538"/>
      <c r="B12" s="540"/>
      <c r="C12" s="541"/>
      <c r="D12" s="541"/>
      <c r="E12" s="541"/>
      <c r="F12" s="541"/>
      <c r="G12" s="541"/>
      <c r="H12" s="541"/>
      <c r="I12" s="541"/>
      <c r="J12" s="541"/>
      <c r="K12" s="541"/>
      <c r="L12" s="542"/>
    </row>
    <row r="13" spans="1:18" ht="14.25" customHeight="1" thickTop="1" thickBot="1" x14ac:dyDescent="0.25">
      <c r="A13" s="538"/>
      <c r="B13" s="540"/>
      <c r="C13" s="1226" t="s">
        <v>53</v>
      </c>
      <c r="D13" s="1225"/>
      <c r="E13" s="1225"/>
      <c r="F13" s="1225"/>
      <c r="G13" s="1225"/>
      <c r="H13" s="1227" t="s">
        <v>0</v>
      </c>
      <c r="I13" s="1228"/>
      <c r="J13" s="1244" t="s">
        <v>11</v>
      </c>
      <c r="K13" s="1244"/>
    </row>
    <row r="14" spans="1:18" ht="14.25" customHeight="1" thickTop="1" thickBot="1" x14ac:dyDescent="0.25">
      <c r="B14" s="540"/>
      <c r="C14" s="1225"/>
      <c r="D14" s="1225"/>
      <c r="E14" s="1225"/>
      <c r="F14" s="1225"/>
      <c r="G14" s="1225"/>
      <c r="H14" s="313" t="s">
        <v>1</v>
      </c>
      <c r="I14" s="313" t="s">
        <v>2</v>
      </c>
      <c r="J14" s="1244"/>
      <c r="K14" s="1244"/>
    </row>
    <row r="15" spans="1:18" ht="14.25" customHeight="1" thickTop="1" thickBot="1" x14ac:dyDescent="0.25">
      <c r="B15" s="529"/>
      <c r="C15" s="1225"/>
      <c r="D15" s="1225"/>
      <c r="E15" s="1225"/>
      <c r="F15" s="1225"/>
      <c r="G15" s="1225"/>
      <c r="H15" s="310">
        <f>SUM(H16:H17)</f>
        <v>67</v>
      </c>
      <c r="I15" s="310">
        <f>SUM(I16:I17)</f>
        <v>2</v>
      </c>
      <c r="J15" s="1245">
        <f>H15+I15</f>
        <v>69</v>
      </c>
      <c r="K15" s="1245"/>
    </row>
    <row r="16" spans="1:18" ht="19.5" customHeight="1" thickTop="1" thickBot="1" x14ac:dyDescent="0.25">
      <c r="B16" s="529"/>
      <c r="C16" s="1234" t="s">
        <v>15</v>
      </c>
      <c r="D16" s="1235"/>
      <c r="E16" s="1235"/>
      <c r="F16" s="1235"/>
      <c r="G16" s="1246"/>
      <c r="H16" s="57">
        <v>67</v>
      </c>
      <c r="I16" s="57">
        <v>2</v>
      </c>
      <c r="J16" s="1247">
        <f>H16+I16</f>
        <v>69</v>
      </c>
      <c r="K16" s="1247"/>
    </row>
    <row r="17" spans="2:15" ht="16.5" customHeight="1" thickTop="1" thickBot="1" x14ac:dyDescent="0.25">
      <c r="B17" s="529"/>
      <c r="C17" s="1234" t="s">
        <v>213</v>
      </c>
      <c r="D17" s="1235"/>
      <c r="E17" s="1235"/>
      <c r="F17" s="1235"/>
      <c r="G17" s="1235"/>
      <c r="H17" s="57"/>
      <c r="I17" s="57"/>
      <c r="J17" s="1236">
        <f>H17+I17</f>
        <v>0</v>
      </c>
      <c r="K17" s="1237"/>
    </row>
    <row r="18" spans="2:15" ht="14.25" customHeight="1" thickTop="1" thickBot="1" x14ac:dyDescent="0.25">
      <c r="B18" s="529"/>
      <c r="C18" s="124" t="s">
        <v>8</v>
      </c>
      <c r="D18" s="125"/>
      <c r="E18" s="126"/>
      <c r="F18" s="543"/>
      <c r="G18" s="543"/>
      <c r="H18" s="544"/>
      <c r="I18" s="545"/>
      <c r="J18" s="546"/>
      <c r="K18" s="529"/>
    </row>
    <row r="19" spans="2:15" ht="14.25" customHeight="1" thickTop="1" thickBot="1" x14ac:dyDescent="0.25">
      <c r="B19" s="529"/>
      <c r="C19" s="127"/>
      <c r="D19" s="128"/>
      <c r="E19" s="128"/>
      <c r="F19" s="1227" t="s">
        <v>51</v>
      </c>
      <c r="G19" s="1227"/>
      <c r="H19" s="1227"/>
      <c r="I19" s="1238"/>
      <c r="J19" s="313" t="s">
        <v>0</v>
      </c>
      <c r="K19" s="529"/>
    </row>
    <row r="20" spans="2:15" ht="14.25" customHeight="1" thickTop="1" thickBot="1" x14ac:dyDescent="0.25">
      <c r="B20" s="529"/>
      <c r="C20" s="127"/>
      <c r="D20" s="128" t="s">
        <v>54</v>
      </c>
      <c r="E20" s="128"/>
      <c r="F20" s="172" t="s">
        <v>5</v>
      </c>
      <c r="G20" s="172" t="s">
        <v>35</v>
      </c>
      <c r="H20" s="172" t="s">
        <v>3</v>
      </c>
      <c r="I20" s="192" t="s">
        <v>4</v>
      </c>
      <c r="J20" s="547"/>
      <c r="K20" s="529"/>
    </row>
    <row r="21" spans="2:15" ht="14.25" customHeight="1" thickTop="1" thickBot="1" x14ac:dyDescent="0.25">
      <c r="B21" s="529"/>
      <c r="C21" s="129"/>
      <c r="D21" s="130"/>
      <c r="E21" s="130"/>
      <c r="F21" s="1239">
        <f>(J23+J28+J35+J39+J40+J41+J54+J57+J58+J59+J61+J62+J63)</f>
        <v>14</v>
      </c>
      <c r="G21" s="1239"/>
      <c r="H21" s="1239"/>
      <c r="I21" s="1240"/>
      <c r="J21" s="1241">
        <f>(J23+J28+J34+J38+J49+J70+J72+J78)</f>
        <v>140</v>
      </c>
      <c r="K21" s="529"/>
    </row>
    <row r="22" spans="2:15" ht="15.75" thickTop="1" thickBot="1" x14ac:dyDescent="0.25">
      <c r="B22" s="529"/>
      <c r="C22" s="548"/>
      <c r="D22" s="62"/>
      <c r="E22" s="62"/>
      <c r="F22" s="133">
        <f>(F23+F28+F34+F38+F49+F70+F72+F77+F78)</f>
        <v>97</v>
      </c>
      <c r="G22" s="133">
        <f>(G23+G28+G34+G38+G49+G70+G72+G77+G78)</f>
        <v>34</v>
      </c>
      <c r="H22" s="133">
        <f>(H23+H28+H34+H38+H49+H70+H72+H77+H78)</f>
        <v>7</v>
      </c>
      <c r="I22" s="133">
        <f>(I23+I28+I34+I38+I49+I70+I72+I77+I78)</f>
        <v>2</v>
      </c>
      <c r="J22" s="1241"/>
      <c r="K22" s="529"/>
    </row>
    <row r="23" spans="2:15" ht="16.5" customHeight="1" thickTop="1" thickBot="1" x14ac:dyDescent="0.3">
      <c r="B23" s="529"/>
      <c r="C23" s="549"/>
      <c r="D23" s="1242" t="s">
        <v>55</v>
      </c>
      <c r="E23" s="1243"/>
      <c r="F23" s="140">
        <f>SUM(F24:F27)</f>
        <v>1</v>
      </c>
      <c r="G23" s="140">
        <f>SUM(G24:G27)</f>
        <v>0</v>
      </c>
      <c r="H23" s="140">
        <f>SUM(H24:H27)</f>
        <v>0</v>
      </c>
      <c r="I23" s="141">
        <f>SUM(I24:I27)</f>
        <v>0</v>
      </c>
      <c r="J23" s="142">
        <f t="shared" ref="J23:J33" si="0">SUM(F23:I23)</f>
        <v>1</v>
      </c>
      <c r="K23" s="529"/>
    </row>
    <row r="24" spans="2:15" ht="14.25" customHeight="1" outlineLevel="1" thickTop="1" thickBot="1" x14ac:dyDescent="0.25">
      <c r="B24" s="529"/>
      <c r="C24" s="549"/>
      <c r="D24" s="550"/>
      <c r="E24" s="551" t="s">
        <v>36</v>
      </c>
      <c r="F24" s="552"/>
      <c r="G24" s="552"/>
      <c r="H24" s="552"/>
      <c r="I24" s="552"/>
      <c r="J24" s="553">
        <f t="shared" si="0"/>
        <v>0</v>
      </c>
      <c r="K24" s="529"/>
    </row>
    <row r="25" spans="2:15" ht="14.25" customHeight="1" outlineLevel="1" thickTop="1" thickBot="1" x14ac:dyDescent="0.25">
      <c r="B25" s="529"/>
      <c r="C25" s="549"/>
      <c r="D25" s="550"/>
      <c r="E25" s="551" t="s">
        <v>25</v>
      </c>
      <c r="F25" s="552"/>
      <c r="G25" s="552"/>
      <c r="H25" s="552"/>
      <c r="I25" s="552"/>
      <c r="J25" s="553">
        <f t="shared" si="0"/>
        <v>0</v>
      </c>
      <c r="K25" s="529"/>
    </row>
    <row r="26" spans="2:15" ht="14.25" customHeight="1" outlineLevel="1" thickTop="1" thickBot="1" x14ac:dyDescent="0.25">
      <c r="B26" s="529"/>
      <c r="C26" s="549"/>
      <c r="D26" s="550"/>
      <c r="E26" s="551" t="s">
        <v>26</v>
      </c>
      <c r="F26" s="552"/>
      <c r="G26" s="552"/>
      <c r="H26" s="552"/>
      <c r="I26" s="552"/>
      <c r="J26" s="553">
        <f t="shared" si="0"/>
        <v>0</v>
      </c>
      <c r="K26" s="529"/>
    </row>
    <row r="27" spans="2:15" ht="14.25" customHeight="1" outlineLevel="1" thickTop="1" thickBot="1" x14ac:dyDescent="0.25">
      <c r="B27" s="529"/>
      <c r="C27" s="549"/>
      <c r="D27" s="550"/>
      <c r="E27" s="551" t="s">
        <v>6</v>
      </c>
      <c r="F27" s="552">
        <v>1</v>
      </c>
      <c r="G27" s="552"/>
      <c r="H27" s="552"/>
      <c r="I27" s="552"/>
      <c r="J27" s="553">
        <f t="shared" si="0"/>
        <v>1</v>
      </c>
      <c r="K27" s="529"/>
    </row>
    <row r="28" spans="2:15" ht="16.5" customHeight="1" thickTop="1" thickBot="1" x14ac:dyDescent="0.3">
      <c r="B28" s="529"/>
      <c r="C28" s="549"/>
      <c r="D28" s="314" t="s">
        <v>20</v>
      </c>
      <c r="E28" s="144"/>
      <c r="F28" s="308">
        <f>SUM(F29:F33)</f>
        <v>1</v>
      </c>
      <c r="G28" s="308">
        <f>SUM(G29:G33)</f>
        <v>0</v>
      </c>
      <c r="H28" s="308">
        <f>SUM(H29:H33)</f>
        <v>0</v>
      </c>
      <c r="I28" s="308">
        <f>SUM(I29:I33)</f>
        <v>0</v>
      </c>
      <c r="J28" s="146">
        <f t="shared" si="0"/>
        <v>1</v>
      </c>
      <c r="K28" s="529"/>
      <c r="O28" s="554"/>
    </row>
    <row r="29" spans="2:15" ht="14.25" customHeight="1" outlineLevel="1" thickTop="1" thickBot="1" x14ac:dyDescent="0.25">
      <c r="B29" s="529"/>
      <c r="C29" s="549"/>
      <c r="D29" s="550"/>
      <c r="E29" s="551" t="s">
        <v>45</v>
      </c>
      <c r="F29" s="552"/>
      <c r="G29" s="552"/>
      <c r="H29" s="552"/>
      <c r="I29" s="552"/>
      <c r="J29" s="553">
        <f t="shared" si="0"/>
        <v>0</v>
      </c>
      <c r="K29" s="529"/>
    </row>
    <row r="30" spans="2:15" ht="14.25" customHeight="1" outlineLevel="1" thickTop="1" thickBot="1" x14ac:dyDescent="0.25">
      <c r="B30" s="529"/>
      <c r="C30" s="549"/>
      <c r="D30" s="550"/>
      <c r="E30" s="551" t="s">
        <v>27</v>
      </c>
      <c r="F30" s="552"/>
      <c r="G30" s="552"/>
      <c r="H30" s="552"/>
      <c r="I30" s="552"/>
      <c r="J30" s="553">
        <f t="shared" si="0"/>
        <v>0</v>
      </c>
      <c r="K30" s="529"/>
    </row>
    <row r="31" spans="2:15" ht="14.25" customHeight="1" outlineLevel="1" thickTop="1" thickBot="1" x14ac:dyDescent="0.25">
      <c r="B31" s="529"/>
      <c r="C31" s="549"/>
      <c r="D31" s="550"/>
      <c r="E31" s="551" t="s">
        <v>46</v>
      </c>
      <c r="F31" s="552"/>
      <c r="G31" s="552"/>
      <c r="H31" s="552"/>
      <c r="I31" s="552"/>
      <c r="J31" s="553">
        <f t="shared" si="0"/>
        <v>0</v>
      </c>
      <c r="K31" s="529"/>
    </row>
    <row r="32" spans="2:15" ht="14.25" customHeight="1" outlineLevel="1" thickTop="1" thickBot="1" x14ac:dyDescent="0.25">
      <c r="B32" s="529"/>
      <c r="C32" s="549"/>
      <c r="D32" s="550"/>
      <c r="E32" s="551" t="s">
        <v>47</v>
      </c>
      <c r="F32" s="552"/>
      <c r="G32" s="552"/>
      <c r="H32" s="552"/>
      <c r="I32" s="552"/>
      <c r="J32" s="553">
        <f t="shared" si="0"/>
        <v>0</v>
      </c>
      <c r="K32" s="529"/>
    </row>
    <row r="33" spans="2:11" ht="14.25" customHeight="1" outlineLevel="1" thickTop="1" thickBot="1" x14ac:dyDescent="0.25">
      <c r="B33" s="529"/>
      <c r="C33" s="549"/>
      <c r="D33" s="550"/>
      <c r="E33" s="551" t="s">
        <v>142</v>
      </c>
      <c r="F33" s="552">
        <v>1</v>
      </c>
      <c r="G33" s="552"/>
      <c r="H33" s="552"/>
      <c r="I33" s="552"/>
      <c r="J33" s="553">
        <f t="shared" si="0"/>
        <v>1</v>
      </c>
      <c r="K33" s="529"/>
    </row>
    <row r="34" spans="2:11" ht="16.5" customHeight="1" thickTop="1" thickBot="1" x14ac:dyDescent="0.3">
      <c r="B34" s="529"/>
      <c r="C34" s="549"/>
      <c r="D34" s="1234" t="s">
        <v>56</v>
      </c>
      <c r="E34" s="1246"/>
      <c r="F34" s="147">
        <f>SUM(F35:F37)</f>
        <v>27</v>
      </c>
      <c r="G34" s="147">
        <f>SUM(G35:G37)</f>
        <v>0</v>
      </c>
      <c r="H34" s="147">
        <f>SUM(H35:H37)</f>
        <v>0</v>
      </c>
      <c r="I34" s="147">
        <f>SUM(I35:I37)</f>
        <v>0</v>
      </c>
      <c r="J34" s="142">
        <f>SUM(F34:I34)</f>
        <v>27</v>
      </c>
      <c r="K34" s="529"/>
    </row>
    <row r="35" spans="2:11" ht="14.25" customHeight="1" outlineLevel="1" thickTop="1" thickBot="1" x14ac:dyDescent="0.25">
      <c r="B35" s="529"/>
      <c r="C35" s="549"/>
      <c r="D35" s="550"/>
      <c r="E35" s="555" t="s">
        <v>49</v>
      </c>
      <c r="F35" s="552">
        <v>5</v>
      </c>
      <c r="G35" s="552"/>
      <c r="H35" s="552"/>
      <c r="I35" s="552"/>
      <c r="J35" s="556">
        <f t="shared" ref="J35:J48" si="1">SUM(F35:I35)</f>
        <v>5</v>
      </c>
      <c r="K35" s="529"/>
    </row>
    <row r="36" spans="2:11" ht="14.25" customHeight="1" outlineLevel="1" thickTop="1" thickBot="1" x14ac:dyDescent="0.25">
      <c r="B36" s="529"/>
      <c r="C36" s="549"/>
      <c r="D36" s="550"/>
      <c r="E36" s="555" t="s">
        <v>50</v>
      </c>
      <c r="F36" s="210">
        <v>22</v>
      </c>
      <c r="G36" s="210"/>
      <c r="H36" s="210"/>
      <c r="I36" s="210"/>
      <c r="J36" s="556">
        <f>SUM(F36:I36)</f>
        <v>22</v>
      </c>
      <c r="K36" s="529"/>
    </row>
    <row r="37" spans="2:11" ht="14.25" customHeight="1" outlineLevel="1" thickTop="1" thickBot="1" x14ac:dyDescent="0.25">
      <c r="B37" s="529"/>
      <c r="C37" s="549"/>
      <c r="D37" s="550"/>
      <c r="E37" s="72" t="s">
        <v>48</v>
      </c>
      <c r="F37" s="552"/>
      <c r="G37" s="552"/>
      <c r="H37" s="552"/>
      <c r="I37" s="552"/>
      <c r="J37" s="556">
        <f>SUM(F37:I37)</f>
        <v>0</v>
      </c>
      <c r="K37" s="529"/>
    </row>
    <row r="38" spans="2:11" ht="16.5" customHeight="1" thickTop="1" thickBot="1" x14ac:dyDescent="0.3">
      <c r="B38" s="529"/>
      <c r="C38" s="530"/>
      <c r="D38" s="1234" t="s">
        <v>120</v>
      </c>
      <c r="E38" s="1246"/>
      <c r="F38" s="308">
        <f>SUM(F39:F48)</f>
        <v>0</v>
      </c>
      <c r="G38" s="308">
        <f>SUM(G39:G48)</f>
        <v>19</v>
      </c>
      <c r="H38" s="308">
        <f>SUM(H39:H48)</f>
        <v>3</v>
      </c>
      <c r="I38" s="308">
        <f>SUM(I39:I48)</f>
        <v>2</v>
      </c>
      <c r="J38" s="142">
        <f t="shared" si="1"/>
        <v>24</v>
      </c>
      <c r="K38" s="529"/>
    </row>
    <row r="39" spans="2:11" ht="14.25" customHeight="1" outlineLevel="1" thickTop="1" thickBot="1" x14ac:dyDescent="0.25">
      <c r="B39" s="529"/>
      <c r="C39" s="530"/>
      <c r="D39" s="557"/>
      <c r="E39" s="109" t="s">
        <v>125</v>
      </c>
      <c r="F39" s="552"/>
      <c r="G39" s="552">
        <v>5</v>
      </c>
      <c r="H39" s="552"/>
      <c r="I39" s="552"/>
      <c r="J39" s="556">
        <f t="shared" si="1"/>
        <v>5</v>
      </c>
      <c r="K39" s="529"/>
    </row>
    <row r="40" spans="2:11" ht="14.25" customHeight="1" outlineLevel="1" thickTop="1" thickBot="1" x14ac:dyDescent="0.25">
      <c r="B40" s="529"/>
      <c r="C40" s="530"/>
      <c r="D40" s="557"/>
      <c r="E40" s="109" t="s">
        <v>126</v>
      </c>
      <c r="F40" s="552"/>
      <c r="G40" s="552"/>
      <c r="H40" s="552"/>
      <c r="I40" s="552"/>
      <c r="J40" s="556">
        <f>SUM(F40:I40)</f>
        <v>0</v>
      </c>
      <c r="K40" s="529"/>
    </row>
    <row r="41" spans="2:11" ht="14.25" customHeight="1" outlineLevel="1" thickTop="1" thickBot="1" x14ac:dyDescent="0.25">
      <c r="B41" s="529"/>
      <c r="C41" s="530"/>
      <c r="D41" s="557"/>
      <c r="E41" s="109" t="s">
        <v>127</v>
      </c>
      <c r="F41" s="552"/>
      <c r="G41" s="552"/>
      <c r="H41" s="552"/>
      <c r="I41" s="552"/>
      <c r="J41" s="556">
        <f>SUM(F41:I41)</f>
        <v>0</v>
      </c>
      <c r="K41" s="529"/>
    </row>
    <row r="42" spans="2:11" ht="14.25" customHeight="1" outlineLevel="1" thickTop="1" thickBot="1" x14ac:dyDescent="0.25">
      <c r="B42" s="529"/>
      <c r="C42" s="530"/>
      <c r="D42" s="557"/>
      <c r="E42" s="110" t="s">
        <v>128</v>
      </c>
      <c r="F42" s="552"/>
      <c r="G42" s="552"/>
      <c r="H42" s="552"/>
      <c r="I42" s="552"/>
      <c r="J42" s="556">
        <f>SUM(F42:I42)</f>
        <v>0</v>
      </c>
      <c r="K42" s="529"/>
    </row>
    <row r="43" spans="2:11" ht="14.25" customHeight="1" outlineLevel="1" thickTop="1" thickBot="1" x14ac:dyDescent="0.25">
      <c r="B43" s="529"/>
      <c r="C43" s="530"/>
      <c r="D43" s="557"/>
      <c r="E43" s="111" t="s">
        <v>129</v>
      </c>
      <c r="F43" s="552"/>
      <c r="G43" s="552"/>
      <c r="H43" s="552"/>
      <c r="I43" s="552"/>
      <c r="J43" s="556">
        <f t="shared" si="1"/>
        <v>0</v>
      </c>
      <c r="K43" s="529"/>
    </row>
    <row r="44" spans="2:11" ht="14.25" customHeight="1" outlineLevel="1" thickTop="1" thickBot="1" x14ac:dyDescent="0.25">
      <c r="B44" s="529"/>
      <c r="C44" s="530"/>
      <c r="D44" s="557"/>
      <c r="E44" s="110" t="s">
        <v>130</v>
      </c>
      <c r="F44" s="552"/>
      <c r="G44" s="552">
        <v>9</v>
      </c>
      <c r="H44" s="552"/>
      <c r="I44" s="552"/>
      <c r="J44" s="556">
        <f>SUM(F44:I44)</f>
        <v>9</v>
      </c>
      <c r="K44" s="529"/>
    </row>
    <row r="45" spans="2:11" ht="14.25" customHeight="1" outlineLevel="1" thickTop="1" thickBot="1" x14ac:dyDescent="0.25">
      <c r="B45" s="529"/>
      <c r="C45" s="530"/>
      <c r="D45" s="557"/>
      <c r="E45" s="110" t="s">
        <v>131</v>
      </c>
      <c r="F45" s="552"/>
      <c r="G45" s="552"/>
      <c r="H45" s="552"/>
      <c r="I45" s="552"/>
      <c r="J45" s="556">
        <f>SUM(F45:I45)</f>
        <v>0</v>
      </c>
      <c r="K45" s="529"/>
    </row>
    <row r="46" spans="2:11" ht="14.25" customHeight="1" outlineLevel="1" thickTop="1" thickBot="1" x14ac:dyDescent="0.25">
      <c r="B46" s="529"/>
      <c r="C46" s="530"/>
      <c r="D46" s="557"/>
      <c r="E46" s="111" t="s">
        <v>132</v>
      </c>
      <c r="F46" s="552"/>
      <c r="G46" s="552">
        <v>5</v>
      </c>
      <c r="H46" s="552"/>
      <c r="I46" s="552"/>
      <c r="J46" s="556">
        <f t="shared" si="1"/>
        <v>5</v>
      </c>
      <c r="K46" s="529"/>
    </row>
    <row r="47" spans="2:11" ht="14.25" customHeight="1" outlineLevel="1" thickTop="1" thickBot="1" x14ac:dyDescent="0.25">
      <c r="B47" s="529"/>
      <c r="C47" s="530"/>
      <c r="D47" s="557"/>
      <c r="E47" s="111" t="s">
        <v>133</v>
      </c>
      <c r="F47" s="210"/>
      <c r="G47" s="210"/>
      <c r="H47" s="210"/>
      <c r="I47" s="210"/>
      <c r="J47" s="556">
        <f t="shared" si="1"/>
        <v>0</v>
      </c>
      <c r="K47" s="529"/>
    </row>
    <row r="48" spans="2:11" ht="14.25" customHeight="1" outlineLevel="1" thickTop="1" thickBot="1" x14ac:dyDescent="0.25">
      <c r="B48" s="529"/>
      <c r="C48" s="530"/>
      <c r="D48" s="557"/>
      <c r="E48" s="111" t="s">
        <v>134</v>
      </c>
      <c r="F48" s="552"/>
      <c r="G48" s="552"/>
      <c r="H48" s="552">
        <v>3</v>
      </c>
      <c r="I48" s="552">
        <v>2</v>
      </c>
      <c r="J48" s="556">
        <f t="shared" si="1"/>
        <v>5</v>
      </c>
      <c r="K48" s="529"/>
    </row>
    <row r="49" spans="2:12" ht="16.5" customHeight="1" thickTop="1" thickBot="1" x14ac:dyDescent="0.25">
      <c r="B49" s="529"/>
      <c r="C49" s="530"/>
      <c r="D49" s="1269" t="s">
        <v>96</v>
      </c>
      <c r="E49" s="1270"/>
      <c r="F49" s="148">
        <f>SUM(F50:F64)</f>
        <v>0</v>
      </c>
      <c r="G49" s="148">
        <f>SUM(G50:G64)</f>
        <v>5</v>
      </c>
      <c r="H49" s="148">
        <f>SUM(H50:H64)</f>
        <v>0</v>
      </c>
      <c r="I49" s="148">
        <f>SUM(I50:I64)</f>
        <v>0</v>
      </c>
      <c r="J49" s="149">
        <f>SUM(F49:F49:I49)</f>
        <v>5</v>
      </c>
      <c r="K49" s="529"/>
      <c r="L49" s="538"/>
    </row>
    <row r="50" spans="2:12" ht="14.25" customHeight="1" outlineLevel="1" thickTop="1" thickBot="1" x14ac:dyDescent="0.25">
      <c r="B50" s="529"/>
      <c r="C50" s="530"/>
      <c r="D50" s="73"/>
      <c r="E50" s="182" t="s">
        <v>117</v>
      </c>
      <c r="F50" s="210"/>
      <c r="G50" s="210"/>
      <c r="H50" s="210"/>
      <c r="I50" s="210"/>
      <c r="J50" s="172">
        <f>SUM(F50:F50:I50)</f>
        <v>0</v>
      </c>
      <c r="K50" s="529"/>
    </row>
    <row r="51" spans="2:12" ht="14.25" customHeight="1" outlineLevel="1" thickTop="1" thickBot="1" x14ac:dyDescent="0.25">
      <c r="B51" s="529"/>
      <c r="C51" s="530"/>
      <c r="D51" s="53"/>
      <c r="E51" s="182" t="s">
        <v>98</v>
      </c>
      <c r="F51" s="210"/>
      <c r="G51" s="210">
        <v>2</v>
      </c>
      <c r="H51" s="210"/>
      <c r="I51" s="210"/>
      <c r="J51" s="172">
        <f>SUM(F51:F51:I51)</f>
        <v>2</v>
      </c>
      <c r="K51" s="529"/>
    </row>
    <row r="52" spans="2:12" ht="14.25" customHeight="1" outlineLevel="1" thickTop="1" thickBot="1" x14ac:dyDescent="0.25">
      <c r="B52" s="529"/>
      <c r="C52" s="530"/>
      <c r="D52" s="53"/>
      <c r="E52" s="182" t="s">
        <v>97</v>
      </c>
      <c r="F52" s="210"/>
      <c r="G52" s="210">
        <v>1</v>
      </c>
      <c r="H52" s="210"/>
      <c r="I52" s="210"/>
      <c r="J52" s="172">
        <f>SUM(F52:F52:I52)</f>
        <v>1</v>
      </c>
      <c r="K52" s="529"/>
    </row>
    <row r="53" spans="2:12" ht="14.25" customHeight="1" outlineLevel="1" thickTop="1" thickBot="1" x14ac:dyDescent="0.25">
      <c r="B53" s="529"/>
      <c r="C53" s="530"/>
      <c r="D53" s="74"/>
      <c r="E53" s="182" t="s">
        <v>102</v>
      </c>
      <c r="F53" s="210"/>
      <c r="G53" s="210"/>
      <c r="H53" s="210"/>
      <c r="I53" s="210"/>
      <c r="J53" s="172">
        <f>SUM(F53:F53:I53)</f>
        <v>0</v>
      </c>
      <c r="K53" s="529"/>
    </row>
    <row r="54" spans="2:12" ht="14.25" customHeight="1" outlineLevel="1" thickTop="1" thickBot="1" x14ac:dyDescent="0.25">
      <c r="B54" s="529"/>
      <c r="C54" s="530"/>
      <c r="D54" s="74"/>
      <c r="E54" s="182" t="s">
        <v>137</v>
      </c>
      <c r="F54" s="552"/>
      <c r="G54" s="552"/>
      <c r="H54" s="552"/>
      <c r="I54" s="552"/>
      <c r="J54" s="172">
        <f>SUM(F54:F54:I54)</f>
        <v>0</v>
      </c>
      <c r="K54" s="529"/>
    </row>
    <row r="55" spans="2:12" ht="14.25" customHeight="1" outlineLevel="1" thickTop="1" thickBot="1" x14ac:dyDescent="0.25">
      <c r="B55" s="529"/>
      <c r="C55" s="530"/>
      <c r="D55" s="74"/>
      <c r="E55" s="183" t="s">
        <v>105</v>
      </c>
      <c r="F55" s="552"/>
      <c r="G55" s="552"/>
      <c r="H55" s="552"/>
      <c r="I55" s="552"/>
      <c r="J55" s="172">
        <f>SUM(F55:F55:I55)</f>
        <v>0</v>
      </c>
      <c r="K55" s="529"/>
    </row>
    <row r="56" spans="2:12" ht="14.25" customHeight="1" outlineLevel="1" thickTop="1" thickBot="1" x14ac:dyDescent="0.25">
      <c r="B56" s="529"/>
      <c r="C56" s="530"/>
      <c r="D56" s="74"/>
      <c r="E56" s="183" t="s">
        <v>104</v>
      </c>
      <c r="F56" s="552"/>
      <c r="G56" s="552"/>
      <c r="H56" s="552"/>
      <c r="I56" s="552"/>
      <c r="J56" s="172">
        <f>SUM(F56:F56:I56)</f>
        <v>0</v>
      </c>
      <c r="K56" s="529"/>
    </row>
    <row r="57" spans="2:12" ht="14.25" customHeight="1" outlineLevel="1" thickTop="1" thickBot="1" x14ac:dyDescent="0.25">
      <c r="B57" s="529"/>
      <c r="C57" s="530"/>
      <c r="D57" s="74"/>
      <c r="E57" s="183" t="s">
        <v>103</v>
      </c>
      <c r="F57" s="552"/>
      <c r="G57" s="552"/>
      <c r="H57" s="552"/>
      <c r="I57" s="552"/>
      <c r="J57" s="172">
        <f>SUM(F57:F57:I57)</f>
        <v>0</v>
      </c>
      <c r="K57" s="529"/>
    </row>
    <row r="58" spans="2:12" ht="14.25" customHeight="1" outlineLevel="1" thickTop="1" thickBot="1" x14ac:dyDescent="0.25">
      <c r="B58" s="529"/>
      <c r="C58" s="530"/>
      <c r="D58" s="74"/>
      <c r="E58" s="183" t="s">
        <v>138</v>
      </c>
      <c r="F58" s="552"/>
      <c r="G58" s="552"/>
      <c r="H58" s="552"/>
      <c r="I58" s="552"/>
      <c r="J58" s="172">
        <f>SUM(F58:F58:I58)</f>
        <v>0</v>
      </c>
      <c r="K58" s="529"/>
    </row>
    <row r="59" spans="2:12" ht="14.25" customHeight="1" outlineLevel="1" thickTop="1" thickBot="1" x14ac:dyDescent="0.25">
      <c r="B59" s="529"/>
      <c r="C59" s="530"/>
      <c r="D59" s="74"/>
      <c r="E59" s="182" t="s">
        <v>100</v>
      </c>
      <c r="F59" s="552"/>
      <c r="G59" s="552">
        <v>2</v>
      </c>
      <c r="H59" s="552"/>
      <c r="I59" s="552"/>
      <c r="J59" s="172">
        <f>SUM(F59:F59:I59)</f>
        <v>2</v>
      </c>
      <c r="K59" s="529"/>
    </row>
    <row r="60" spans="2:12" ht="14.25" customHeight="1" outlineLevel="1" thickTop="1" thickBot="1" x14ac:dyDescent="0.25">
      <c r="B60" s="529"/>
      <c r="C60" s="530"/>
      <c r="D60" s="74"/>
      <c r="E60" s="558" t="s">
        <v>99</v>
      </c>
      <c r="F60" s="210"/>
      <c r="G60" s="210"/>
      <c r="H60" s="210"/>
      <c r="I60" s="210"/>
      <c r="J60" s="172">
        <f>SUM(F60:F60:I60)</f>
        <v>0</v>
      </c>
      <c r="K60" s="529"/>
    </row>
    <row r="61" spans="2:12" ht="14.25" customHeight="1" outlineLevel="1" thickTop="1" thickBot="1" x14ac:dyDescent="0.25">
      <c r="B61" s="529"/>
      <c r="C61" s="530"/>
      <c r="D61" s="74"/>
      <c r="E61" s="558" t="s">
        <v>139</v>
      </c>
      <c r="F61" s="552"/>
      <c r="G61" s="552"/>
      <c r="H61" s="552"/>
      <c r="I61" s="552"/>
      <c r="J61" s="172">
        <f>SUM(F61:F61:I61)</f>
        <v>0</v>
      </c>
      <c r="K61" s="529"/>
    </row>
    <row r="62" spans="2:12" ht="14.25" customHeight="1" outlineLevel="1" thickTop="1" thickBot="1" x14ac:dyDescent="0.25">
      <c r="B62" s="529"/>
      <c r="C62" s="530"/>
      <c r="D62" s="74"/>
      <c r="E62" s="558" t="s">
        <v>106</v>
      </c>
      <c r="F62" s="552"/>
      <c r="G62" s="552"/>
      <c r="H62" s="552"/>
      <c r="I62" s="552"/>
      <c r="J62" s="172">
        <f>SUM(F62:F62:I62)</f>
        <v>0</v>
      </c>
      <c r="K62" s="529"/>
    </row>
    <row r="63" spans="2:12" ht="14.25" customHeight="1" outlineLevel="1" thickTop="1" thickBot="1" x14ac:dyDescent="0.25">
      <c r="B63" s="529"/>
      <c r="C63" s="530"/>
      <c r="D63" s="74"/>
      <c r="E63" s="559" t="s">
        <v>92</v>
      </c>
      <c r="F63" s="552"/>
      <c r="G63" s="552"/>
      <c r="H63" s="552"/>
      <c r="I63" s="552"/>
      <c r="J63" s="172">
        <f>SUM(F63:F63:I63)</f>
        <v>0</v>
      </c>
      <c r="K63" s="529"/>
    </row>
    <row r="64" spans="2:12" ht="14.25" customHeight="1" outlineLevel="1" thickTop="1" thickBot="1" x14ac:dyDescent="0.25">
      <c r="B64" s="529"/>
      <c r="C64" s="530"/>
      <c r="D64" s="53"/>
      <c r="E64" s="559" t="s">
        <v>121</v>
      </c>
      <c r="F64" s="552"/>
      <c r="G64" s="552"/>
      <c r="H64" s="552"/>
      <c r="I64" s="552"/>
      <c r="J64" s="172">
        <f>SUM(F64:F64:I64)</f>
        <v>0</v>
      </c>
      <c r="K64" s="530"/>
    </row>
    <row r="65" spans="2:11" ht="3.75" customHeight="1" thickTop="1" thickBot="1" x14ac:dyDescent="0.25">
      <c r="B65" s="560"/>
      <c r="C65" s="561"/>
      <c r="D65" s="32"/>
      <c r="E65" s="562"/>
      <c r="F65" s="34"/>
      <c r="G65" s="34"/>
      <c r="H65" s="34"/>
      <c r="I65" s="35"/>
      <c r="J65" s="563"/>
      <c r="K65" s="561"/>
    </row>
    <row r="66" spans="2:11" ht="12" customHeight="1" thickTop="1" x14ac:dyDescent="0.2">
      <c r="B66" s="529"/>
      <c r="C66" s="1259" t="s">
        <v>28</v>
      </c>
      <c r="D66" s="1260"/>
      <c r="E66" s="1260"/>
      <c r="F66" s="1260"/>
      <c r="G66" s="1260"/>
      <c r="H66" s="1260"/>
      <c r="I66" s="1261"/>
      <c r="J66" s="1231">
        <f>(J71+J73+J74+J75+J79+J80+J81+J82+J83+J84+J37+J42+J43+J44+J48+J50+J51+J52+J53+J55+J56+J60)</f>
        <v>63</v>
      </c>
      <c r="K66" s="529"/>
    </row>
    <row r="67" spans="2:11" ht="12" customHeight="1" x14ac:dyDescent="0.2">
      <c r="B67" s="529"/>
      <c r="C67" s="1262"/>
      <c r="D67" s="1263"/>
      <c r="E67" s="1263"/>
      <c r="F67" s="1263"/>
      <c r="G67" s="1263"/>
      <c r="H67" s="1263"/>
      <c r="I67" s="1264"/>
      <c r="J67" s="1232"/>
      <c r="K67" s="529"/>
    </row>
    <row r="68" spans="2:11" ht="12" customHeight="1" thickBot="1" x14ac:dyDescent="0.25">
      <c r="B68" s="529"/>
      <c r="C68" s="1265"/>
      <c r="D68" s="1266"/>
      <c r="E68" s="1266"/>
      <c r="F68" s="1266"/>
      <c r="G68" s="1266"/>
      <c r="H68" s="1266"/>
      <c r="I68" s="1267"/>
      <c r="J68" s="1233"/>
      <c r="K68" s="530"/>
    </row>
    <row r="69" spans="2:11" ht="14.25" customHeight="1" thickTop="1" thickBot="1" x14ac:dyDescent="0.25">
      <c r="B69" s="564"/>
      <c r="C69" s="11"/>
      <c r="D69" s="11"/>
      <c r="E69" s="11"/>
      <c r="F69" s="565"/>
      <c r="G69" s="565"/>
      <c r="H69" s="565"/>
      <c r="I69" s="566"/>
      <c r="J69" s="567"/>
      <c r="K69" s="529"/>
    </row>
    <row r="70" spans="2:11" ht="16.5" customHeight="1" thickTop="1" thickBot="1" x14ac:dyDescent="0.25">
      <c r="B70" s="564"/>
      <c r="C70" s="11"/>
      <c r="D70" s="1250" t="s">
        <v>141</v>
      </c>
      <c r="E70" s="1251"/>
      <c r="F70" s="198">
        <f>(F71)</f>
        <v>3</v>
      </c>
      <c r="G70" s="198">
        <f>(G71)</f>
        <v>4</v>
      </c>
      <c r="H70" s="198">
        <f>(H71)</f>
        <v>0</v>
      </c>
      <c r="I70" s="198">
        <f>(I71)</f>
        <v>0</v>
      </c>
      <c r="J70" s="308">
        <f>SUM(F70:I70)</f>
        <v>7</v>
      </c>
      <c r="K70" s="529"/>
    </row>
    <row r="71" spans="2:11" ht="14.25" customHeight="1" thickTop="1" thickBot="1" x14ac:dyDescent="0.25">
      <c r="B71" s="564"/>
      <c r="C71" s="11"/>
      <c r="D71" s="1248" t="s">
        <v>86</v>
      </c>
      <c r="E71" s="1249"/>
      <c r="F71" s="552">
        <v>3</v>
      </c>
      <c r="G71" s="552">
        <v>4</v>
      </c>
      <c r="H71" s="552"/>
      <c r="I71" s="552"/>
      <c r="J71" s="568">
        <f>SUM(F71:I71)</f>
        <v>7</v>
      </c>
      <c r="K71" s="529"/>
    </row>
    <row r="72" spans="2:11" ht="16.5" customHeight="1" thickTop="1" thickBot="1" x14ac:dyDescent="0.25">
      <c r="B72" s="529"/>
      <c r="C72" s="569"/>
      <c r="D72" s="1250" t="s">
        <v>140</v>
      </c>
      <c r="E72" s="1251"/>
      <c r="F72" s="198">
        <f>SUM(F73:F75)</f>
        <v>2</v>
      </c>
      <c r="G72" s="198">
        <f>SUM(G73:G75)</f>
        <v>0</v>
      </c>
      <c r="H72" s="198">
        <f>SUM(H73:H75)</f>
        <v>0</v>
      </c>
      <c r="I72" s="198">
        <f>SUM(I73:I75)</f>
        <v>0</v>
      </c>
      <c r="J72" s="308">
        <f t="shared" ref="J72:J87" si="2">SUM(F72:I72)</f>
        <v>2</v>
      </c>
      <c r="K72" s="529"/>
    </row>
    <row r="73" spans="2:11" ht="14.25" customHeight="1" outlineLevel="1" thickTop="1" thickBot="1" x14ac:dyDescent="0.25">
      <c r="B73" s="529"/>
      <c r="C73" s="569"/>
      <c r="D73" s="557"/>
      <c r="E73" s="570" t="s">
        <v>29</v>
      </c>
      <c r="F73" s="552"/>
      <c r="G73" s="552"/>
      <c r="H73" s="552"/>
      <c r="I73" s="552"/>
      <c r="J73" s="568">
        <f t="shared" si="2"/>
        <v>0</v>
      </c>
      <c r="K73" s="529"/>
    </row>
    <row r="74" spans="2:11" ht="14.25" outlineLevel="1" thickTop="1" thickBot="1" x14ac:dyDescent="0.25">
      <c r="B74" s="529"/>
      <c r="C74" s="569"/>
      <c r="D74" s="557"/>
      <c r="E74" s="571" t="s">
        <v>57</v>
      </c>
      <c r="F74" s="552">
        <v>2</v>
      </c>
      <c r="G74" s="552"/>
      <c r="H74" s="552"/>
      <c r="I74" s="552"/>
      <c r="J74" s="568">
        <f t="shared" si="2"/>
        <v>2</v>
      </c>
      <c r="K74" s="529"/>
    </row>
    <row r="75" spans="2:11" ht="14.25" outlineLevel="1" thickTop="1" thickBot="1" x14ac:dyDescent="0.25">
      <c r="B75" s="529"/>
      <c r="C75" s="569"/>
      <c r="D75" s="572"/>
      <c r="E75" s="573" t="s">
        <v>58</v>
      </c>
      <c r="F75" s="552"/>
      <c r="G75" s="552"/>
      <c r="H75" s="552"/>
      <c r="I75" s="552"/>
      <c r="J75" s="567">
        <f t="shared" si="2"/>
        <v>0</v>
      </c>
      <c r="K75" s="529"/>
    </row>
    <row r="76" spans="2:11" ht="35.25" customHeight="1" thickTop="1" thickBot="1" x14ac:dyDescent="0.3">
      <c r="B76" s="529"/>
      <c r="C76" s="1252" t="s">
        <v>43</v>
      </c>
      <c r="D76" s="1253"/>
      <c r="E76" s="1253"/>
      <c r="F76" s="1253"/>
      <c r="G76" s="1253"/>
      <c r="H76" s="1253"/>
      <c r="I76" s="1254"/>
      <c r="J76" s="200">
        <f>(H256-J66)</f>
        <v>4371</v>
      </c>
      <c r="K76" s="529"/>
    </row>
    <row r="77" spans="2:11" ht="16.5" customHeight="1" thickTop="1" thickBot="1" x14ac:dyDescent="0.25">
      <c r="B77" s="529"/>
      <c r="C77" s="541"/>
      <c r="D77" s="1255" t="s">
        <v>146</v>
      </c>
      <c r="E77" s="1256"/>
      <c r="F77" s="574"/>
      <c r="G77" s="574"/>
      <c r="H77" s="574"/>
      <c r="I77" s="574"/>
      <c r="J77" s="201">
        <f t="shared" si="2"/>
        <v>0</v>
      </c>
      <c r="K77" s="529"/>
    </row>
    <row r="78" spans="2:11" ht="16.5" customHeight="1" thickTop="1" thickBot="1" x14ac:dyDescent="0.25">
      <c r="B78" s="529"/>
      <c r="C78" s="541"/>
      <c r="D78" s="1257" t="s">
        <v>147</v>
      </c>
      <c r="E78" s="1258"/>
      <c r="F78" s="309">
        <f>(F79+F80+F81+F82+F83+F84+F85+F86+F87)</f>
        <v>63</v>
      </c>
      <c r="G78" s="309">
        <f>(G79+G80+G81+G82+G83+G84+G85+G86+G87)</f>
        <v>6</v>
      </c>
      <c r="H78" s="309">
        <f>(H79+H80+H81+H82+H83+H84+H85+H86+H87)</f>
        <v>4</v>
      </c>
      <c r="I78" s="309">
        <f>(I79+I80+I81+I82+I83+I84+I85+I86+I87)</f>
        <v>0</v>
      </c>
      <c r="J78" s="199">
        <f>SUM(F78:I78)</f>
        <v>73</v>
      </c>
      <c r="K78" s="529"/>
    </row>
    <row r="79" spans="2:11" ht="14.25" customHeight="1" outlineLevel="1" thickTop="1" thickBot="1" x14ac:dyDescent="0.25">
      <c r="B79" s="529"/>
      <c r="C79" s="541"/>
      <c r="D79" s="557"/>
      <c r="E79" s="112" t="s">
        <v>112</v>
      </c>
      <c r="F79" s="574">
        <v>23</v>
      </c>
      <c r="G79" s="574"/>
      <c r="H79" s="574">
        <v>3</v>
      </c>
      <c r="I79" s="574"/>
      <c r="J79" s="575">
        <f t="shared" si="2"/>
        <v>26</v>
      </c>
      <c r="K79" s="529"/>
    </row>
    <row r="80" spans="2:11" ht="14.25" customHeight="1" outlineLevel="1" thickTop="1" thickBot="1" x14ac:dyDescent="0.25">
      <c r="B80" s="529"/>
      <c r="C80" s="541"/>
      <c r="D80" s="557"/>
      <c r="E80" s="113" t="s">
        <v>108</v>
      </c>
      <c r="F80" s="574"/>
      <c r="G80" s="574"/>
      <c r="H80" s="574"/>
      <c r="I80" s="574"/>
      <c r="J80" s="575">
        <f>SUM(F80:I80)</f>
        <v>0</v>
      </c>
      <c r="K80" s="529"/>
    </row>
    <row r="81" spans="2:12" ht="14.25" customHeight="1" outlineLevel="1" thickTop="1" thickBot="1" x14ac:dyDescent="0.25">
      <c r="B81" s="529"/>
      <c r="C81" s="541"/>
      <c r="D81" s="557"/>
      <c r="E81" s="114" t="s">
        <v>109</v>
      </c>
      <c r="F81" s="574"/>
      <c r="G81" s="574"/>
      <c r="H81" s="574"/>
      <c r="I81" s="574"/>
      <c r="J81" s="575">
        <f t="shared" si="2"/>
        <v>0</v>
      </c>
      <c r="K81" s="529"/>
    </row>
    <row r="82" spans="2:12" ht="14.25" customHeight="1" outlineLevel="1" thickTop="1" thickBot="1" x14ac:dyDescent="0.25">
      <c r="B82" s="529"/>
      <c r="C82" s="541"/>
      <c r="D82" s="557"/>
      <c r="E82" s="114" t="s">
        <v>111</v>
      </c>
      <c r="F82" s="574"/>
      <c r="G82" s="574"/>
      <c r="H82" s="574"/>
      <c r="I82" s="574"/>
      <c r="J82" s="575">
        <f t="shared" si="2"/>
        <v>0</v>
      </c>
      <c r="K82" s="529"/>
    </row>
    <row r="83" spans="2:12" ht="14.25" customHeight="1" outlineLevel="1" thickTop="1" thickBot="1" x14ac:dyDescent="0.25">
      <c r="B83" s="529"/>
      <c r="C83" s="541"/>
      <c r="D83" s="557"/>
      <c r="E83" s="114" t="s">
        <v>113</v>
      </c>
      <c r="F83" s="574">
        <v>5</v>
      </c>
      <c r="G83" s="574"/>
      <c r="H83" s="574"/>
      <c r="I83" s="574"/>
      <c r="J83" s="575">
        <f t="shared" si="2"/>
        <v>5</v>
      </c>
      <c r="K83" s="529"/>
    </row>
    <row r="84" spans="2:12" ht="14.25" customHeight="1" outlineLevel="1" thickTop="1" thickBot="1" x14ac:dyDescent="0.25">
      <c r="B84" s="529"/>
      <c r="C84" s="541"/>
      <c r="D84" s="557"/>
      <c r="E84" s="114" t="s">
        <v>107</v>
      </c>
      <c r="F84" s="574">
        <v>5</v>
      </c>
      <c r="G84" s="574">
        <v>1</v>
      </c>
      <c r="H84" s="574"/>
      <c r="I84" s="574"/>
      <c r="J84" s="575">
        <f t="shared" si="2"/>
        <v>6</v>
      </c>
      <c r="K84" s="529"/>
    </row>
    <row r="85" spans="2:12" ht="14.25" customHeight="1" outlineLevel="1" thickTop="1" thickBot="1" x14ac:dyDescent="0.25">
      <c r="B85" s="529"/>
      <c r="C85" s="541"/>
      <c r="D85" s="557"/>
      <c r="E85" s="114" t="s">
        <v>110</v>
      </c>
      <c r="F85" s="574">
        <v>12</v>
      </c>
      <c r="G85" s="574">
        <v>5</v>
      </c>
      <c r="H85" s="574">
        <v>1</v>
      </c>
      <c r="I85" s="574"/>
      <c r="J85" s="575">
        <f t="shared" si="2"/>
        <v>18</v>
      </c>
      <c r="K85" s="529"/>
    </row>
    <row r="86" spans="2:12" ht="14.25" customHeight="1" outlineLevel="1" thickTop="1" thickBot="1" x14ac:dyDescent="0.25">
      <c r="B86" s="529"/>
      <c r="C86" s="541"/>
      <c r="D86" s="557"/>
      <c r="E86" s="114" t="s">
        <v>136</v>
      </c>
      <c r="F86" s="574"/>
      <c r="G86" s="574"/>
      <c r="H86" s="574"/>
      <c r="I86" s="574"/>
      <c r="J86" s="575">
        <f>SUM(F86:I86)</f>
        <v>0</v>
      </c>
      <c r="K86" s="529"/>
    </row>
    <row r="87" spans="2:12" ht="14.25" customHeight="1" outlineLevel="1" thickTop="1" thickBot="1" x14ac:dyDescent="0.25">
      <c r="B87" s="529"/>
      <c r="C87" s="541"/>
      <c r="D87" s="557"/>
      <c r="E87" s="115" t="s">
        <v>114</v>
      </c>
      <c r="F87" s="574">
        <v>18</v>
      </c>
      <c r="G87" s="574"/>
      <c r="H87" s="574"/>
      <c r="I87" s="574"/>
      <c r="J87" s="575">
        <f t="shared" si="2"/>
        <v>18</v>
      </c>
      <c r="K87" s="529"/>
    </row>
    <row r="88" spans="2:12" ht="4.5" customHeight="1" thickTop="1" thickBot="1" x14ac:dyDescent="0.25">
      <c r="B88" s="529"/>
      <c r="C88" s="6" t="s">
        <v>10</v>
      </c>
      <c r="D88" s="530"/>
      <c r="E88" s="529"/>
      <c r="F88" s="541"/>
      <c r="G88" s="541"/>
      <c r="H88" s="541"/>
      <c r="I88" s="541"/>
      <c r="J88" s="541"/>
      <c r="K88" s="541"/>
    </row>
    <row r="89" spans="2:12" ht="12" customHeight="1" thickTop="1" thickBot="1" x14ac:dyDescent="0.25">
      <c r="B89" s="529"/>
      <c r="C89" s="1259" t="s">
        <v>59</v>
      </c>
      <c r="D89" s="1260"/>
      <c r="E89" s="1260"/>
      <c r="F89" s="1260"/>
      <c r="G89" s="1261"/>
      <c r="H89" s="1227" t="s">
        <v>0</v>
      </c>
      <c r="I89" s="1228"/>
      <c r="J89" s="529"/>
      <c r="K89" s="529"/>
    </row>
    <row r="90" spans="2:12" ht="12" customHeight="1" thickTop="1" thickBot="1" x14ac:dyDescent="0.25">
      <c r="B90" s="529"/>
      <c r="C90" s="1262"/>
      <c r="D90" s="1263"/>
      <c r="E90" s="1263"/>
      <c r="F90" s="1263"/>
      <c r="G90" s="1264"/>
      <c r="H90" s="1268">
        <f>SUM(H92:I96)</f>
        <v>4</v>
      </c>
      <c r="I90" s="1268"/>
      <c r="J90" s="529"/>
      <c r="K90" s="529"/>
    </row>
    <row r="91" spans="2:12" ht="12" customHeight="1" thickTop="1" thickBot="1" x14ac:dyDescent="0.25">
      <c r="B91" s="529"/>
      <c r="C91" s="1265"/>
      <c r="D91" s="1266"/>
      <c r="E91" s="1266"/>
      <c r="F91" s="1266"/>
      <c r="G91" s="1267"/>
      <c r="H91" s="1268"/>
      <c r="I91" s="1268"/>
      <c r="J91" s="529"/>
      <c r="K91" s="529"/>
      <c r="L91" s="542"/>
    </row>
    <row r="92" spans="2:12" ht="14.25" customHeight="1" thickTop="1" thickBot="1" x14ac:dyDescent="0.25">
      <c r="B92" s="529"/>
      <c r="C92" s="530"/>
      <c r="D92" s="541"/>
      <c r="E92" s="1289" t="s">
        <v>158</v>
      </c>
      <c r="F92" s="1290"/>
      <c r="G92" s="576">
        <v>4</v>
      </c>
      <c r="H92" s="1271">
        <f>SUM(F92:G92)</f>
        <v>4</v>
      </c>
      <c r="I92" s="1271"/>
      <c r="J92" s="529"/>
      <c r="K92" s="541"/>
    </row>
    <row r="93" spans="2:12" ht="14.25" customHeight="1" thickTop="1" thickBot="1" x14ac:dyDescent="0.25">
      <c r="B93" s="529"/>
      <c r="C93" s="530"/>
      <c r="D93" s="541"/>
      <c r="E93" s="1272" t="s">
        <v>157</v>
      </c>
      <c r="F93" s="1273"/>
      <c r="G93" s="576"/>
      <c r="H93" s="1271">
        <f>SUM(F93:G93)</f>
        <v>0</v>
      </c>
      <c r="I93" s="1271"/>
      <c r="J93" s="529"/>
      <c r="K93" s="541"/>
    </row>
    <row r="94" spans="2:12" ht="14.25" customHeight="1" thickTop="1" thickBot="1" x14ac:dyDescent="0.25">
      <c r="B94" s="529"/>
      <c r="C94" s="530"/>
      <c r="D94" s="541"/>
      <c r="E94" s="1272" t="s">
        <v>159</v>
      </c>
      <c r="F94" s="1273"/>
      <c r="G94" s="576"/>
      <c r="H94" s="1271">
        <f>SUM(F94:G94)</f>
        <v>0</v>
      </c>
      <c r="I94" s="1271"/>
      <c r="J94" s="529"/>
      <c r="K94" s="541"/>
    </row>
    <row r="95" spans="2:12" ht="14.25" customHeight="1" thickTop="1" thickBot="1" x14ac:dyDescent="0.25">
      <c r="B95" s="529"/>
      <c r="C95" s="530"/>
      <c r="D95" s="541"/>
      <c r="E95" s="577" t="s">
        <v>160</v>
      </c>
      <c r="F95" s="312"/>
      <c r="G95" s="576"/>
      <c r="H95" s="1271">
        <f>SUM(F95:G95)</f>
        <v>0</v>
      </c>
      <c r="I95" s="1271"/>
      <c r="J95" s="529"/>
      <c r="K95" s="541"/>
    </row>
    <row r="96" spans="2:12" ht="14.25" customHeight="1" thickTop="1" thickBot="1" x14ac:dyDescent="0.25">
      <c r="B96" s="529"/>
      <c r="C96" s="530"/>
      <c r="D96" s="541"/>
      <c r="E96" s="1272" t="s">
        <v>161</v>
      </c>
      <c r="F96" s="1273"/>
      <c r="G96" s="576"/>
      <c r="H96" s="1271">
        <f>SUM(F96:G96)</f>
        <v>0</v>
      </c>
      <c r="I96" s="1271"/>
      <c r="J96" s="529"/>
      <c r="K96" s="541"/>
    </row>
    <row r="97" spans="2:12" ht="12" customHeight="1" thickTop="1" thickBot="1" x14ac:dyDescent="0.25">
      <c r="B97" s="529"/>
      <c r="C97" s="1274" t="s">
        <v>165</v>
      </c>
      <c r="D97" s="1275"/>
      <c r="E97" s="1275"/>
      <c r="F97" s="1275"/>
      <c r="G97" s="1275"/>
      <c r="H97" s="1276"/>
      <c r="I97" s="1283" t="s">
        <v>0</v>
      </c>
      <c r="J97" s="1284"/>
      <c r="K97" s="529"/>
      <c r="L97" s="542"/>
    </row>
    <row r="98" spans="2:12" ht="12" customHeight="1" thickTop="1" x14ac:dyDescent="0.2">
      <c r="B98" s="529"/>
      <c r="C98" s="1277"/>
      <c r="D98" s="1278"/>
      <c r="E98" s="1278"/>
      <c r="F98" s="1278"/>
      <c r="G98" s="1278"/>
      <c r="H98" s="1279"/>
      <c r="I98" s="1285">
        <f>(I100+I145+I181+I220+I224+I227+I232+I236+I241+I246+I251)</f>
        <v>766</v>
      </c>
      <c r="J98" s="1286"/>
      <c r="K98" s="529"/>
      <c r="L98" s="542"/>
    </row>
    <row r="99" spans="2:12" ht="12" customHeight="1" thickBot="1" x14ac:dyDescent="0.25">
      <c r="B99" s="529"/>
      <c r="C99" s="1280"/>
      <c r="D99" s="1281"/>
      <c r="E99" s="1281"/>
      <c r="F99" s="1281"/>
      <c r="G99" s="1281"/>
      <c r="H99" s="1282"/>
      <c r="I99" s="1287"/>
      <c r="J99" s="1288"/>
      <c r="K99" s="529"/>
      <c r="L99" s="542"/>
    </row>
    <row r="100" spans="2:12" ht="15" customHeight="1" thickTop="1" thickBot="1" x14ac:dyDescent="0.25">
      <c r="B100" s="529"/>
      <c r="C100" s="578"/>
      <c r="D100" s="150">
        <v>7.1</v>
      </c>
      <c r="E100" s="151" t="s">
        <v>90</v>
      </c>
      <c r="F100" s="543"/>
      <c r="G100" s="543"/>
      <c r="H100" s="543"/>
      <c r="I100" s="1247">
        <f>(I101+I107+I113+I119+I123+I127+I133+I139)</f>
        <v>89</v>
      </c>
      <c r="J100" s="1247"/>
      <c r="K100" s="529"/>
    </row>
    <row r="101" spans="2:12" ht="14.25" customHeight="1" thickTop="1" thickBot="1" x14ac:dyDescent="0.25">
      <c r="B101" s="529"/>
      <c r="C101" s="569"/>
      <c r="D101" s="569"/>
      <c r="E101" s="193" t="s">
        <v>60</v>
      </c>
      <c r="F101" s="579"/>
      <c r="G101" s="579"/>
      <c r="H101" s="579"/>
      <c r="I101" s="1271">
        <f>SUM(I102:J106)</f>
        <v>2</v>
      </c>
      <c r="J101" s="1271"/>
      <c r="K101" s="529"/>
    </row>
    <row r="102" spans="2:12" ht="14.25" customHeight="1" thickTop="1" thickBot="1" x14ac:dyDescent="0.25">
      <c r="B102" s="529"/>
      <c r="C102" s="541"/>
      <c r="D102" s="541"/>
      <c r="E102" s="580" t="s">
        <v>38</v>
      </c>
      <c r="F102" s="581"/>
      <c r="G102" s="581"/>
      <c r="H102" s="582"/>
      <c r="I102" s="1292"/>
      <c r="J102" s="1292"/>
      <c r="K102" s="529"/>
    </row>
    <row r="103" spans="2:12" ht="14.25" customHeight="1" thickTop="1" thickBot="1" x14ac:dyDescent="0.25">
      <c r="B103" s="529"/>
      <c r="C103" s="541"/>
      <c r="D103" s="541"/>
      <c r="E103" s="583" t="s">
        <v>149</v>
      </c>
      <c r="F103" s="584"/>
      <c r="G103" s="584"/>
      <c r="H103" s="585"/>
      <c r="I103" s="1293"/>
      <c r="J103" s="1294"/>
      <c r="K103" s="529"/>
    </row>
    <row r="104" spans="2:12" ht="14.25" customHeight="1" thickTop="1" thickBot="1" x14ac:dyDescent="0.25">
      <c r="B104" s="529"/>
      <c r="C104" s="541"/>
      <c r="D104" s="541"/>
      <c r="E104" s="583" t="s">
        <v>22</v>
      </c>
      <c r="F104" s="584"/>
      <c r="G104" s="584"/>
      <c r="H104" s="585"/>
      <c r="I104" s="1293"/>
      <c r="J104" s="1294"/>
      <c r="K104" s="529"/>
    </row>
    <row r="105" spans="2:12" ht="14.25" customHeight="1" thickTop="1" thickBot="1" x14ac:dyDescent="0.25">
      <c r="B105" s="529"/>
      <c r="C105" s="541"/>
      <c r="D105" s="586"/>
      <c r="E105" s="587" t="s">
        <v>21</v>
      </c>
      <c r="F105" s="588"/>
      <c r="G105" s="588"/>
      <c r="H105" s="588"/>
      <c r="I105" s="1293">
        <v>2</v>
      </c>
      <c r="J105" s="1294"/>
      <c r="K105" s="541"/>
    </row>
    <row r="106" spans="2:12" ht="14.25" customHeight="1" thickTop="1" thickBot="1" x14ac:dyDescent="0.25">
      <c r="B106" s="529"/>
      <c r="C106" s="541"/>
      <c r="D106" s="541"/>
      <c r="E106" s="589" t="s">
        <v>150</v>
      </c>
      <c r="F106" s="578"/>
      <c r="G106" s="578"/>
      <c r="H106" s="578"/>
      <c r="I106" s="1291"/>
      <c r="J106" s="1291"/>
      <c r="K106" s="541"/>
    </row>
    <row r="107" spans="2:12" ht="14.25" customHeight="1" thickTop="1" thickBot="1" x14ac:dyDescent="0.25">
      <c r="B107" s="529"/>
      <c r="C107" s="541"/>
      <c r="D107" s="541"/>
      <c r="E107" s="193" t="s">
        <v>30</v>
      </c>
      <c r="F107" s="579"/>
      <c r="G107" s="579"/>
      <c r="H107" s="579"/>
      <c r="I107" s="1271">
        <f>SUM(I108:J112)</f>
        <v>4</v>
      </c>
      <c r="J107" s="1271"/>
      <c r="K107" s="541"/>
    </row>
    <row r="108" spans="2:12" ht="14.25" customHeight="1" thickTop="1" thickBot="1" x14ac:dyDescent="0.25">
      <c r="B108" s="529"/>
      <c r="C108" s="541"/>
      <c r="D108" s="586"/>
      <c r="E108" s="580" t="s">
        <v>38</v>
      </c>
      <c r="F108" s="581"/>
      <c r="G108" s="581"/>
      <c r="H108" s="582"/>
      <c r="I108" s="1292">
        <v>1</v>
      </c>
      <c r="J108" s="1292"/>
      <c r="K108" s="541"/>
      <c r="L108" s="542"/>
    </row>
    <row r="109" spans="2:12" ht="14.25" customHeight="1" thickTop="1" thickBot="1" x14ac:dyDescent="0.25">
      <c r="B109" s="529"/>
      <c r="C109" s="541"/>
      <c r="D109" s="586"/>
      <c r="E109" s="583" t="s">
        <v>149</v>
      </c>
      <c r="F109" s="584"/>
      <c r="G109" s="584"/>
      <c r="H109" s="585"/>
      <c r="I109" s="1293"/>
      <c r="J109" s="1294"/>
      <c r="K109" s="541"/>
      <c r="L109" s="542"/>
    </row>
    <row r="110" spans="2:12" ht="14.25" customHeight="1" thickTop="1" thickBot="1" x14ac:dyDescent="0.25">
      <c r="B110" s="529"/>
      <c r="C110" s="541"/>
      <c r="D110" s="586"/>
      <c r="E110" s="583" t="s">
        <v>22</v>
      </c>
      <c r="F110" s="584"/>
      <c r="G110" s="584"/>
      <c r="H110" s="585"/>
      <c r="I110" s="1293"/>
      <c r="J110" s="1294"/>
      <c r="K110" s="541"/>
      <c r="L110" s="542"/>
    </row>
    <row r="111" spans="2:12" ht="14.25" customHeight="1" thickTop="1" thickBot="1" x14ac:dyDescent="0.25">
      <c r="B111" s="529"/>
      <c r="C111" s="541"/>
      <c r="D111" s="586"/>
      <c r="E111" s="587" t="s">
        <v>21</v>
      </c>
      <c r="F111" s="588"/>
      <c r="G111" s="588"/>
      <c r="H111" s="588"/>
      <c r="I111" s="1293">
        <v>3</v>
      </c>
      <c r="J111" s="1294"/>
      <c r="K111" s="541"/>
      <c r="L111" s="542"/>
    </row>
    <row r="112" spans="2:12" ht="14.25" customHeight="1" thickTop="1" thickBot="1" x14ac:dyDescent="0.25">
      <c r="B112" s="529"/>
      <c r="C112" s="541"/>
      <c r="D112" s="586"/>
      <c r="E112" s="589" t="s">
        <v>150</v>
      </c>
      <c r="F112" s="578"/>
      <c r="G112" s="578"/>
      <c r="H112" s="578"/>
      <c r="I112" s="1291"/>
      <c r="J112" s="1291"/>
      <c r="K112" s="541"/>
      <c r="L112" s="542"/>
    </row>
    <row r="113" spans="2:15" ht="14.25" customHeight="1" thickTop="1" thickBot="1" x14ac:dyDescent="0.25">
      <c r="B113" s="529"/>
      <c r="C113" s="541"/>
      <c r="D113" s="586"/>
      <c r="E113" s="193" t="s">
        <v>61</v>
      </c>
      <c r="F113" s="579"/>
      <c r="G113" s="579"/>
      <c r="H113" s="579"/>
      <c r="I113" s="1271">
        <f>SUM(I114:J118)</f>
        <v>0</v>
      </c>
      <c r="J113" s="1271"/>
      <c r="K113" s="541"/>
      <c r="L113" s="542"/>
      <c r="O113" s="538"/>
    </row>
    <row r="114" spans="2:15" ht="14.25" customHeight="1" thickTop="1" thickBot="1" x14ac:dyDescent="0.25">
      <c r="B114" s="529"/>
      <c r="C114" s="541"/>
      <c r="D114" s="586"/>
      <c r="E114" s="580" t="s">
        <v>38</v>
      </c>
      <c r="F114" s="581"/>
      <c r="G114" s="581"/>
      <c r="H114" s="582"/>
      <c r="I114" s="1292"/>
      <c r="J114" s="1292"/>
      <c r="K114" s="541"/>
      <c r="L114" s="542"/>
      <c r="O114" s="538"/>
    </row>
    <row r="115" spans="2:15" ht="14.25" customHeight="1" thickTop="1" thickBot="1" x14ac:dyDescent="0.25">
      <c r="B115" s="529"/>
      <c r="C115" s="541"/>
      <c r="D115" s="586"/>
      <c r="E115" s="583" t="s">
        <v>149</v>
      </c>
      <c r="F115" s="584"/>
      <c r="G115" s="584"/>
      <c r="H115" s="585"/>
      <c r="I115" s="1293"/>
      <c r="J115" s="1294"/>
      <c r="K115" s="541"/>
      <c r="L115" s="542"/>
      <c r="O115" s="538"/>
    </row>
    <row r="116" spans="2:15" ht="14.25" customHeight="1" thickTop="1" thickBot="1" x14ac:dyDescent="0.25">
      <c r="B116" s="529"/>
      <c r="C116" s="541"/>
      <c r="D116" s="586"/>
      <c r="E116" s="583" t="s">
        <v>22</v>
      </c>
      <c r="F116" s="584"/>
      <c r="G116" s="584"/>
      <c r="H116" s="585"/>
      <c r="I116" s="1293"/>
      <c r="J116" s="1294"/>
      <c r="K116" s="541"/>
      <c r="L116" s="542"/>
      <c r="O116" s="538"/>
    </row>
    <row r="117" spans="2:15" ht="14.25" customHeight="1" thickTop="1" thickBot="1" x14ac:dyDescent="0.25">
      <c r="B117" s="529"/>
      <c r="C117" s="541"/>
      <c r="D117" s="586"/>
      <c r="E117" s="587" t="s">
        <v>21</v>
      </c>
      <c r="F117" s="588"/>
      <c r="G117" s="588"/>
      <c r="H117" s="588"/>
      <c r="I117" s="1293"/>
      <c r="J117" s="1294"/>
      <c r="K117" s="541"/>
      <c r="L117" s="542"/>
      <c r="O117" s="538"/>
    </row>
    <row r="118" spans="2:15" ht="14.25" customHeight="1" thickTop="1" thickBot="1" x14ac:dyDescent="0.25">
      <c r="B118" s="529"/>
      <c r="C118" s="541"/>
      <c r="D118" s="586"/>
      <c r="E118" s="589" t="s">
        <v>150</v>
      </c>
      <c r="F118" s="578"/>
      <c r="G118" s="578"/>
      <c r="H118" s="578"/>
      <c r="I118" s="1291"/>
      <c r="J118" s="1291"/>
      <c r="K118" s="541"/>
      <c r="L118" s="542"/>
      <c r="O118" s="538"/>
    </row>
    <row r="119" spans="2:15" ht="14.25" customHeight="1" thickTop="1" thickBot="1" x14ac:dyDescent="0.25">
      <c r="B119" s="529"/>
      <c r="C119" s="541"/>
      <c r="D119" s="586"/>
      <c r="E119" s="194" t="s">
        <v>62</v>
      </c>
      <c r="F119" s="579"/>
      <c r="G119" s="579"/>
      <c r="H119" s="590"/>
      <c r="I119" s="1295">
        <f>I121+I122+I120</f>
        <v>2</v>
      </c>
      <c r="J119" s="1296"/>
      <c r="K119" s="541"/>
      <c r="L119" s="542"/>
      <c r="O119" s="538"/>
    </row>
    <row r="120" spans="2:15" ht="14.25" customHeight="1" thickTop="1" thickBot="1" x14ac:dyDescent="0.25">
      <c r="B120" s="529"/>
      <c r="C120" s="541"/>
      <c r="D120" s="586"/>
      <c r="E120" s="591" t="s">
        <v>151</v>
      </c>
      <c r="F120" s="592"/>
      <c r="G120" s="592"/>
      <c r="H120" s="592"/>
      <c r="I120" s="1292">
        <v>1</v>
      </c>
      <c r="J120" s="1292"/>
      <c r="K120" s="541"/>
      <c r="L120" s="542"/>
      <c r="O120" s="538"/>
    </row>
    <row r="121" spans="2:15" ht="14.25" customHeight="1" thickTop="1" thickBot="1" x14ac:dyDescent="0.25">
      <c r="B121" s="529"/>
      <c r="C121" s="541"/>
      <c r="D121" s="586"/>
      <c r="E121" s="591" t="s">
        <v>41</v>
      </c>
      <c r="F121" s="588"/>
      <c r="G121" s="588"/>
      <c r="H121" s="588"/>
      <c r="I121" s="1293"/>
      <c r="J121" s="1294"/>
      <c r="K121" s="541"/>
      <c r="L121" s="542"/>
      <c r="O121" s="538"/>
    </row>
    <row r="122" spans="2:15" ht="14.25" customHeight="1" thickTop="1" thickBot="1" x14ac:dyDescent="0.25">
      <c r="B122" s="529"/>
      <c r="C122" s="541"/>
      <c r="D122" s="586"/>
      <c r="E122" s="580" t="s">
        <v>40</v>
      </c>
      <c r="F122" s="588"/>
      <c r="G122" s="588"/>
      <c r="H122" s="593"/>
      <c r="I122" s="1291">
        <v>1</v>
      </c>
      <c r="J122" s="1291"/>
      <c r="K122" s="541"/>
      <c r="L122" s="542"/>
      <c r="O122" s="538"/>
    </row>
    <row r="123" spans="2:15" ht="14.25" customHeight="1" thickTop="1" thickBot="1" x14ac:dyDescent="0.25">
      <c r="B123" s="529"/>
      <c r="C123" s="541"/>
      <c r="D123" s="586"/>
      <c r="E123" s="194" t="s">
        <v>63</v>
      </c>
      <c r="F123" s="579"/>
      <c r="G123" s="579"/>
      <c r="H123" s="579"/>
      <c r="I123" s="1295">
        <f>I125+I126+I124</f>
        <v>0</v>
      </c>
      <c r="J123" s="1296"/>
      <c r="K123" s="541"/>
      <c r="L123" s="542"/>
    </row>
    <row r="124" spans="2:15" ht="14.25" customHeight="1" thickTop="1" thickBot="1" x14ac:dyDescent="0.25">
      <c r="B124" s="529"/>
      <c r="C124" s="541"/>
      <c r="D124" s="586"/>
      <c r="E124" s="591" t="s">
        <v>42</v>
      </c>
      <c r="F124" s="592"/>
      <c r="G124" s="592"/>
      <c r="H124" s="592"/>
      <c r="I124" s="1292"/>
      <c r="J124" s="1292"/>
      <c r="K124" s="541"/>
      <c r="L124" s="542"/>
    </row>
    <row r="125" spans="2:15" ht="14.25" customHeight="1" thickTop="1" thickBot="1" x14ac:dyDescent="0.25">
      <c r="B125" s="529"/>
      <c r="C125" s="541"/>
      <c r="D125" s="586"/>
      <c r="E125" s="591" t="s">
        <v>41</v>
      </c>
      <c r="F125" s="588"/>
      <c r="G125" s="588"/>
      <c r="H125" s="588"/>
      <c r="I125" s="1293"/>
      <c r="J125" s="1294"/>
      <c r="K125" s="541"/>
      <c r="L125" s="542"/>
    </row>
    <row r="126" spans="2:15" ht="14.25" customHeight="1" thickTop="1" thickBot="1" x14ac:dyDescent="0.25">
      <c r="B126" s="529"/>
      <c r="C126" s="541"/>
      <c r="D126" s="586"/>
      <c r="E126" s="580" t="s">
        <v>40</v>
      </c>
      <c r="F126" s="588"/>
      <c r="G126" s="588"/>
      <c r="H126" s="593"/>
      <c r="I126" s="1291"/>
      <c r="J126" s="1291"/>
      <c r="K126" s="541"/>
      <c r="L126" s="542"/>
    </row>
    <row r="127" spans="2:15" ht="14.25" customHeight="1" thickTop="1" thickBot="1" x14ac:dyDescent="0.25">
      <c r="B127" s="529"/>
      <c r="C127" s="541"/>
      <c r="D127" s="586"/>
      <c r="E127" s="194" t="s">
        <v>122</v>
      </c>
      <c r="F127" s="579"/>
      <c r="G127" s="579"/>
      <c r="H127" s="579"/>
      <c r="I127" s="1271">
        <f>SUM(I128:J132)</f>
        <v>40</v>
      </c>
      <c r="J127" s="1271"/>
      <c r="K127" s="541"/>
      <c r="L127" s="542"/>
    </row>
    <row r="128" spans="2:15" ht="14.25" customHeight="1" thickTop="1" thickBot="1" x14ac:dyDescent="0.25">
      <c r="B128" s="529"/>
      <c r="C128" s="541"/>
      <c r="D128" s="586"/>
      <c r="E128" s="580" t="s">
        <v>38</v>
      </c>
      <c r="F128" s="581"/>
      <c r="G128" s="581"/>
      <c r="H128" s="582"/>
      <c r="I128" s="1292">
        <v>25</v>
      </c>
      <c r="J128" s="1292"/>
      <c r="K128" s="541"/>
      <c r="L128" s="542"/>
    </row>
    <row r="129" spans="2:12" ht="14.25" customHeight="1" thickTop="1" thickBot="1" x14ac:dyDescent="0.25">
      <c r="B129" s="529"/>
      <c r="C129" s="541"/>
      <c r="D129" s="586"/>
      <c r="E129" s="583" t="s">
        <v>149</v>
      </c>
      <c r="F129" s="584"/>
      <c r="G129" s="584"/>
      <c r="H129" s="585"/>
      <c r="I129" s="1293"/>
      <c r="J129" s="1294"/>
      <c r="K129" s="541"/>
      <c r="L129" s="542"/>
    </row>
    <row r="130" spans="2:12" ht="14.25" customHeight="1" thickTop="1" thickBot="1" x14ac:dyDescent="0.25">
      <c r="B130" s="529"/>
      <c r="C130" s="541"/>
      <c r="D130" s="586"/>
      <c r="E130" s="583" t="s">
        <v>22</v>
      </c>
      <c r="F130" s="584"/>
      <c r="G130" s="584"/>
      <c r="H130" s="585"/>
      <c r="I130" s="1293">
        <v>7</v>
      </c>
      <c r="J130" s="1294"/>
      <c r="K130" s="541"/>
      <c r="L130" s="542"/>
    </row>
    <row r="131" spans="2:12" ht="14.25" customHeight="1" thickTop="1" thickBot="1" x14ac:dyDescent="0.25">
      <c r="B131" s="529"/>
      <c r="C131" s="541"/>
      <c r="D131" s="586"/>
      <c r="E131" s="587" t="s">
        <v>21</v>
      </c>
      <c r="F131" s="588"/>
      <c r="G131" s="588"/>
      <c r="H131" s="588"/>
      <c r="I131" s="1293">
        <v>8</v>
      </c>
      <c r="J131" s="1294"/>
      <c r="K131" s="541"/>
      <c r="L131" s="542"/>
    </row>
    <row r="132" spans="2:12" ht="14.25" customHeight="1" thickTop="1" thickBot="1" x14ac:dyDescent="0.25">
      <c r="B132" s="529"/>
      <c r="C132" s="541"/>
      <c r="D132" s="586"/>
      <c r="E132" s="589" t="s">
        <v>150</v>
      </c>
      <c r="F132" s="578"/>
      <c r="G132" s="578"/>
      <c r="H132" s="578"/>
      <c r="I132" s="1291"/>
      <c r="J132" s="1291"/>
      <c r="K132" s="541"/>
      <c r="L132" s="542"/>
    </row>
    <row r="133" spans="2:12" ht="14.25" customHeight="1" thickTop="1" thickBot="1" x14ac:dyDescent="0.25">
      <c r="B133" s="529"/>
      <c r="C133" s="541"/>
      <c r="D133" s="586"/>
      <c r="E133" s="193" t="s">
        <v>123</v>
      </c>
      <c r="F133" s="579"/>
      <c r="G133" s="579"/>
      <c r="H133" s="579"/>
      <c r="I133" s="1271">
        <f>SUM(I134:J138)</f>
        <v>23</v>
      </c>
      <c r="J133" s="1271"/>
      <c r="K133" s="541"/>
      <c r="L133" s="542"/>
    </row>
    <row r="134" spans="2:12" ht="14.25" customHeight="1" thickTop="1" thickBot="1" x14ac:dyDescent="0.25">
      <c r="B134" s="529"/>
      <c r="C134" s="541"/>
      <c r="D134" s="586"/>
      <c r="E134" s="580" t="s">
        <v>42</v>
      </c>
      <c r="F134" s="581"/>
      <c r="G134" s="581"/>
      <c r="H134" s="582"/>
      <c r="I134" s="1292">
        <v>9</v>
      </c>
      <c r="J134" s="1292"/>
      <c r="K134" s="541"/>
      <c r="L134" s="542"/>
    </row>
    <row r="135" spans="2:12" ht="14.25" customHeight="1" thickTop="1" thickBot="1" x14ac:dyDescent="0.25">
      <c r="B135" s="529"/>
      <c r="C135" s="541"/>
      <c r="D135" s="586"/>
      <c r="E135" s="583" t="s">
        <v>149</v>
      </c>
      <c r="F135" s="584"/>
      <c r="G135" s="584"/>
      <c r="H135" s="585"/>
      <c r="I135" s="1293">
        <v>1</v>
      </c>
      <c r="J135" s="1294"/>
      <c r="K135" s="541"/>
      <c r="L135" s="542"/>
    </row>
    <row r="136" spans="2:12" ht="14.25" customHeight="1" thickTop="1" thickBot="1" x14ac:dyDescent="0.25">
      <c r="B136" s="529"/>
      <c r="C136" s="541"/>
      <c r="D136" s="586"/>
      <c r="E136" s="583" t="s">
        <v>41</v>
      </c>
      <c r="F136" s="584"/>
      <c r="G136" s="584"/>
      <c r="H136" s="585"/>
      <c r="I136" s="1293">
        <v>8</v>
      </c>
      <c r="J136" s="1294"/>
      <c r="K136" s="541"/>
      <c r="L136" s="542"/>
    </row>
    <row r="137" spans="2:12" ht="14.25" customHeight="1" thickTop="1" thickBot="1" x14ac:dyDescent="0.25">
      <c r="B137" s="529"/>
      <c r="C137" s="541"/>
      <c r="D137" s="586"/>
      <c r="E137" s="587" t="s">
        <v>40</v>
      </c>
      <c r="F137" s="588"/>
      <c r="G137" s="588"/>
      <c r="H137" s="588"/>
      <c r="I137" s="1293">
        <v>5</v>
      </c>
      <c r="J137" s="1294"/>
      <c r="K137" s="541"/>
      <c r="L137" s="542"/>
    </row>
    <row r="138" spans="2:12" ht="14.25" customHeight="1" thickTop="1" thickBot="1" x14ac:dyDescent="0.25">
      <c r="B138" s="529"/>
      <c r="C138" s="541"/>
      <c r="D138" s="586"/>
      <c r="E138" s="589" t="s">
        <v>152</v>
      </c>
      <c r="F138" s="578"/>
      <c r="G138" s="578"/>
      <c r="H138" s="578"/>
      <c r="I138" s="1291"/>
      <c r="J138" s="1291"/>
      <c r="K138" s="541"/>
      <c r="L138" s="542"/>
    </row>
    <row r="139" spans="2:12" ht="14.25" customHeight="1" thickTop="1" thickBot="1" x14ac:dyDescent="0.25">
      <c r="B139" s="529"/>
      <c r="C139" s="541"/>
      <c r="D139" s="586"/>
      <c r="E139" s="193" t="s">
        <v>148</v>
      </c>
      <c r="F139" s="579"/>
      <c r="G139" s="579"/>
      <c r="H139" s="579"/>
      <c r="I139" s="1271">
        <f>SUM(I140:J144)</f>
        <v>18</v>
      </c>
      <c r="J139" s="1271"/>
      <c r="K139" s="541"/>
      <c r="L139" s="542"/>
    </row>
    <row r="140" spans="2:12" ht="14.25" customHeight="1" thickTop="1" thickBot="1" x14ac:dyDescent="0.25">
      <c r="B140" s="529"/>
      <c r="C140" s="541"/>
      <c r="D140" s="586"/>
      <c r="E140" s="580" t="s">
        <v>38</v>
      </c>
      <c r="F140" s="581"/>
      <c r="G140" s="581"/>
      <c r="H140" s="582"/>
      <c r="I140" s="1292">
        <v>9</v>
      </c>
      <c r="J140" s="1292"/>
      <c r="K140" s="541"/>
      <c r="L140" s="542"/>
    </row>
    <row r="141" spans="2:12" ht="14.25" customHeight="1" thickTop="1" thickBot="1" x14ac:dyDescent="0.25">
      <c r="B141" s="529"/>
      <c r="C141" s="541"/>
      <c r="D141" s="586"/>
      <c r="E141" s="583" t="s">
        <v>149</v>
      </c>
      <c r="F141" s="584"/>
      <c r="G141" s="584"/>
      <c r="H141" s="585"/>
      <c r="I141" s="1293"/>
      <c r="J141" s="1294"/>
      <c r="K141" s="541"/>
      <c r="L141" s="542"/>
    </row>
    <row r="142" spans="2:12" ht="14.25" customHeight="1" thickTop="1" thickBot="1" x14ac:dyDescent="0.25">
      <c r="B142" s="529"/>
      <c r="C142" s="541"/>
      <c r="D142" s="586"/>
      <c r="E142" s="583" t="s">
        <v>22</v>
      </c>
      <c r="F142" s="584"/>
      <c r="G142" s="584"/>
      <c r="H142" s="585"/>
      <c r="I142" s="1293">
        <v>3</v>
      </c>
      <c r="J142" s="1294"/>
      <c r="K142" s="541"/>
      <c r="L142" s="542"/>
    </row>
    <row r="143" spans="2:12" ht="14.25" customHeight="1" thickTop="1" thickBot="1" x14ac:dyDescent="0.25">
      <c r="B143" s="529"/>
      <c r="C143" s="541"/>
      <c r="D143" s="586"/>
      <c r="E143" s="587" t="s">
        <v>21</v>
      </c>
      <c r="F143" s="588"/>
      <c r="G143" s="588"/>
      <c r="H143" s="588"/>
      <c r="I143" s="1293">
        <v>5</v>
      </c>
      <c r="J143" s="1294"/>
      <c r="K143" s="541"/>
      <c r="L143" s="542"/>
    </row>
    <row r="144" spans="2:12" ht="14.25" customHeight="1" thickTop="1" thickBot="1" x14ac:dyDescent="0.25">
      <c r="B144" s="529"/>
      <c r="C144" s="541"/>
      <c r="D144" s="586"/>
      <c r="E144" s="589" t="s">
        <v>150</v>
      </c>
      <c r="F144" s="578"/>
      <c r="G144" s="578"/>
      <c r="H144" s="578"/>
      <c r="I144" s="1291">
        <v>1</v>
      </c>
      <c r="J144" s="1291"/>
      <c r="K144" s="541"/>
      <c r="L144" s="542"/>
    </row>
    <row r="145" spans="2:14" ht="16.5" customHeight="1" thickTop="1" thickBot="1" x14ac:dyDescent="0.25">
      <c r="B145" s="529"/>
      <c r="C145" s="541"/>
      <c r="D145" s="152" t="s">
        <v>153</v>
      </c>
      <c r="E145" s="153"/>
      <c r="F145" s="154"/>
      <c r="G145" s="594"/>
      <c r="H145" s="594"/>
      <c r="I145" s="1236">
        <f>(I146+I151+I156+I161+I166+I171+I176)</f>
        <v>2</v>
      </c>
      <c r="J145" s="1237"/>
      <c r="K145" s="541"/>
      <c r="L145" s="542"/>
    </row>
    <row r="146" spans="2:14" ht="14.25" customHeight="1" thickTop="1" thickBot="1" x14ac:dyDescent="0.25">
      <c r="B146" s="529"/>
      <c r="C146" s="541"/>
      <c r="D146" s="595"/>
      <c r="E146" s="195" t="s">
        <v>23</v>
      </c>
      <c r="F146" s="579"/>
      <c r="G146" s="579"/>
      <c r="H146" s="590"/>
      <c r="I146" s="1295">
        <f>(I147+I148+I149+I150)</f>
        <v>0</v>
      </c>
      <c r="J146" s="1296"/>
      <c r="K146" s="541"/>
      <c r="L146" s="542"/>
      <c r="N146" s="538"/>
    </row>
    <row r="147" spans="2:14" ht="14.25" customHeight="1" thickTop="1" thickBot="1" x14ac:dyDescent="0.25">
      <c r="B147" s="529"/>
      <c r="C147" s="541"/>
      <c r="D147" s="596"/>
      <c r="E147" s="597" t="s">
        <v>38</v>
      </c>
      <c r="F147" s="588"/>
      <c r="G147" s="588"/>
      <c r="H147" s="593"/>
      <c r="I147" s="1291"/>
      <c r="J147" s="1291"/>
      <c r="K147" s="541"/>
      <c r="L147" s="542"/>
      <c r="N147" s="538"/>
    </row>
    <row r="148" spans="2:14" ht="14.25" customHeight="1" thickTop="1" thickBot="1" x14ac:dyDescent="0.25">
      <c r="B148" s="529"/>
      <c r="C148" s="541"/>
      <c r="D148" s="596"/>
      <c r="E148" s="597" t="s">
        <v>149</v>
      </c>
      <c r="F148" s="588"/>
      <c r="G148" s="588"/>
      <c r="H148" s="593"/>
      <c r="I148" s="1291"/>
      <c r="J148" s="1291"/>
      <c r="K148" s="541"/>
      <c r="L148" s="542"/>
      <c r="N148" s="538"/>
    </row>
    <row r="149" spans="2:14" ht="14.25" customHeight="1" thickTop="1" thickBot="1" x14ac:dyDescent="0.25">
      <c r="B149" s="529"/>
      <c r="C149" s="541"/>
      <c r="D149" s="596"/>
      <c r="E149" s="597" t="s">
        <v>22</v>
      </c>
      <c r="F149" s="588"/>
      <c r="G149" s="588"/>
      <c r="H149" s="593"/>
      <c r="I149" s="1291"/>
      <c r="J149" s="1291"/>
      <c r="K149" s="541"/>
      <c r="L149" s="542"/>
      <c r="N149" s="538"/>
    </row>
    <row r="150" spans="2:14" ht="14.25" customHeight="1" thickTop="1" thickBot="1" x14ac:dyDescent="0.25">
      <c r="B150" s="529"/>
      <c r="C150" s="541"/>
      <c r="D150" s="596"/>
      <c r="E150" s="597" t="s">
        <v>21</v>
      </c>
      <c r="F150" s="598"/>
      <c r="G150" s="598"/>
      <c r="H150" s="599"/>
      <c r="I150" s="1291"/>
      <c r="J150" s="1291"/>
      <c r="K150" s="541"/>
      <c r="L150" s="542"/>
      <c r="M150" s="538"/>
      <c r="N150" s="538"/>
    </row>
    <row r="151" spans="2:14" ht="14.25" customHeight="1" thickTop="1" thickBot="1" x14ac:dyDescent="0.25">
      <c r="B151" s="529"/>
      <c r="C151" s="541"/>
      <c r="D151" s="596"/>
      <c r="E151" s="196" t="s">
        <v>7</v>
      </c>
      <c r="F151" s="600"/>
      <c r="G151" s="600"/>
      <c r="H151" s="600"/>
      <c r="I151" s="1297">
        <f>(I152+I153+I154+I155)</f>
        <v>2</v>
      </c>
      <c r="J151" s="1297"/>
      <c r="K151" s="541"/>
      <c r="L151" s="542"/>
      <c r="M151" s="538"/>
      <c r="N151" s="538"/>
    </row>
    <row r="152" spans="2:14" ht="14.25" customHeight="1" thickTop="1" thickBot="1" x14ac:dyDescent="0.25">
      <c r="B152" s="529"/>
      <c r="C152" s="541"/>
      <c r="D152" s="596"/>
      <c r="E152" s="597" t="s">
        <v>38</v>
      </c>
      <c r="F152" s="588"/>
      <c r="G152" s="588"/>
      <c r="H152" s="593"/>
      <c r="I152" s="1291">
        <v>1</v>
      </c>
      <c r="J152" s="1291"/>
      <c r="K152" s="541"/>
      <c r="L152" s="542"/>
      <c r="M152" s="538"/>
      <c r="N152" s="538"/>
    </row>
    <row r="153" spans="2:14" ht="14.25" customHeight="1" thickTop="1" thickBot="1" x14ac:dyDescent="0.25">
      <c r="B153" s="529"/>
      <c r="C153" s="541"/>
      <c r="D153" s="596"/>
      <c r="E153" s="597" t="s">
        <v>149</v>
      </c>
      <c r="F153" s="588"/>
      <c r="G153" s="588"/>
      <c r="H153" s="593"/>
      <c r="I153" s="1291"/>
      <c r="J153" s="1291"/>
      <c r="K153" s="541"/>
      <c r="L153" s="542"/>
      <c r="M153" s="538"/>
      <c r="N153" s="538"/>
    </row>
    <row r="154" spans="2:14" ht="14.25" customHeight="1" thickTop="1" thickBot="1" x14ac:dyDescent="0.25">
      <c r="B154" s="529"/>
      <c r="C154" s="541"/>
      <c r="D154" s="596"/>
      <c r="E154" s="597" t="s">
        <v>22</v>
      </c>
      <c r="F154" s="588"/>
      <c r="G154" s="588"/>
      <c r="H154" s="593"/>
      <c r="I154" s="1291"/>
      <c r="J154" s="1291"/>
      <c r="K154" s="541"/>
      <c r="L154" s="542"/>
      <c r="M154" s="538"/>
      <c r="N154" s="538"/>
    </row>
    <row r="155" spans="2:14" ht="14.25" customHeight="1" thickTop="1" thickBot="1" x14ac:dyDescent="0.25">
      <c r="B155" s="529"/>
      <c r="C155" s="541"/>
      <c r="D155" s="596"/>
      <c r="E155" s="597" t="s">
        <v>21</v>
      </c>
      <c r="F155" s="598"/>
      <c r="G155" s="598"/>
      <c r="H155" s="599"/>
      <c r="I155" s="1291">
        <v>1</v>
      </c>
      <c r="J155" s="1291"/>
      <c r="K155" s="541"/>
      <c r="L155" s="542"/>
      <c r="M155" s="538"/>
      <c r="N155" s="538"/>
    </row>
    <row r="156" spans="2:14" ht="14.25" customHeight="1" thickTop="1" thickBot="1" x14ac:dyDescent="0.25">
      <c r="B156" s="529"/>
      <c r="C156" s="541"/>
      <c r="D156" s="596"/>
      <c r="E156" s="196" t="s">
        <v>154</v>
      </c>
      <c r="F156" s="600"/>
      <c r="G156" s="600"/>
      <c r="H156" s="600"/>
      <c r="I156" s="1297">
        <f>(I157+I158+I159+I160)</f>
        <v>0</v>
      </c>
      <c r="J156" s="1297"/>
      <c r="K156" s="541"/>
      <c r="L156" s="542"/>
      <c r="M156" s="538"/>
      <c r="N156" s="538"/>
    </row>
    <row r="157" spans="2:14" ht="14.25" customHeight="1" thickTop="1" thickBot="1" x14ac:dyDescent="0.25">
      <c r="B157" s="529"/>
      <c r="C157" s="541"/>
      <c r="D157" s="596"/>
      <c r="E157" s="597" t="s">
        <v>38</v>
      </c>
      <c r="F157" s="588"/>
      <c r="G157" s="588"/>
      <c r="H157" s="593"/>
      <c r="I157" s="1291"/>
      <c r="J157" s="1291"/>
      <c r="K157" s="541"/>
      <c r="L157" s="542"/>
      <c r="M157" s="538"/>
      <c r="N157" s="538"/>
    </row>
    <row r="158" spans="2:14" ht="14.25" customHeight="1" thickTop="1" thickBot="1" x14ac:dyDescent="0.25">
      <c r="B158" s="529"/>
      <c r="C158" s="541"/>
      <c r="D158" s="596"/>
      <c r="E158" s="597" t="s">
        <v>149</v>
      </c>
      <c r="F158" s="588"/>
      <c r="G158" s="588"/>
      <c r="H158" s="593"/>
      <c r="I158" s="1291"/>
      <c r="J158" s="1291"/>
      <c r="K158" s="541"/>
      <c r="L158" s="542"/>
      <c r="M158" s="538"/>
      <c r="N158" s="538"/>
    </row>
    <row r="159" spans="2:14" ht="14.25" customHeight="1" thickTop="1" thickBot="1" x14ac:dyDescent="0.25">
      <c r="B159" s="529"/>
      <c r="C159" s="541"/>
      <c r="D159" s="596"/>
      <c r="E159" s="597" t="s">
        <v>22</v>
      </c>
      <c r="F159" s="588"/>
      <c r="G159" s="588"/>
      <c r="H159" s="593"/>
      <c r="I159" s="1291"/>
      <c r="J159" s="1291"/>
      <c r="K159" s="541"/>
      <c r="L159" s="542"/>
      <c r="M159" s="538"/>
      <c r="N159" s="538"/>
    </row>
    <row r="160" spans="2:14" ht="14.25" customHeight="1" thickTop="1" thickBot="1" x14ac:dyDescent="0.25">
      <c r="B160" s="529"/>
      <c r="C160" s="541"/>
      <c r="D160" s="596"/>
      <c r="E160" s="597" t="s">
        <v>21</v>
      </c>
      <c r="F160" s="598"/>
      <c r="G160" s="598"/>
      <c r="H160" s="599"/>
      <c r="I160" s="1291"/>
      <c r="J160" s="1291"/>
      <c r="K160" s="541"/>
      <c r="L160" s="542"/>
      <c r="M160" s="538"/>
      <c r="N160" s="538"/>
    </row>
    <row r="161" spans="1:14" ht="14.25" customHeight="1" thickTop="1" thickBot="1" x14ac:dyDescent="0.25">
      <c r="B161" s="529"/>
      <c r="C161" s="541"/>
      <c r="D161" s="596"/>
      <c r="E161" s="197" t="s">
        <v>64</v>
      </c>
      <c r="F161" s="579"/>
      <c r="G161" s="579"/>
      <c r="H161" s="590"/>
      <c r="I161" s="1297">
        <f>(I162+I163+I164+I165)</f>
        <v>0</v>
      </c>
      <c r="J161" s="1297"/>
      <c r="K161" s="541"/>
      <c r="L161" s="542"/>
      <c r="M161" s="538"/>
      <c r="N161" s="538"/>
    </row>
    <row r="162" spans="1:14" ht="14.25" customHeight="1" thickTop="1" thickBot="1" x14ac:dyDescent="0.25">
      <c r="B162" s="529"/>
      <c r="C162" s="541"/>
      <c r="D162" s="596"/>
      <c r="E162" s="601" t="s">
        <v>39</v>
      </c>
      <c r="F162" s="581"/>
      <c r="G162" s="581"/>
      <c r="H162" s="582"/>
      <c r="I162" s="1291"/>
      <c r="J162" s="1291"/>
      <c r="K162" s="541"/>
      <c r="L162" s="542"/>
      <c r="M162" s="538"/>
      <c r="N162" s="538"/>
    </row>
    <row r="163" spans="1:14" ht="14.25" customHeight="1" thickTop="1" thickBot="1" x14ac:dyDescent="0.25">
      <c r="B163" s="529"/>
      <c r="C163" s="541"/>
      <c r="D163" s="596"/>
      <c r="E163" s="601" t="s">
        <v>149</v>
      </c>
      <c r="F163" s="581"/>
      <c r="G163" s="581"/>
      <c r="H163" s="582"/>
      <c r="I163" s="1291"/>
      <c r="J163" s="1291"/>
      <c r="K163" s="541"/>
      <c r="L163" s="542"/>
      <c r="M163" s="538"/>
      <c r="N163" s="538"/>
    </row>
    <row r="164" spans="1:14" ht="14.25" customHeight="1" thickTop="1" thickBot="1" x14ac:dyDescent="0.25">
      <c r="B164" s="529"/>
      <c r="C164" s="541"/>
      <c r="D164" s="596"/>
      <c r="E164" s="601" t="s">
        <v>41</v>
      </c>
      <c r="F164" s="581"/>
      <c r="G164" s="581"/>
      <c r="H164" s="582"/>
      <c r="I164" s="1291"/>
      <c r="J164" s="1291"/>
      <c r="K164" s="541"/>
      <c r="L164" s="542"/>
      <c r="M164" s="538"/>
      <c r="N164" s="538"/>
    </row>
    <row r="165" spans="1:14" ht="14.25" customHeight="1" thickTop="1" thickBot="1" x14ac:dyDescent="0.25">
      <c r="A165" s="538"/>
      <c r="B165" s="530"/>
      <c r="C165" s="541"/>
      <c r="D165" s="596"/>
      <c r="E165" s="601" t="s">
        <v>40</v>
      </c>
      <c r="F165" s="581"/>
      <c r="G165" s="581"/>
      <c r="H165" s="582"/>
      <c r="I165" s="1291"/>
      <c r="J165" s="1291"/>
      <c r="K165" s="541"/>
      <c r="L165" s="542"/>
      <c r="M165" s="538"/>
    </row>
    <row r="166" spans="1:14" ht="14.25" customHeight="1" thickTop="1" thickBot="1" x14ac:dyDescent="0.25">
      <c r="A166" s="538"/>
      <c r="B166" s="530"/>
      <c r="C166" s="541"/>
      <c r="D166" s="596"/>
      <c r="E166" s="197" t="s">
        <v>65</v>
      </c>
      <c r="F166" s="579"/>
      <c r="G166" s="579"/>
      <c r="H166" s="590"/>
      <c r="I166" s="1297">
        <f>(I167+I168+I169+I170)</f>
        <v>0</v>
      </c>
      <c r="J166" s="1297"/>
      <c r="K166" s="541"/>
      <c r="L166" s="542"/>
      <c r="M166" s="538"/>
    </row>
    <row r="167" spans="1:14" ht="14.25" customHeight="1" thickTop="1" thickBot="1" x14ac:dyDescent="0.25">
      <c r="A167" s="538"/>
      <c r="B167" s="530"/>
      <c r="C167" s="541"/>
      <c r="D167" s="596"/>
      <c r="E167" s="601" t="s">
        <v>42</v>
      </c>
      <c r="F167" s="581"/>
      <c r="G167" s="581"/>
      <c r="H167" s="582"/>
      <c r="I167" s="1291"/>
      <c r="J167" s="1291"/>
      <c r="K167" s="541"/>
      <c r="L167" s="542"/>
      <c r="M167" s="538"/>
    </row>
    <row r="168" spans="1:14" ht="14.25" customHeight="1" thickTop="1" thickBot="1" x14ac:dyDescent="0.25">
      <c r="A168" s="538"/>
      <c r="B168" s="530"/>
      <c r="C168" s="541"/>
      <c r="D168" s="596"/>
      <c r="E168" s="601" t="s">
        <v>149</v>
      </c>
      <c r="F168" s="581"/>
      <c r="G168" s="581"/>
      <c r="H168" s="582"/>
      <c r="I168" s="1291"/>
      <c r="J168" s="1291"/>
      <c r="K168" s="541"/>
      <c r="L168" s="542"/>
      <c r="M168" s="538"/>
    </row>
    <row r="169" spans="1:14" ht="14.25" customHeight="1" thickTop="1" thickBot="1" x14ac:dyDescent="0.25">
      <c r="A169" s="538"/>
      <c r="B169" s="530"/>
      <c r="C169" s="541"/>
      <c r="D169" s="596"/>
      <c r="E169" s="601" t="s">
        <v>41</v>
      </c>
      <c r="F169" s="581"/>
      <c r="G169" s="581"/>
      <c r="H169" s="582"/>
      <c r="I169" s="1291"/>
      <c r="J169" s="1291"/>
      <c r="K169" s="541"/>
      <c r="L169" s="542"/>
      <c r="M169" s="538"/>
    </row>
    <row r="170" spans="1:14" ht="14.25" customHeight="1" thickTop="1" thickBot="1" x14ac:dyDescent="0.25">
      <c r="A170" s="538"/>
      <c r="B170" s="530"/>
      <c r="C170" s="541"/>
      <c r="D170" s="596"/>
      <c r="E170" s="601" t="s">
        <v>40</v>
      </c>
      <c r="F170" s="581"/>
      <c r="G170" s="581"/>
      <c r="H170" s="582"/>
      <c r="I170" s="1291"/>
      <c r="J170" s="1291"/>
      <c r="K170" s="541"/>
      <c r="L170" s="542"/>
      <c r="M170" s="538"/>
    </row>
    <row r="171" spans="1:14" ht="14.25" customHeight="1" thickTop="1" thickBot="1" x14ac:dyDescent="0.25">
      <c r="A171" s="538"/>
      <c r="B171" s="530"/>
      <c r="C171" s="541"/>
      <c r="D171" s="596"/>
      <c r="E171" s="197" t="s">
        <v>175</v>
      </c>
      <c r="F171" s="579"/>
      <c r="G171" s="579"/>
      <c r="H171" s="590"/>
      <c r="I171" s="1297">
        <f>(I172+I173+I174+I175)</f>
        <v>0</v>
      </c>
      <c r="J171" s="1297"/>
      <c r="K171" s="541"/>
      <c r="L171" s="542"/>
      <c r="M171" s="538"/>
    </row>
    <row r="172" spans="1:14" ht="14.25" customHeight="1" thickTop="1" thickBot="1" x14ac:dyDescent="0.25">
      <c r="A172" s="538"/>
      <c r="B172" s="530"/>
      <c r="C172" s="541"/>
      <c r="D172" s="596"/>
      <c r="E172" s="601" t="s">
        <v>42</v>
      </c>
      <c r="F172" s="581"/>
      <c r="G172" s="581"/>
      <c r="H172" s="582"/>
      <c r="I172" s="1291"/>
      <c r="J172" s="1291"/>
      <c r="K172" s="541"/>
      <c r="L172" s="542"/>
      <c r="M172" s="538"/>
    </row>
    <row r="173" spans="1:14" ht="14.25" customHeight="1" thickTop="1" thickBot="1" x14ac:dyDescent="0.25">
      <c r="A173" s="538"/>
      <c r="B173" s="530"/>
      <c r="C173" s="541"/>
      <c r="D173" s="596"/>
      <c r="E173" s="601" t="s">
        <v>149</v>
      </c>
      <c r="F173" s="581"/>
      <c r="G173" s="581"/>
      <c r="H173" s="582"/>
      <c r="I173" s="1298"/>
      <c r="J173" s="1298"/>
      <c r="K173" s="541"/>
      <c r="L173" s="542"/>
      <c r="M173" s="538"/>
    </row>
    <row r="174" spans="1:14" ht="14.25" customHeight="1" thickTop="1" thickBot="1" x14ac:dyDescent="0.25">
      <c r="A174" s="538"/>
      <c r="B174" s="530"/>
      <c r="C174" s="541"/>
      <c r="D174" s="596"/>
      <c r="E174" s="601" t="s">
        <v>41</v>
      </c>
      <c r="F174" s="581"/>
      <c r="G174" s="581"/>
      <c r="H174" s="582"/>
      <c r="I174" s="1291"/>
      <c r="J174" s="1291"/>
      <c r="K174" s="541"/>
      <c r="L174" s="542"/>
      <c r="M174" s="538"/>
    </row>
    <row r="175" spans="1:14" ht="14.25" customHeight="1" thickTop="1" thickBot="1" x14ac:dyDescent="0.25">
      <c r="A175" s="538"/>
      <c r="B175" s="530"/>
      <c r="C175" s="541"/>
      <c r="D175" s="596"/>
      <c r="E175" s="601" t="s">
        <v>40</v>
      </c>
      <c r="F175" s="581"/>
      <c r="G175" s="581"/>
      <c r="H175" s="582"/>
      <c r="I175" s="1291"/>
      <c r="J175" s="1291"/>
      <c r="K175" s="541"/>
      <c r="L175" s="542"/>
      <c r="M175" s="538"/>
    </row>
    <row r="176" spans="1:14" ht="14.25" customHeight="1" thickTop="1" thickBot="1" x14ac:dyDescent="0.25">
      <c r="A176" s="538"/>
      <c r="B176" s="530"/>
      <c r="C176" s="541"/>
      <c r="D176" s="596"/>
      <c r="E176" s="197" t="s">
        <v>172</v>
      </c>
      <c r="F176" s="579"/>
      <c r="G176" s="579"/>
      <c r="H176" s="590"/>
      <c r="I176" s="1297">
        <f>(I177+I178+I179+I180)</f>
        <v>0</v>
      </c>
      <c r="J176" s="1297"/>
      <c r="K176" s="541"/>
      <c r="L176" s="542"/>
      <c r="M176" s="538"/>
    </row>
    <row r="177" spans="1:17" ht="14.25" customHeight="1" thickTop="1" thickBot="1" x14ac:dyDescent="0.25">
      <c r="A177" s="538"/>
      <c r="B177" s="530"/>
      <c r="C177" s="541"/>
      <c r="D177" s="596"/>
      <c r="E177" s="601" t="s">
        <v>42</v>
      </c>
      <c r="F177" s="581"/>
      <c r="G177" s="581"/>
      <c r="H177" s="582"/>
      <c r="I177" s="1291"/>
      <c r="J177" s="1291"/>
      <c r="K177" s="541"/>
      <c r="L177" s="542"/>
      <c r="M177" s="538"/>
    </row>
    <row r="178" spans="1:17" ht="14.25" customHeight="1" thickTop="1" thickBot="1" x14ac:dyDescent="0.25">
      <c r="A178" s="538"/>
      <c r="B178" s="530"/>
      <c r="C178" s="541"/>
      <c r="D178" s="596"/>
      <c r="E178" s="601" t="s">
        <v>149</v>
      </c>
      <c r="F178" s="581"/>
      <c r="G178" s="581"/>
      <c r="H178" s="582"/>
      <c r="I178" s="1291"/>
      <c r="J178" s="1291"/>
      <c r="K178" s="541"/>
      <c r="L178" s="542"/>
      <c r="M178" s="538"/>
    </row>
    <row r="179" spans="1:17" ht="14.25" customHeight="1" thickTop="1" thickBot="1" x14ac:dyDescent="0.25">
      <c r="A179" s="538"/>
      <c r="B179" s="530"/>
      <c r="C179" s="541"/>
      <c r="D179" s="596"/>
      <c r="E179" s="601" t="s">
        <v>41</v>
      </c>
      <c r="F179" s="581"/>
      <c r="G179" s="581"/>
      <c r="H179" s="582"/>
      <c r="I179" s="1291"/>
      <c r="J179" s="1291"/>
      <c r="K179" s="541"/>
      <c r="L179" s="542"/>
      <c r="M179" s="538"/>
    </row>
    <row r="180" spans="1:17" ht="14.25" customHeight="1" thickTop="1" thickBot="1" x14ac:dyDescent="0.25">
      <c r="A180" s="538"/>
      <c r="B180" s="530"/>
      <c r="C180" s="541"/>
      <c r="D180" s="602"/>
      <c r="E180" s="601" t="s">
        <v>40</v>
      </c>
      <c r="F180" s="581"/>
      <c r="G180" s="581"/>
      <c r="H180" s="582"/>
      <c r="I180" s="1291"/>
      <c r="J180" s="1291"/>
      <c r="K180" s="541"/>
      <c r="L180" s="542"/>
    </row>
    <row r="181" spans="1:17" ht="16.5" thickTop="1" thickBot="1" x14ac:dyDescent="0.25">
      <c r="B181" s="529"/>
      <c r="C181" s="541"/>
      <c r="D181" s="314" t="s">
        <v>68</v>
      </c>
      <c r="E181" s="208"/>
      <c r="F181" s="594"/>
      <c r="G181" s="594"/>
      <c r="H181" s="603"/>
      <c r="I181" s="1247">
        <f>SUM(I182:J219)</f>
        <v>90</v>
      </c>
      <c r="J181" s="1247"/>
      <c r="K181" s="541"/>
      <c r="L181" s="542"/>
      <c r="P181" s="538"/>
      <c r="Q181" s="538"/>
    </row>
    <row r="182" spans="1:17" s="538" customFormat="1" ht="14.25" customHeight="1" thickTop="1" thickBot="1" x14ac:dyDescent="0.25">
      <c r="A182" s="531"/>
      <c r="B182" s="529"/>
      <c r="C182" s="529"/>
      <c r="D182" s="604"/>
      <c r="E182" s="116" t="s">
        <v>45</v>
      </c>
      <c r="F182" s="605"/>
      <c r="G182" s="605"/>
      <c r="H182" s="606"/>
      <c r="I182" s="1291"/>
      <c r="J182" s="1291"/>
      <c r="K182" s="541"/>
      <c r="L182" s="542"/>
      <c r="M182" s="531"/>
      <c r="N182" s="531"/>
      <c r="O182" s="531"/>
      <c r="P182" s="531"/>
      <c r="Q182" s="531"/>
    </row>
    <row r="183" spans="1:17" ht="14.25" customHeight="1" thickTop="1" thickBot="1" x14ac:dyDescent="0.25">
      <c r="B183" s="529"/>
      <c r="C183" s="529"/>
      <c r="D183" s="604"/>
      <c r="E183" s="116" t="s">
        <v>31</v>
      </c>
      <c r="F183" s="581"/>
      <c r="G183" s="581"/>
      <c r="H183" s="582"/>
      <c r="I183" s="1291">
        <v>2</v>
      </c>
      <c r="J183" s="1291"/>
      <c r="K183" s="541"/>
      <c r="L183" s="542"/>
    </row>
    <row r="184" spans="1:17" ht="14.25" customHeight="1" thickTop="1" thickBot="1" x14ac:dyDescent="0.25">
      <c r="B184" s="529"/>
      <c r="C184" s="529"/>
      <c r="D184" s="604"/>
      <c r="E184" s="116" t="s">
        <v>46</v>
      </c>
      <c r="F184" s="607"/>
      <c r="G184" s="581"/>
      <c r="H184" s="582"/>
      <c r="I184" s="1291"/>
      <c r="J184" s="1291"/>
      <c r="K184" s="541"/>
      <c r="L184" s="542"/>
    </row>
    <row r="185" spans="1:17" ht="14.25" customHeight="1" thickTop="1" thickBot="1" x14ac:dyDescent="0.25">
      <c r="B185" s="529"/>
      <c r="C185" s="541"/>
      <c r="D185" s="604"/>
      <c r="E185" s="116" t="s">
        <v>70</v>
      </c>
      <c r="F185" s="581"/>
      <c r="G185" s="581"/>
      <c r="H185" s="582"/>
      <c r="I185" s="1291"/>
      <c r="J185" s="1291"/>
      <c r="K185" s="541"/>
      <c r="L185" s="542"/>
    </row>
    <row r="186" spans="1:17" ht="14.25" customHeight="1" thickTop="1" thickBot="1" x14ac:dyDescent="0.4">
      <c r="B186" s="529"/>
      <c r="C186" s="541"/>
      <c r="D186" s="604"/>
      <c r="E186" s="116" t="s">
        <v>29</v>
      </c>
      <c r="F186" s="581"/>
      <c r="G186" s="581"/>
      <c r="H186" s="582"/>
      <c r="I186" s="1291"/>
      <c r="J186" s="1291"/>
      <c r="K186" s="541"/>
      <c r="L186" s="542"/>
      <c r="M186" s="44"/>
    </row>
    <row r="187" spans="1:17" ht="14.25" customHeight="1" thickTop="1" thickBot="1" x14ac:dyDescent="0.4">
      <c r="B187" s="529"/>
      <c r="C187" s="541"/>
      <c r="D187" s="604"/>
      <c r="E187" s="116" t="s">
        <v>124</v>
      </c>
      <c r="F187" s="581"/>
      <c r="G187" s="581"/>
      <c r="H187" s="582"/>
      <c r="I187" s="1291"/>
      <c r="J187" s="1291"/>
      <c r="K187" s="541"/>
      <c r="L187" s="542"/>
      <c r="M187" s="44"/>
    </row>
    <row r="188" spans="1:17" ht="14.25" customHeight="1" thickTop="1" thickBot="1" x14ac:dyDescent="0.25">
      <c r="B188" s="529"/>
      <c r="C188" s="541"/>
      <c r="D188" s="608"/>
      <c r="E188" s="116" t="s">
        <v>71</v>
      </c>
      <c r="F188" s="581"/>
      <c r="G188" s="581"/>
      <c r="H188" s="582"/>
      <c r="I188" s="1291"/>
      <c r="J188" s="1291"/>
      <c r="K188" s="541"/>
      <c r="L188" s="542"/>
    </row>
    <row r="189" spans="1:17" ht="14.25" customHeight="1" thickTop="1" thickBot="1" x14ac:dyDescent="0.25">
      <c r="B189" s="529"/>
      <c r="C189" s="541"/>
      <c r="D189" s="604"/>
      <c r="E189" s="116" t="s">
        <v>47</v>
      </c>
      <c r="F189" s="581"/>
      <c r="G189" s="581"/>
      <c r="H189" s="582"/>
      <c r="I189" s="1291"/>
      <c r="J189" s="1291"/>
      <c r="K189" s="541"/>
      <c r="L189" s="542"/>
    </row>
    <row r="190" spans="1:17" ht="14.25" customHeight="1" thickTop="1" thickBot="1" x14ac:dyDescent="0.25">
      <c r="B190" s="529"/>
      <c r="C190" s="541"/>
      <c r="D190" s="608"/>
      <c r="E190" s="117" t="s">
        <v>73</v>
      </c>
      <c r="F190" s="581"/>
      <c r="G190" s="581"/>
      <c r="H190" s="582"/>
      <c r="I190" s="1291">
        <v>21</v>
      </c>
      <c r="J190" s="1291"/>
      <c r="K190" s="541"/>
      <c r="L190" s="542"/>
    </row>
    <row r="191" spans="1:17" ht="14.25" customHeight="1" thickTop="1" thickBot="1" x14ac:dyDescent="0.25">
      <c r="B191" s="529"/>
      <c r="C191" s="541"/>
      <c r="D191" s="604"/>
      <c r="E191" s="116" t="s">
        <v>72</v>
      </c>
      <c r="F191" s="581"/>
      <c r="G191" s="581"/>
      <c r="H191" s="582"/>
      <c r="I191" s="1291"/>
      <c r="J191" s="1291"/>
      <c r="K191" s="541"/>
      <c r="L191" s="542"/>
    </row>
    <row r="192" spans="1:17" ht="14.25" customHeight="1" thickTop="1" thickBot="1" x14ac:dyDescent="0.25">
      <c r="B192" s="529"/>
      <c r="C192" s="541"/>
      <c r="D192" s="604"/>
      <c r="E192" s="116" t="s">
        <v>67</v>
      </c>
      <c r="F192" s="581"/>
      <c r="G192" s="581"/>
      <c r="H192" s="582"/>
      <c r="I192" s="1291">
        <v>15</v>
      </c>
      <c r="J192" s="1291"/>
      <c r="K192" s="541"/>
      <c r="L192" s="542"/>
    </row>
    <row r="193" spans="2:12" ht="14.25" customHeight="1" thickTop="1" thickBot="1" x14ac:dyDescent="0.25">
      <c r="B193" s="529"/>
      <c r="C193" s="541"/>
      <c r="D193" s="604"/>
      <c r="E193" s="118" t="s">
        <v>115</v>
      </c>
      <c r="F193" s="578"/>
      <c r="G193" s="578"/>
      <c r="H193" s="578"/>
      <c r="I193" s="1291">
        <v>8</v>
      </c>
      <c r="J193" s="1291"/>
      <c r="K193" s="541"/>
      <c r="L193" s="542"/>
    </row>
    <row r="194" spans="2:12" ht="14.25" customHeight="1" thickTop="1" thickBot="1" x14ac:dyDescent="0.25">
      <c r="B194" s="529"/>
      <c r="C194" s="541"/>
      <c r="D194" s="604"/>
      <c r="E194" s="119" t="s">
        <v>57</v>
      </c>
      <c r="F194" s="581"/>
      <c r="G194" s="581"/>
      <c r="H194" s="582"/>
      <c r="I194" s="1291"/>
      <c r="J194" s="1291"/>
      <c r="K194" s="541"/>
      <c r="L194" s="542"/>
    </row>
    <row r="195" spans="2:12" ht="14.25" customHeight="1" thickTop="1" thickBot="1" x14ac:dyDescent="0.25">
      <c r="B195" s="529"/>
      <c r="C195" s="541"/>
      <c r="D195" s="604"/>
      <c r="E195" s="116" t="s">
        <v>74</v>
      </c>
      <c r="F195" s="578"/>
      <c r="G195" s="578"/>
      <c r="H195" s="578"/>
      <c r="I195" s="1291"/>
      <c r="J195" s="1291"/>
      <c r="K195" s="541"/>
      <c r="L195" s="542"/>
    </row>
    <row r="196" spans="2:12" ht="14.25" customHeight="1" thickTop="1" thickBot="1" x14ac:dyDescent="0.25">
      <c r="B196" s="529"/>
      <c r="C196" s="541"/>
      <c r="D196" s="604"/>
      <c r="E196" s="116" t="s">
        <v>79</v>
      </c>
      <c r="F196" s="581"/>
      <c r="G196" s="581"/>
      <c r="H196" s="582"/>
      <c r="I196" s="1291"/>
      <c r="J196" s="1291"/>
      <c r="K196" s="541"/>
      <c r="L196" s="542"/>
    </row>
    <row r="197" spans="2:12" ht="14.25" customHeight="1" thickTop="1" thickBot="1" x14ac:dyDescent="0.25">
      <c r="B197" s="529"/>
      <c r="C197" s="541"/>
      <c r="D197" s="604"/>
      <c r="E197" s="116" t="s">
        <v>66</v>
      </c>
      <c r="F197" s="581"/>
      <c r="G197" s="581"/>
      <c r="H197" s="582"/>
      <c r="I197" s="1291"/>
      <c r="J197" s="1291"/>
      <c r="K197" s="541"/>
      <c r="L197" s="542"/>
    </row>
    <row r="198" spans="2:12" ht="14.25" customHeight="1" thickTop="1" thickBot="1" x14ac:dyDescent="0.25">
      <c r="B198" s="529"/>
      <c r="C198" s="541"/>
      <c r="D198" s="604"/>
      <c r="E198" s="116" t="s">
        <v>75</v>
      </c>
      <c r="F198" s="607"/>
      <c r="G198" s="581"/>
      <c r="H198" s="582"/>
      <c r="I198" s="1291"/>
      <c r="J198" s="1291"/>
      <c r="K198" s="541"/>
      <c r="L198" s="542"/>
    </row>
    <row r="199" spans="2:12" ht="14.25" customHeight="1" thickTop="1" thickBot="1" x14ac:dyDescent="0.25">
      <c r="B199" s="529"/>
      <c r="C199" s="529"/>
      <c r="D199" s="608"/>
      <c r="E199" s="116" t="s">
        <v>78</v>
      </c>
      <c r="F199" s="607"/>
      <c r="G199" s="581"/>
      <c r="H199" s="582"/>
      <c r="I199" s="1291"/>
      <c r="J199" s="1291"/>
      <c r="K199" s="541"/>
      <c r="L199" s="542"/>
    </row>
    <row r="200" spans="2:12" ht="14.25" customHeight="1" thickTop="1" thickBot="1" x14ac:dyDescent="0.25">
      <c r="B200" s="529"/>
      <c r="C200" s="529"/>
      <c r="D200" s="604"/>
      <c r="E200" s="111" t="s">
        <v>95</v>
      </c>
      <c r="F200" s="578"/>
      <c r="G200" s="578"/>
      <c r="H200" s="578"/>
      <c r="I200" s="1291">
        <v>4</v>
      </c>
      <c r="J200" s="1291"/>
      <c r="K200" s="541"/>
      <c r="L200" s="542"/>
    </row>
    <row r="201" spans="2:12" ht="14.25" customHeight="1" thickTop="1" thickBot="1" x14ac:dyDescent="0.25">
      <c r="B201" s="529"/>
      <c r="C201" s="529"/>
      <c r="D201" s="604"/>
      <c r="E201" s="119" t="s">
        <v>97</v>
      </c>
      <c r="F201" s="581"/>
      <c r="G201" s="581"/>
      <c r="H201" s="582"/>
      <c r="I201" s="1291">
        <v>2</v>
      </c>
      <c r="J201" s="1291"/>
      <c r="K201" s="541"/>
      <c r="L201" s="542"/>
    </row>
    <row r="202" spans="2:12" ht="14.25" customHeight="1" thickTop="1" thickBot="1" x14ac:dyDescent="0.25">
      <c r="B202" s="529"/>
      <c r="C202" s="529"/>
      <c r="D202" s="604"/>
      <c r="E202" s="119" t="s">
        <v>102</v>
      </c>
      <c r="F202" s="581"/>
      <c r="G202" s="581"/>
      <c r="H202" s="582"/>
      <c r="I202" s="1291"/>
      <c r="J202" s="1291"/>
      <c r="K202" s="541"/>
      <c r="L202" s="542"/>
    </row>
    <row r="203" spans="2:12" ht="14.25" customHeight="1" thickTop="1" thickBot="1" x14ac:dyDescent="0.25">
      <c r="B203" s="529"/>
      <c r="C203" s="529"/>
      <c r="D203" s="604"/>
      <c r="E203" s="119" t="s">
        <v>99</v>
      </c>
      <c r="F203" s="581"/>
      <c r="G203" s="581"/>
      <c r="H203" s="582"/>
      <c r="I203" s="1291"/>
      <c r="J203" s="1291"/>
      <c r="K203" s="541"/>
      <c r="L203" s="542"/>
    </row>
    <row r="204" spans="2:12" ht="14.25" customHeight="1" thickTop="1" thickBot="1" x14ac:dyDescent="0.25">
      <c r="B204" s="529"/>
      <c r="C204" s="529"/>
      <c r="D204" s="604"/>
      <c r="E204" s="120" t="s">
        <v>118</v>
      </c>
      <c r="F204" s="578"/>
      <c r="G204" s="578"/>
      <c r="H204" s="578"/>
      <c r="I204" s="1291"/>
      <c r="J204" s="1291"/>
      <c r="K204" s="541"/>
      <c r="L204" s="542"/>
    </row>
    <row r="205" spans="2:12" ht="14.25" customHeight="1" thickTop="1" thickBot="1" x14ac:dyDescent="0.25">
      <c r="B205" s="529"/>
      <c r="C205" s="529"/>
      <c r="D205" s="608"/>
      <c r="E205" s="119" t="s">
        <v>100</v>
      </c>
      <c r="F205" s="581"/>
      <c r="G205" s="581"/>
      <c r="H205" s="582"/>
      <c r="I205" s="1291"/>
      <c r="J205" s="1291"/>
      <c r="K205" s="541"/>
      <c r="L205" s="542"/>
    </row>
    <row r="206" spans="2:12" ht="14.25" customHeight="1" thickTop="1" thickBot="1" x14ac:dyDescent="0.25">
      <c r="B206" s="529"/>
      <c r="C206" s="529"/>
      <c r="D206" s="608"/>
      <c r="E206" s="119" t="s">
        <v>101</v>
      </c>
      <c r="F206" s="581"/>
      <c r="G206" s="581"/>
      <c r="H206" s="582"/>
      <c r="I206" s="1291"/>
      <c r="J206" s="1291"/>
      <c r="K206" s="541"/>
      <c r="L206" s="542"/>
    </row>
    <row r="207" spans="2:12" ht="14.25" customHeight="1" thickTop="1" thickBot="1" x14ac:dyDescent="0.25">
      <c r="B207" s="529"/>
      <c r="C207" s="529"/>
      <c r="D207" s="608"/>
      <c r="E207" s="121" t="s">
        <v>98</v>
      </c>
      <c r="F207" s="581"/>
      <c r="G207" s="581"/>
      <c r="H207" s="582"/>
      <c r="I207" s="1291">
        <v>2</v>
      </c>
      <c r="J207" s="1291"/>
      <c r="K207" s="541"/>
      <c r="L207" s="542"/>
    </row>
    <row r="208" spans="2:12" ht="14.25" customHeight="1" thickTop="1" thickBot="1" x14ac:dyDescent="0.25">
      <c r="B208" s="529"/>
      <c r="C208" s="529"/>
      <c r="D208" s="608"/>
      <c r="E208" s="119" t="s">
        <v>117</v>
      </c>
      <c r="F208" s="581"/>
      <c r="G208" s="581"/>
      <c r="H208" s="582"/>
      <c r="I208" s="1291"/>
      <c r="J208" s="1291"/>
      <c r="K208" s="541"/>
      <c r="L208" s="542"/>
    </row>
    <row r="209" spans="2:12" ht="14.25" customHeight="1" thickTop="1" thickBot="1" x14ac:dyDescent="0.25">
      <c r="B209" s="529"/>
      <c r="C209" s="529"/>
      <c r="D209" s="608"/>
      <c r="E209" s="119" t="s">
        <v>81</v>
      </c>
      <c r="F209" s="581"/>
      <c r="G209" s="581"/>
      <c r="H209" s="582"/>
      <c r="I209" s="1291"/>
      <c r="J209" s="1291"/>
      <c r="K209" s="541"/>
      <c r="L209" s="542"/>
    </row>
    <row r="210" spans="2:12" ht="14.25" customHeight="1" thickTop="1" thickBot="1" x14ac:dyDescent="0.25">
      <c r="B210" s="529"/>
      <c r="C210" s="529"/>
      <c r="D210" s="608"/>
      <c r="E210" s="119" t="s">
        <v>143</v>
      </c>
      <c r="F210" s="581"/>
      <c r="G210" s="581"/>
      <c r="H210" s="582"/>
      <c r="I210" s="1291"/>
      <c r="J210" s="1291"/>
      <c r="K210" s="541"/>
      <c r="L210" s="542"/>
    </row>
    <row r="211" spans="2:12" ht="14.25" customHeight="1" thickTop="1" thickBot="1" x14ac:dyDescent="0.25">
      <c r="B211" s="529"/>
      <c r="C211" s="529"/>
      <c r="D211" s="608"/>
      <c r="E211" s="119" t="s">
        <v>155</v>
      </c>
      <c r="F211" s="581"/>
      <c r="G211" s="581"/>
      <c r="H211" s="582"/>
      <c r="I211" s="1291"/>
      <c r="J211" s="1291"/>
      <c r="K211" s="541"/>
      <c r="L211" s="542"/>
    </row>
    <row r="212" spans="2:12" ht="14.25" customHeight="1" thickTop="1" thickBot="1" x14ac:dyDescent="0.25">
      <c r="B212" s="529"/>
      <c r="C212" s="529"/>
      <c r="D212" s="608"/>
      <c r="E212" s="119" t="s">
        <v>156</v>
      </c>
      <c r="F212" s="581"/>
      <c r="G212" s="581"/>
      <c r="H212" s="582"/>
      <c r="I212" s="1291"/>
      <c r="J212" s="1291"/>
      <c r="K212" s="541"/>
      <c r="L212" s="542"/>
    </row>
    <row r="213" spans="2:12" ht="14.25" customHeight="1" thickTop="1" thickBot="1" x14ac:dyDescent="0.25">
      <c r="B213" s="529"/>
      <c r="C213" s="529"/>
      <c r="D213" s="608"/>
      <c r="E213" s="119" t="s">
        <v>116</v>
      </c>
      <c r="F213" s="581"/>
      <c r="G213" s="581"/>
      <c r="H213" s="582"/>
      <c r="I213" s="1291"/>
      <c r="J213" s="1291"/>
      <c r="K213" s="541"/>
      <c r="L213" s="542"/>
    </row>
    <row r="214" spans="2:12" ht="14.25" customHeight="1" thickTop="1" thickBot="1" x14ac:dyDescent="0.25">
      <c r="B214" s="529"/>
      <c r="C214" s="529"/>
      <c r="D214" s="608"/>
      <c r="E214" s="120" t="s">
        <v>80</v>
      </c>
      <c r="F214" s="581"/>
      <c r="G214" s="581"/>
      <c r="H214" s="582"/>
      <c r="I214" s="1291"/>
      <c r="J214" s="1291"/>
      <c r="K214" s="541"/>
      <c r="L214" s="542"/>
    </row>
    <row r="215" spans="2:12" ht="14.25" customHeight="1" thickTop="1" thickBot="1" x14ac:dyDescent="0.25">
      <c r="B215" s="529"/>
      <c r="C215" s="529"/>
      <c r="D215" s="604"/>
      <c r="E215" s="116" t="s">
        <v>77</v>
      </c>
      <c r="F215" s="578"/>
      <c r="G215" s="578"/>
      <c r="H215" s="578"/>
      <c r="I215" s="1291">
        <v>6</v>
      </c>
      <c r="J215" s="1291"/>
      <c r="K215" s="541"/>
      <c r="L215" s="542"/>
    </row>
    <row r="216" spans="2:12" ht="14.25" customHeight="1" thickTop="1" thickBot="1" x14ac:dyDescent="0.25">
      <c r="B216" s="529"/>
      <c r="C216" s="529"/>
      <c r="D216" s="51"/>
      <c r="E216" s="119" t="s">
        <v>76</v>
      </c>
      <c r="F216" s="581"/>
      <c r="G216" s="581"/>
      <c r="H216" s="582"/>
      <c r="I216" s="1291"/>
      <c r="J216" s="1291"/>
      <c r="K216" s="541"/>
      <c r="L216" s="542"/>
    </row>
    <row r="217" spans="2:12" ht="14.25" customHeight="1" thickTop="1" thickBot="1" x14ac:dyDescent="0.25">
      <c r="B217" s="529"/>
      <c r="C217" s="529"/>
      <c r="D217" s="608"/>
      <c r="E217" s="116" t="s">
        <v>69</v>
      </c>
      <c r="F217" s="581"/>
      <c r="G217" s="581"/>
      <c r="H217" s="582"/>
      <c r="I217" s="1299"/>
      <c r="J217" s="1299"/>
      <c r="K217" s="541"/>
      <c r="L217" s="542"/>
    </row>
    <row r="218" spans="2:12" ht="14.25" customHeight="1" thickTop="1" thickBot="1" x14ac:dyDescent="0.25">
      <c r="B218" s="529"/>
      <c r="C218" s="529"/>
      <c r="D218" s="608"/>
      <c r="E218" s="119" t="s">
        <v>135</v>
      </c>
      <c r="F218" s="581"/>
      <c r="G218" s="581"/>
      <c r="H218" s="582"/>
      <c r="I218" s="1299">
        <v>17</v>
      </c>
      <c r="J218" s="1299"/>
      <c r="K218" s="541"/>
      <c r="L218" s="542"/>
    </row>
    <row r="219" spans="2:12" ht="14.25" customHeight="1" thickTop="1" thickBot="1" x14ac:dyDescent="0.25">
      <c r="B219" s="529"/>
      <c r="C219" s="529"/>
      <c r="D219" s="609"/>
      <c r="E219" s="122" t="s">
        <v>44</v>
      </c>
      <c r="F219" s="581"/>
      <c r="G219" s="581"/>
      <c r="H219" s="582"/>
      <c r="I219" s="1299">
        <v>13</v>
      </c>
      <c r="J219" s="1299"/>
      <c r="K219" s="541"/>
      <c r="L219" s="542"/>
    </row>
    <row r="220" spans="2:12" ht="16.5" thickTop="1" thickBot="1" x14ac:dyDescent="0.25">
      <c r="B220" s="529"/>
      <c r="C220" s="540"/>
      <c r="D220" s="157" t="s">
        <v>162</v>
      </c>
      <c r="E220" s="158"/>
      <c r="F220" s="158"/>
      <c r="G220" s="158"/>
      <c r="H220" s="159"/>
      <c r="I220" s="1238">
        <f>(I221+I222+I223)</f>
        <v>134</v>
      </c>
      <c r="J220" s="1304"/>
      <c r="K220" s="541"/>
      <c r="L220" s="542"/>
    </row>
    <row r="221" spans="2:12" ht="14.25" customHeight="1" thickTop="1" thickBot="1" x14ac:dyDescent="0.25">
      <c r="B221" s="529"/>
      <c r="C221" s="529"/>
      <c r="D221" s="610"/>
      <c r="E221" s="601" t="s">
        <v>82</v>
      </c>
      <c r="F221" s="611"/>
      <c r="G221" s="611"/>
      <c r="H221" s="612"/>
      <c r="I221" s="1302">
        <v>93</v>
      </c>
      <c r="J221" s="1303"/>
      <c r="K221" s="541"/>
      <c r="L221" s="542"/>
    </row>
    <row r="222" spans="2:12" ht="14.25" customHeight="1" thickTop="1" thickBot="1" x14ac:dyDescent="0.25">
      <c r="B222" s="529"/>
      <c r="C222" s="529"/>
      <c r="D222" s="540"/>
      <c r="E222" s="601" t="s">
        <v>145</v>
      </c>
      <c r="F222" s="611"/>
      <c r="G222" s="611"/>
      <c r="H222" s="612"/>
      <c r="I222" s="1302"/>
      <c r="J222" s="1303"/>
      <c r="K222" s="541"/>
      <c r="L222" s="542"/>
    </row>
    <row r="223" spans="2:12" ht="14.25" customHeight="1" thickTop="1" thickBot="1" x14ac:dyDescent="0.25">
      <c r="B223" s="529"/>
      <c r="C223" s="529"/>
      <c r="D223" s="540"/>
      <c r="E223" s="601" t="s">
        <v>176</v>
      </c>
      <c r="F223" s="611"/>
      <c r="G223" s="611"/>
      <c r="H223" s="612"/>
      <c r="I223" s="1302">
        <v>41</v>
      </c>
      <c r="J223" s="1303"/>
      <c r="K223" s="541"/>
      <c r="L223" s="542"/>
    </row>
    <row r="224" spans="2:12" ht="14.25" customHeight="1" thickTop="1" thickBot="1" x14ac:dyDescent="0.25">
      <c r="B224"/>
      <c r="C224" s="529"/>
      <c r="D224" s="24"/>
      <c r="E224" s="209" t="s">
        <v>83</v>
      </c>
      <c r="F224" s="178"/>
      <c r="G224" s="178"/>
      <c r="H224" s="179"/>
      <c r="I224" s="1295">
        <f>SUM(I225:I226)</f>
        <v>16</v>
      </c>
      <c r="J224" s="1296"/>
      <c r="K224" s="541"/>
      <c r="L224" s="542"/>
    </row>
    <row r="225" spans="2:13" ht="14.25" customHeight="1" thickTop="1" thickBot="1" x14ac:dyDescent="0.25">
      <c r="B225" s="529"/>
      <c r="C225" s="529"/>
      <c r="D225" s="540"/>
      <c r="E225" s="613" t="s">
        <v>84</v>
      </c>
      <c r="F225" s="597"/>
      <c r="G225" s="597"/>
      <c r="H225" s="614"/>
      <c r="I225" s="1302">
        <v>12</v>
      </c>
      <c r="J225" s="1303"/>
      <c r="K225" s="541"/>
      <c r="L225" s="542"/>
    </row>
    <row r="226" spans="2:13" ht="14.25" customHeight="1" thickTop="1" thickBot="1" x14ac:dyDescent="0.25">
      <c r="B226" s="529"/>
      <c r="C226" s="529"/>
      <c r="D226" s="540"/>
      <c r="E226" s="615" t="s">
        <v>85</v>
      </c>
      <c r="F226" s="597"/>
      <c r="G226" s="597"/>
      <c r="H226" s="614"/>
      <c r="I226" s="1300">
        <v>4</v>
      </c>
      <c r="J226" s="1301"/>
      <c r="K226" s="541"/>
      <c r="L226" s="542"/>
    </row>
    <row r="227" spans="2:13" ht="14.25" customHeight="1" thickTop="1" thickBot="1" x14ac:dyDescent="0.25">
      <c r="B227" s="529"/>
      <c r="C227" s="529"/>
      <c r="D227" s="540"/>
      <c r="E227" s="209" t="s">
        <v>174</v>
      </c>
      <c r="F227" s="178"/>
      <c r="G227" s="178"/>
      <c r="H227" s="179"/>
      <c r="I227" s="1295">
        <f>(I228+I229+I230+I231)</f>
        <v>0</v>
      </c>
      <c r="J227" s="1296"/>
      <c r="K227" s="541"/>
      <c r="L227" s="542"/>
    </row>
    <row r="228" spans="2:13" ht="14.25" customHeight="1" thickTop="1" thickBot="1" x14ac:dyDescent="0.25">
      <c r="B228" s="529"/>
      <c r="C228" s="529"/>
      <c r="D228" s="540"/>
      <c r="E228" s="615" t="s">
        <v>119</v>
      </c>
      <c r="F228" s="597"/>
      <c r="G228" s="597"/>
      <c r="H228" s="614"/>
      <c r="I228" s="1302"/>
      <c r="J228" s="1303"/>
      <c r="K228" s="541"/>
      <c r="L228" s="542"/>
    </row>
    <row r="229" spans="2:13" ht="14.25" customHeight="1" thickTop="1" thickBot="1" x14ac:dyDescent="0.25">
      <c r="B229" s="529"/>
      <c r="C229" s="529"/>
      <c r="D229" s="540"/>
      <c r="E229" s="615" t="s">
        <v>87</v>
      </c>
      <c r="F229" s="597"/>
      <c r="G229" s="597"/>
      <c r="H229" s="614"/>
      <c r="I229" s="1302"/>
      <c r="J229" s="1303"/>
      <c r="K229" s="541"/>
      <c r="L229" s="542"/>
    </row>
    <row r="230" spans="2:13" ht="14.25" customHeight="1" thickTop="1" thickBot="1" x14ac:dyDescent="0.25">
      <c r="B230" s="529"/>
      <c r="C230" s="529"/>
      <c r="D230" s="540"/>
      <c r="E230" s="615" t="s">
        <v>88</v>
      </c>
      <c r="F230" s="597"/>
      <c r="G230" s="597"/>
      <c r="H230" s="614"/>
      <c r="I230" s="1302"/>
      <c r="J230" s="1303"/>
      <c r="K230" s="541"/>
      <c r="L230" s="542"/>
    </row>
    <row r="231" spans="2:13" ht="14.25" customHeight="1" thickTop="1" thickBot="1" x14ac:dyDescent="0.25">
      <c r="B231" s="529"/>
      <c r="C231" s="529"/>
      <c r="D231" s="540"/>
      <c r="E231" s="616" t="s">
        <v>173</v>
      </c>
      <c r="F231" s="581"/>
      <c r="G231" s="581"/>
      <c r="H231" s="582"/>
      <c r="I231" s="1302"/>
      <c r="J231" s="1303"/>
      <c r="K231" s="541"/>
      <c r="L231" s="542"/>
    </row>
    <row r="232" spans="2:13" ht="14.25" customHeight="1" thickTop="1" thickBot="1" x14ac:dyDescent="0.25">
      <c r="B232" s="529"/>
      <c r="C232" s="529"/>
      <c r="D232" s="157" t="s">
        <v>163</v>
      </c>
      <c r="E232" s="158"/>
      <c r="F232" s="158"/>
      <c r="G232" s="158"/>
      <c r="H232" s="159"/>
      <c r="I232" s="1238">
        <f>(I233+I234+I235)</f>
        <v>92</v>
      </c>
      <c r="J232" s="1304"/>
      <c r="K232" s="541"/>
      <c r="L232" s="542"/>
    </row>
    <row r="233" spans="2:13" ht="14.25" customHeight="1" thickTop="1" thickBot="1" x14ac:dyDescent="0.25">
      <c r="B233" s="529"/>
      <c r="C233" s="529"/>
      <c r="D233" s="540"/>
      <c r="E233" s="617" t="s">
        <v>9</v>
      </c>
      <c r="F233" s="578"/>
      <c r="G233" s="578"/>
      <c r="H233" s="578"/>
      <c r="I233" s="1308">
        <v>29</v>
      </c>
      <c r="J233" s="1308"/>
      <c r="K233" s="541"/>
      <c r="L233" s="542"/>
    </row>
    <row r="234" spans="2:13" ht="14.25" customHeight="1" thickTop="1" thickBot="1" x14ac:dyDescent="0.25">
      <c r="B234" s="529"/>
      <c r="C234" s="529"/>
      <c r="D234" s="540"/>
      <c r="E234" s="601" t="s">
        <v>144</v>
      </c>
      <c r="F234" s="581"/>
      <c r="G234" s="581"/>
      <c r="H234" s="582"/>
      <c r="I234" s="1299"/>
      <c r="J234" s="1299"/>
      <c r="K234" s="541"/>
      <c r="L234" s="542"/>
    </row>
    <row r="235" spans="2:13" ht="14.25" customHeight="1" thickTop="1" thickBot="1" x14ac:dyDescent="0.25">
      <c r="B235" s="529"/>
      <c r="C235" s="529"/>
      <c r="D235" s="540"/>
      <c r="E235" s="618" t="s">
        <v>24</v>
      </c>
      <c r="F235" s="584"/>
      <c r="G235" s="584"/>
      <c r="H235" s="585"/>
      <c r="I235" s="1299">
        <v>63</v>
      </c>
      <c r="J235" s="1299"/>
      <c r="K235" s="541"/>
      <c r="L235" s="542"/>
    </row>
    <row r="236" spans="2:13" ht="14.25" customHeight="1" thickTop="1" thickBot="1" x14ac:dyDescent="0.25">
      <c r="B236" s="529"/>
      <c r="C236" s="529"/>
      <c r="D236" s="157" t="s">
        <v>164</v>
      </c>
      <c r="E236" s="158"/>
      <c r="F236" s="158"/>
      <c r="G236" s="158"/>
      <c r="H236" s="159"/>
      <c r="I236" s="1238">
        <f>SUM(I237:J240)</f>
        <v>95</v>
      </c>
      <c r="J236" s="1304"/>
      <c r="K236" s="541"/>
      <c r="L236" s="542"/>
    </row>
    <row r="237" spans="2:13" ht="14.25" customHeight="1" thickTop="1" thickBot="1" x14ac:dyDescent="0.25">
      <c r="B237" s="529"/>
      <c r="C237" s="529"/>
      <c r="D237" s="610"/>
      <c r="E237" s="601" t="s">
        <v>9</v>
      </c>
      <c r="F237" s="581"/>
      <c r="G237" s="581"/>
      <c r="H237" s="582"/>
      <c r="I237" s="1299">
        <v>26</v>
      </c>
      <c r="J237" s="1299"/>
      <c r="K237" s="541"/>
      <c r="L237" s="542"/>
    </row>
    <row r="238" spans="2:13" ht="14.25" customHeight="1" thickTop="1" thickBot="1" x14ac:dyDescent="0.25">
      <c r="B238" s="529"/>
      <c r="C238" s="529"/>
      <c r="D238" s="540"/>
      <c r="E238" s="601" t="s">
        <v>144</v>
      </c>
      <c r="F238" s="581"/>
      <c r="G238" s="581"/>
      <c r="H238" s="582"/>
      <c r="I238" s="1299">
        <v>2</v>
      </c>
      <c r="J238" s="1299"/>
      <c r="K238" s="541"/>
      <c r="L238" s="542"/>
    </row>
    <row r="239" spans="2:13" ht="14.25" customHeight="1" thickTop="1" thickBot="1" x14ac:dyDescent="0.25">
      <c r="B239" s="529"/>
      <c r="C239" s="529"/>
      <c r="D239" s="540"/>
      <c r="E239" s="618" t="s">
        <v>24</v>
      </c>
      <c r="F239" s="584"/>
      <c r="G239" s="584"/>
      <c r="H239" s="585"/>
      <c r="I239" s="1299">
        <v>67</v>
      </c>
      <c r="J239" s="1299"/>
      <c r="K239" s="541"/>
      <c r="L239" s="542"/>
    </row>
    <row r="240" spans="2:13" ht="14.25" customHeight="1" thickTop="1" thickBot="1" x14ac:dyDescent="0.25">
      <c r="B240" s="529"/>
      <c r="C240" s="529"/>
      <c r="D240" s="540"/>
      <c r="E240" s="618" t="s">
        <v>12</v>
      </c>
      <c r="F240" s="584"/>
      <c r="G240" s="584"/>
      <c r="H240" s="585"/>
      <c r="I240" s="1302"/>
      <c r="J240" s="1303"/>
      <c r="K240" s="541"/>
      <c r="L240" s="542"/>
      <c r="M240" s="619"/>
    </row>
    <row r="241" spans="2:12" ht="14.25" customHeight="1" thickTop="1" thickBot="1" x14ac:dyDescent="0.3">
      <c r="B241" s="529"/>
      <c r="C241" s="529"/>
      <c r="D241" s="540"/>
      <c r="E241" s="1305" t="s">
        <v>32</v>
      </c>
      <c r="F241" s="1306"/>
      <c r="G241" s="1306"/>
      <c r="H241" s="1307"/>
      <c r="I241" s="1271">
        <f>(I242+I243+I244+I245)</f>
        <v>162</v>
      </c>
      <c r="J241" s="1271"/>
      <c r="K241" s="541"/>
      <c r="L241" s="542"/>
    </row>
    <row r="242" spans="2:12" ht="14.25" customHeight="1" thickTop="1" thickBot="1" x14ac:dyDescent="0.25">
      <c r="B242" s="529"/>
      <c r="C242" s="529"/>
      <c r="D242" s="540"/>
      <c r="E242" s="617" t="s">
        <v>9</v>
      </c>
      <c r="F242" s="578"/>
      <c r="G242" s="578"/>
      <c r="H242" s="578"/>
      <c r="I242" s="1308">
        <v>33</v>
      </c>
      <c r="J242" s="1308"/>
      <c r="K242" s="541"/>
      <c r="L242" s="501"/>
    </row>
    <row r="243" spans="2:12" ht="14.25" customHeight="1" thickTop="1" thickBot="1" x14ac:dyDescent="0.25">
      <c r="B243" s="529"/>
      <c r="C243" s="529"/>
      <c r="D243" s="540"/>
      <c r="E243" s="601" t="s">
        <v>144</v>
      </c>
      <c r="F243" s="581"/>
      <c r="G243" s="581"/>
      <c r="H243" s="582"/>
      <c r="I243" s="1299"/>
      <c r="J243" s="1299"/>
      <c r="K243" s="541"/>
      <c r="L243" s="501"/>
    </row>
    <row r="244" spans="2:12" ht="14.25" customHeight="1" thickTop="1" thickBot="1" x14ac:dyDescent="0.25">
      <c r="B244" s="529"/>
      <c r="C244" s="529"/>
      <c r="D244" s="540"/>
      <c r="E244" s="618" t="s">
        <v>24</v>
      </c>
      <c r="F244" s="584"/>
      <c r="G244" s="584"/>
      <c r="H244" s="585"/>
      <c r="I244" s="1299">
        <v>48</v>
      </c>
      <c r="J244" s="1299"/>
      <c r="K244" s="541"/>
      <c r="L244" s="542"/>
    </row>
    <row r="245" spans="2:12" ht="14.25" customHeight="1" thickTop="1" thickBot="1" x14ac:dyDescent="0.25">
      <c r="B245" s="529"/>
      <c r="C245" s="529"/>
      <c r="D245" s="620"/>
      <c r="E245" s="601" t="s">
        <v>39</v>
      </c>
      <c r="F245" s="584"/>
      <c r="G245" s="584"/>
      <c r="H245" s="585"/>
      <c r="I245" s="1299">
        <v>81</v>
      </c>
      <c r="J245" s="1299"/>
      <c r="K245" s="541"/>
      <c r="L245" s="542"/>
    </row>
    <row r="246" spans="2:12" ht="16.5" thickTop="1" thickBot="1" x14ac:dyDescent="0.25">
      <c r="B246" s="529"/>
      <c r="C246" s="621"/>
      <c r="D246" s="311" t="s">
        <v>166</v>
      </c>
      <c r="E246" s="153"/>
      <c r="F246" s="622"/>
      <c r="G246" s="594"/>
      <c r="H246" s="603"/>
      <c r="I246" s="1227">
        <f>(I247+I248+I249+I250)</f>
        <v>82</v>
      </c>
      <c r="J246" s="1227"/>
      <c r="K246" s="529"/>
      <c r="L246" s="542"/>
    </row>
    <row r="247" spans="2:12" ht="14.25" customHeight="1" thickTop="1" thickBot="1" x14ac:dyDescent="0.25">
      <c r="B247" s="529"/>
      <c r="C247" s="532"/>
      <c r="D247" s="623"/>
      <c r="E247" s="624" t="s">
        <v>169</v>
      </c>
      <c r="F247" s="625"/>
      <c r="G247" s="625"/>
      <c r="H247" s="626"/>
      <c r="I247" s="1299">
        <v>18</v>
      </c>
      <c r="J247" s="1299"/>
      <c r="K247" s="529"/>
      <c r="L247" s="542"/>
    </row>
    <row r="248" spans="2:12" ht="14.25" customHeight="1" thickTop="1" thickBot="1" x14ac:dyDescent="0.25">
      <c r="B248" s="529"/>
      <c r="C248" s="60"/>
      <c r="D248" s="621"/>
      <c r="E248" s="625" t="s">
        <v>167</v>
      </c>
      <c r="F248" s="625"/>
      <c r="G248" s="625"/>
      <c r="H248" s="625"/>
      <c r="I248" s="1308">
        <v>29</v>
      </c>
      <c r="J248" s="1308"/>
      <c r="K248" s="529"/>
    </row>
    <row r="249" spans="2:12" ht="14.25" customHeight="1" thickTop="1" thickBot="1" x14ac:dyDescent="0.25">
      <c r="B249" s="529"/>
      <c r="C249" s="60"/>
      <c r="D249" s="621"/>
      <c r="E249" s="627" t="s">
        <v>168</v>
      </c>
      <c r="F249" s="625"/>
      <c r="G249" s="625"/>
      <c r="H249" s="626"/>
      <c r="I249" s="1299">
        <v>29</v>
      </c>
      <c r="J249" s="1299"/>
      <c r="K249" s="529"/>
    </row>
    <row r="250" spans="2:12" ht="14.25" customHeight="1" thickTop="1" thickBot="1" x14ac:dyDescent="0.25">
      <c r="B250" s="529"/>
      <c r="C250" s="60"/>
      <c r="D250" s="621"/>
      <c r="E250" s="627" t="s">
        <v>170</v>
      </c>
      <c r="F250" s="625"/>
      <c r="G250" s="625"/>
      <c r="H250" s="626"/>
      <c r="I250" s="1299">
        <v>6</v>
      </c>
      <c r="J250" s="1299"/>
      <c r="K250" s="529"/>
    </row>
    <row r="251" spans="2:12" ht="14.25" customHeight="1" thickTop="1" thickBot="1" x14ac:dyDescent="0.3">
      <c r="B251" s="529"/>
      <c r="C251" s="6"/>
      <c r="D251" s="540"/>
      <c r="E251" s="207" t="s">
        <v>37</v>
      </c>
      <c r="F251" s="628"/>
      <c r="G251" s="628"/>
      <c r="H251" s="629"/>
      <c r="I251" s="1271">
        <f>I252+I253+I254</f>
        <v>4</v>
      </c>
      <c r="J251" s="1271"/>
      <c r="K251" s="529"/>
    </row>
    <row r="252" spans="2:12" ht="14.25" customHeight="1" thickTop="1" thickBot="1" x14ac:dyDescent="0.25">
      <c r="B252" s="529"/>
      <c r="C252" s="529"/>
      <c r="D252" s="540"/>
      <c r="E252" s="106" t="s">
        <v>13</v>
      </c>
      <c r="F252" s="581"/>
      <c r="G252" s="581"/>
      <c r="H252" s="582"/>
      <c r="I252" s="1299"/>
      <c r="J252" s="1299"/>
      <c r="K252" s="529"/>
    </row>
    <row r="253" spans="2:12" ht="14.25" customHeight="1" thickTop="1" thickBot="1" x14ac:dyDescent="0.25">
      <c r="B253" s="529"/>
      <c r="C253" s="6"/>
      <c r="D253" s="540"/>
      <c r="E253" s="107" t="s">
        <v>14</v>
      </c>
      <c r="F253" s="625"/>
      <c r="G253" s="625"/>
      <c r="H253" s="626"/>
      <c r="I253" s="1308">
        <v>3</v>
      </c>
      <c r="J253" s="1308"/>
      <c r="K253" s="529"/>
    </row>
    <row r="254" spans="2:12" ht="14.25" customHeight="1" thickTop="1" thickBot="1" x14ac:dyDescent="0.25">
      <c r="B254" s="529"/>
      <c r="C254" s="6"/>
      <c r="D254" s="540"/>
      <c r="E254" s="630" t="s">
        <v>89</v>
      </c>
      <c r="F254" s="625"/>
      <c r="G254" s="625"/>
      <c r="H254" s="626"/>
      <c r="I254" s="1299">
        <v>1</v>
      </c>
      <c r="J254" s="1299"/>
      <c r="K254" s="530"/>
    </row>
    <row r="255" spans="2:12" ht="15" customHeight="1" thickTop="1" thickBot="1" x14ac:dyDescent="0.25">
      <c r="B255" s="529"/>
      <c r="C255" s="162" t="s">
        <v>171</v>
      </c>
      <c r="D255" s="163"/>
      <c r="E255" s="163"/>
      <c r="F255" s="163"/>
      <c r="G255" s="164"/>
      <c r="H255" s="1238" t="s">
        <v>0</v>
      </c>
      <c r="I255" s="1309"/>
      <c r="J255" s="1304"/>
      <c r="K255" s="529"/>
    </row>
    <row r="256" spans="2:12" ht="15" customHeight="1" thickTop="1" x14ac:dyDescent="0.2">
      <c r="B256" s="530"/>
      <c r="C256" s="165"/>
      <c r="D256" s="166"/>
      <c r="E256" s="166"/>
      <c r="F256" s="166"/>
      <c r="G256" s="167"/>
      <c r="H256" s="1310">
        <f>(F10+J15-F21+J77-H90)</f>
        <v>4434</v>
      </c>
      <c r="I256" s="1311"/>
      <c r="J256" s="1312"/>
      <c r="K256" s="530"/>
    </row>
    <row r="257" spans="2:11" ht="15" customHeight="1" thickBot="1" x14ac:dyDescent="0.25">
      <c r="B257" s="530"/>
      <c r="C257" s="168"/>
      <c r="D257" s="169"/>
      <c r="E257" s="169"/>
      <c r="F257" s="169"/>
      <c r="G257" s="170"/>
      <c r="H257" s="1313"/>
      <c r="I257" s="1314"/>
      <c r="J257" s="1315"/>
      <c r="K257" s="530"/>
    </row>
    <row r="258" spans="2:11" ht="13.5" thickTop="1" x14ac:dyDescent="0.2">
      <c r="B258" s="530"/>
      <c r="C258" s="530"/>
      <c r="D258" s="530"/>
      <c r="E258" s="530"/>
      <c r="F258" s="530"/>
      <c r="G258" s="530"/>
      <c r="H258" s="530"/>
      <c r="I258" s="530"/>
      <c r="J258" s="530"/>
      <c r="K258" s="530"/>
    </row>
    <row r="260" spans="2:11" x14ac:dyDescent="0.2">
      <c r="E260" s="631"/>
    </row>
    <row r="261" spans="2:11" x14ac:dyDescent="0.2">
      <c r="E261" s="631"/>
    </row>
    <row r="262" spans="2:11" x14ac:dyDescent="0.2">
      <c r="E262" s="631"/>
    </row>
    <row r="263" spans="2:11" x14ac:dyDescent="0.2">
      <c r="E263" s="631"/>
    </row>
    <row r="264" spans="2:11" x14ac:dyDescent="0.2">
      <c r="E264" s="631"/>
    </row>
    <row r="265" spans="2:11" x14ac:dyDescent="0.2">
      <c r="E265" s="538"/>
    </row>
    <row r="267" spans="2:11" x14ac:dyDescent="0.2">
      <c r="E267" s="538"/>
    </row>
  </sheetData>
  <sheetProtection password="DF07" sheet="1" objects="1" scenarios="1"/>
  <mergeCells count="204">
    <mergeCell ref="H255:J255"/>
    <mergeCell ref="H256:J257"/>
    <mergeCell ref="I249:J249"/>
    <mergeCell ref="I250:J250"/>
    <mergeCell ref="I251:J251"/>
    <mergeCell ref="I252:J252"/>
    <mergeCell ref="I253:J253"/>
    <mergeCell ref="I254:J254"/>
    <mergeCell ref="I243:J243"/>
    <mergeCell ref="I244:J244"/>
    <mergeCell ref="I245:J245"/>
    <mergeCell ref="I246:J246"/>
    <mergeCell ref="I247:J247"/>
    <mergeCell ref="I248:J248"/>
    <mergeCell ref="I238:J238"/>
    <mergeCell ref="I239:J239"/>
    <mergeCell ref="I240:J240"/>
    <mergeCell ref="E241:H241"/>
    <mergeCell ref="I241:J241"/>
    <mergeCell ref="I242:J242"/>
    <mergeCell ref="I232:J232"/>
    <mergeCell ref="I233:J233"/>
    <mergeCell ref="I234:J234"/>
    <mergeCell ref="I235:J235"/>
    <mergeCell ref="I236:J236"/>
    <mergeCell ref="I237:J237"/>
    <mergeCell ref="I226:J226"/>
    <mergeCell ref="I227:J227"/>
    <mergeCell ref="I228:J228"/>
    <mergeCell ref="I229:J229"/>
    <mergeCell ref="I230:J230"/>
    <mergeCell ref="I231:J231"/>
    <mergeCell ref="I220:J220"/>
    <mergeCell ref="I221:J221"/>
    <mergeCell ref="I222:J222"/>
    <mergeCell ref="I223:J223"/>
    <mergeCell ref="I224:J224"/>
    <mergeCell ref="I225:J225"/>
    <mergeCell ref="I214:J214"/>
    <mergeCell ref="I215:J215"/>
    <mergeCell ref="I216:J216"/>
    <mergeCell ref="I217:J217"/>
    <mergeCell ref="I218:J218"/>
    <mergeCell ref="I219:J219"/>
    <mergeCell ref="I208:J208"/>
    <mergeCell ref="I209:J209"/>
    <mergeCell ref="I210:J210"/>
    <mergeCell ref="I211:J211"/>
    <mergeCell ref="I212:J212"/>
    <mergeCell ref="I213:J213"/>
    <mergeCell ref="I202:J202"/>
    <mergeCell ref="I203:J203"/>
    <mergeCell ref="I204:J204"/>
    <mergeCell ref="I205:J205"/>
    <mergeCell ref="I206:J206"/>
    <mergeCell ref="I207:J207"/>
    <mergeCell ref="I196:J196"/>
    <mergeCell ref="I197:J197"/>
    <mergeCell ref="I198:J198"/>
    <mergeCell ref="I199:J199"/>
    <mergeCell ref="I200:J200"/>
    <mergeCell ref="I201:J201"/>
    <mergeCell ref="I190:J190"/>
    <mergeCell ref="I191:J191"/>
    <mergeCell ref="I192:J192"/>
    <mergeCell ref="I193:J193"/>
    <mergeCell ref="I194:J194"/>
    <mergeCell ref="I195:J195"/>
    <mergeCell ref="I184:J184"/>
    <mergeCell ref="I185:J185"/>
    <mergeCell ref="I186:J186"/>
    <mergeCell ref="I187:J187"/>
    <mergeCell ref="I188:J188"/>
    <mergeCell ref="I189:J189"/>
    <mergeCell ref="I178:J178"/>
    <mergeCell ref="I179:J179"/>
    <mergeCell ref="I180:J180"/>
    <mergeCell ref="I181:J181"/>
    <mergeCell ref="I182:J182"/>
    <mergeCell ref="I183:J183"/>
    <mergeCell ref="I172:J172"/>
    <mergeCell ref="I173:J173"/>
    <mergeCell ref="I174:J174"/>
    <mergeCell ref="I175:J175"/>
    <mergeCell ref="I176:J176"/>
    <mergeCell ref="I177:J177"/>
    <mergeCell ref="I166:J166"/>
    <mergeCell ref="I167:J167"/>
    <mergeCell ref="I168:J168"/>
    <mergeCell ref="I169:J169"/>
    <mergeCell ref="I170:J170"/>
    <mergeCell ref="I171:J171"/>
    <mergeCell ref="I160:J160"/>
    <mergeCell ref="I161:J161"/>
    <mergeCell ref="I162:J162"/>
    <mergeCell ref="I163:J163"/>
    <mergeCell ref="I164:J164"/>
    <mergeCell ref="I165:J165"/>
    <mergeCell ref="I154:J154"/>
    <mergeCell ref="I155:J155"/>
    <mergeCell ref="I156:J156"/>
    <mergeCell ref="I157:J157"/>
    <mergeCell ref="I158:J158"/>
    <mergeCell ref="I159:J159"/>
    <mergeCell ref="I148:J148"/>
    <mergeCell ref="I149:J149"/>
    <mergeCell ref="I150:J150"/>
    <mergeCell ref="I151:J151"/>
    <mergeCell ref="I152:J152"/>
    <mergeCell ref="I153:J153"/>
    <mergeCell ref="I142:J142"/>
    <mergeCell ref="I143:J143"/>
    <mergeCell ref="I144:J144"/>
    <mergeCell ref="I145:J145"/>
    <mergeCell ref="I146:J146"/>
    <mergeCell ref="I147:J147"/>
    <mergeCell ref="I136:J136"/>
    <mergeCell ref="I137:J137"/>
    <mergeCell ref="I138:J138"/>
    <mergeCell ref="I139:J139"/>
    <mergeCell ref="I140:J140"/>
    <mergeCell ref="I141:J141"/>
    <mergeCell ref="I130:J130"/>
    <mergeCell ref="I131:J131"/>
    <mergeCell ref="I132:J132"/>
    <mergeCell ref="I133:J133"/>
    <mergeCell ref="I134:J134"/>
    <mergeCell ref="I135:J135"/>
    <mergeCell ref="I124:J124"/>
    <mergeCell ref="I125:J125"/>
    <mergeCell ref="I126:J126"/>
    <mergeCell ref="I127:J127"/>
    <mergeCell ref="I128:J128"/>
    <mergeCell ref="I129:J129"/>
    <mergeCell ref="I118:J118"/>
    <mergeCell ref="I119:J119"/>
    <mergeCell ref="I120:J120"/>
    <mergeCell ref="I121:J121"/>
    <mergeCell ref="I122:J122"/>
    <mergeCell ref="I123:J123"/>
    <mergeCell ref="I112:J112"/>
    <mergeCell ref="I113:J113"/>
    <mergeCell ref="I114:J114"/>
    <mergeCell ref="I115:J115"/>
    <mergeCell ref="I116:J116"/>
    <mergeCell ref="I117:J117"/>
    <mergeCell ref="I106:J106"/>
    <mergeCell ref="I107:J107"/>
    <mergeCell ref="I108:J108"/>
    <mergeCell ref="I109:J109"/>
    <mergeCell ref="I110:J110"/>
    <mergeCell ref="I111:J111"/>
    <mergeCell ref="I100:J100"/>
    <mergeCell ref="I101:J101"/>
    <mergeCell ref="I102:J102"/>
    <mergeCell ref="I103:J103"/>
    <mergeCell ref="I104:J104"/>
    <mergeCell ref="I105:J105"/>
    <mergeCell ref="H95:I95"/>
    <mergeCell ref="E96:F96"/>
    <mergeCell ref="H96:I96"/>
    <mergeCell ref="C97:H99"/>
    <mergeCell ref="I97:J97"/>
    <mergeCell ref="I98:J99"/>
    <mergeCell ref="E92:F92"/>
    <mergeCell ref="H92:I92"/>
    <mergeCell ref="E93:F93"/>
    <mergeCell ref="H93:I93"/>
    <mergeCell ref="E94:F94"/>
    <mergeCell ref="H94:I94"/>
    <mergeCell ref="D71:E71"/>
    <mergeCell ref="D72:E72"/>
    <mergeCell ref="C76:I76"/>
    <mergeCell ref="D77:E77"/>
    <mergeCell ref="D78:E78"/>
    <mergeCell ref="C89:G91"/>
    <mergeCell ref="H89:I89"/>
    <mergeCell ref="H90:I91"/>
    <mergeCell ref="D34:E34"/>
    <mergeCell ref="D38:E38"/>
    <mergeCell ref="D49:E49"/>
    <mergeCell ref="C66:I68"/>
    <mergeCell ref="D70:E70"/>
    <mergeCell ref="C5:H5"/>
    <mergeCell ref="C6:H6"/>
    <mergeCell ref="C7:D7"/>
    <mergeCell ref="C9:E11"/>
    <mergeCell ref="F9:G9"/>
    <mergeCell ref="H9:I9"/>
    <mergeCell ref="F10:G11"/>
    <mergeCell ref="H10:I11"/>
    <mergeCell ref="J66:J68"/>
    <mergeCell ref="C17:G17"/>
    <mergeCell ref="J17:K17"/>
    <mergeCell ref="F19:I19"/>
    <mergeCell ref="F21:I21"/>
    <mergeCell ref="J21:J22"/>
    <mergeCell ref="D23:E23"/>
    <mergeCell ref="C13:G15"/>
    <mergeCell ref="H13:I13"/>
    <mergeCell ref="J13:K14"/>
    <mergeCell ref="J15:K15"/>
    <mergeCell ref="C16:G16"/>
    <mergeCell ref="J16:K16"/>
  </mergeCells>
  <printOptions verticalCentered="1"/>
  <pageMargins left="3.937007874015748E-2" right="0.23622047244094491" top="0.15748031496062992" bottom="3.937007874015748E-2" header="0" footer="0"/>
  <pageSetup scale="75" fitToHeight="2" pageOrder="overThenDown" orientation="portrait" r:id="rId1"/>
  <headerFooter alignWithMargins="0"/>
  <rowBreaks count="1" manualBreakCount="1">
    <brk id="74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267"/>
  <sheetViews>
    <sheetView showGridLines="0" showRowColHeaders="0" showZeros="0" zoomScale="115" zoomScaleNormal="115" zoomScaleSheetLayoutView="75" workbookViewId="0">
      <selection activeCell="C7" sqref="C7:D7"/>
    </sheetView>
  </sheetViews>
  <sheetFormatPr baseColWidth="10" defaultRowHeight="12.75" outlineLevelRow="1" x14ac:dyDescent="0.2"/>
  <cols>
    <col min="1" max="1" width="7.5703125" style="637" customWidth="1"/>
    <col min="2" max="2" width="17.7109375" style="637" customWidth="1"/>
    <col min="3" max="3" width="13.5703125" style="637" customWidth="1"/>
    <col min="4" max="4" width="13.85546875" style="637" customWidth="1"/>
    <col min="5" max="5" width="46.85546875" style="637" customWidth="1"/>
    <col min="6" max="6" width="9.28515625" style="637" customWidth="1"/>
    <col min="7" max="8" width="7.7109375" style="637" customWidth="1"/>
    <col min="9" max="9" width="7.85546875" style="637" customWidth="1"/>
    <col min="10" max="10" width="9.7109375" style="637" customWidth="1"/>
    <col min="11" max="17" width="7.7109375" style="637" customWidth="1"/>
    <col min="18" max="16384" width="11.42578125" style="637"/>
  </cols>
  <sheetData>
    <row r="1" spans="1:18" ht="60.75" customHeight="1" thickBot="1" x14ac:dyDescent="0.25">
      <c r="A1" s="632"/>
      <c r="B1" s="633"/>
      <c r="C1" s="633"/>
      <c r="D1" s="634"/>
      <c r="E1" s="634"/>
      <c r="F1" s="635"/>
      <c r="G1" s="633"/>
      <c r="H1" s="636" t="s">
        <v>177</v>
      </c>
      <c r="I1" s="633"/>
      <c r="J1" s="633"/>
      <c r="K1" s="633"/>
      <c r="M1" s="632"/>
      <c r="N1" s="632"/>
    </row>
    <row r="2" spans="1:18" ht="17.25" thickTop="1" thickBot="1" x14ac:dyDescent="0.3">
      <c r="A2" s="632"/>
      <c r="B2" s="638"/>
      <c r="C2" s="638"/>
      <c r="D2" s="639"/>
      <c r="E2" s="639"/>
      <c r="F2" s="639"/>
      <c r="G2" s="633"/>
      <c r="H2" s="640" t="s">
        <v>16</v>
      </c>
      <c r="I2" s="641"/>
      <c r="J2" s="642"/>
      <c r="K2" s="638"/>
      <c r="L2" s="632"/>
      <c r="M2" s="632"/>
      <c r="N2" s="632"/>
    </row>
    <row r="3" spans="1:18" ht="17.25" thickTop="1" thickBot="1" x14ac:dyDescent="0.3">
      <c r="A3" s="632"/>
      <c r="B3" s="635"/>
      <c r="C3" s="638"/>
      <c r="D3" s="643"/>
      <c r="E3" s="643"/>
      <c r="F3" s="643"/>
      <c r="G3" s="633"/>
      <c r="H3" s="644" t="s">
        <v>17</v>
      </c>
      <c r="I3" s="645"/>
      <c r="J3" s="642" t="s">
        <v>217</v>
      </c>
      <c r="K3" s="638"/>
      <c r="L3" s="632"/>
      <c r="M3" s="646"/>
      <c r="N3" s="646"/>
    </row>
    <row r="4" spans="1:18" ht="12" customHeight="1" thickTop="1" thickBot="1" x14ac:dyDescent="0.25">
      <c r="A4" s="647"/>
      <c r="B4" s="638"/>
      <c r="C4" s="638"/>
      <c r="D4" s="638"/>
      <c r="E4" s="639"/>
      <c r="F4" s="648"/>
      <c r="G4" s="639"/>
      <c r="H4" s="639"/>
      <c r="I4" s="639"/>
      <c r="J4" s="639"/>
      <c r="K4" s="639"/>
      <c r="L4" s="646"/>
      <c r="M4" s="646"/>
      <c r="N4" s="646"/>
      <c r="O4" s="649"/>
      <c r="P4" s="649"/>
      <c r="Q4" s="649"/>
      <c r="R4" s="649"/>
    </row>
    <row r="5" spans="1:18" ht="17.25" customHeight="1" thickTop="1" thickBot="1" x14ac:dyDescent="0.3">
      <c r="A5" s="632"/>
      <c r="B5" s="650" t="s">
        <v>218</v>
      </c>
      <c r="C5" s="1581"/>
      <c r="D5" s="1582"/>
      <c r="E5" s="1582"/>
      <c r="F5" s="1582"/>
      <c r="G5" s="1582"/>
      <c r="H5" s="1583"/>
      <c r="I5" s="633"/>
      <c r="J5" s="633"/>
      <c r="K5" s="633"/>
      <c r="L5" s="651"/>
      <c r="M5" s="646"/>
    </row>
    <row r="6" spans="1:18" ht="17.25" customHeight="1" thickTop="1" thickBot="1" x14ac:dyDescent="0.3">
      <c r="A6" s="632"/>
      <c r="B6" s="650" t="s">
        <v>18</v>
      </c>
      <c r="C6" s="1581" t="s">
        <v>221</v>
      </c>
      <c r="D6" s="1582"/>
      <c r="E6" s="1582"/>
      <c r="F6" s="1582"/>
      <c r="G6" s="1582"/>
      <c r="H6" s="1583"/>
      <c r="I6" s="633"/>
      <c r="J6" s="633"/>
      <c r="K6" s="633"/>
      <c r="L6" s="651"/>
      <c r="M6" s="652"/>
      <c r="N6" s="646"/>
      <c r="O6" s="649"/>
      <c r="P6" s="649"/>
      <c r="Q6" s="649"/>
    </row>
    <row r="7" spans="1:18" ht="17.25" customHeight="1" thickTop="1" thickBot="1" x14ac:dyDescent="0.3">
      <c r="A7" s="632"/>
      <c r="B7" s="653" t="s">
        <v>19</v>
      </c>
      <c r="C7" s="1584" t="s">
        <v>241</v>
      </c>
      <c r="D7" s="1585"/>
      <c r="E7" s="654"/>
      <c r="F7" s="655"/>
      <c r="G7" s="655"/>
      <c r="H7" s="654"/>
      <c r="I7" s="633"/>
      <c r="J7" s="633"/>
      <c r="K7" s="633"/>
      <c r="L7" s="652"/>
      <c r="M7" s="632"/>
      <c r="N7" s="632"/>
    </row>
    <row r="8" spans="1:18" ht="6.75" customHeight="1" thickTop="1" thickBot="1" x14ac:dyDescent="0.25">
      <c r="B8" s="638"/>
      <c r="C8" s="638"/>
      <c r="D8" s="638"/>
      <c r="E8" s="638"/>
      <c r="F8" s="638"/>
      <c r="G8" s="638"/>
      <c r="H8" s="656"/>
      <c r="I8" s="638"/>
      <c r="J8" s="638"/>
      <c r="K8" s="638"/>
      <c r="L8" s="632"/>
    </row>
    <row r="9" spans="1:18" ht="14.25" customHeight="1" thickTop="1" thickBot="1" x14ac:dyDescent="0.25">
      <c r="B9" s="633"/>
      <c r="C9" s="1586" t="s">
        <v>52</v>
      </c>
      <c r="D9" s="1586"/>
      <c r="E9" s="1586"/>
      <c r="F9" s="1588" t="s">
        <v>33</v>
      </c>
      <c r="G9" s="1589"/>
      <c r="H9" s="1588" t="s">
        <v>0</v>
      </c>
      <c r="I9" s="1589"/>
      <c r="J9" s="633"/>
      <c r="K9" s="633"/>
    </row>
    <row r="10" spans="1:18" ht="14.25" customHeight="1" thickTop="1" thickBot="1" x14ac:dyDescent="0.25">
      <c r="A10" s="649"/>
      <c r="B10" s="657"/>
      <c r="C10" s="1587"/>
      <c r="D10" s="1586"/>
      <c r="E10" s="1586"/>
      <c r="F10" s="1590">
        <v>4196</v>
      </c>
      <c r="G10" s="1590"/>
      <c r="H10" s="1591">
        <f>SUM(F10:G11)</f>
        <v>4196</v>
      </c>
      <c r="I10" s="1591"/>
      <c r="J10" s="633"/>
      <c r="K10" s="633"/>
    </row>
    <row r="11" spans="1:18" ht="14.25" customHeight="1" thickTop="1" thickBot="1" x14ac:dyDescent="0.25">
      <c r="A11" s="649"/>
      <c r="B11" s="657"/>
      <c r="C11" s="1587"/>
      <c r="D11" s="1586"/>
      <c r="E11" s="1586"/>
      <c r="F11" s="1590"/>
      <c r="G11" s="1590"/>
      <c r="H11" s="1591"/>
      <c r="I11" s="1591"/>
      <c r="J11" s="633"/>
      <c r="K11" s="633"/>
    </row>
    <row r="12" spans="1:18" ht="4.5" customHeight="1" thickTop="1" thickBot="1" x14ac:dyDescent="0.25">
      <c r="A12" s="649"/>
      <c r="B12" s="657"/>
      <c r="C12" s="658"/>
      <c r="D12" s="658"/>
      <c r="E12" s="658"/>
      <c r="F12" s="658"/>
      <c r="G12" s="658"/>
      <c r="H12" s="658"/>
      <c r="I12" s="658"/>
      <c r="J12" s="658"/>
      <c r="K12" s="658"/>
      <c r="L12" s="659"/>
    </row>
    <row r="13" spans="1:18" ht="14.25" customHeight="1" thickTop="1" thickBot="1" x14ac:dyDescent="0.25">
      <c r="A13" s="649"/>
      <c r="B13" s="657"/>
      <c r="C13" s="1587" t="s">
        <v>53</v>
      </c>
      <c r="D13" s="1586"/>
      <c r="E13" s="1586"/>
      <c r="F13" s="1586"/>
      <c r="G13" s="1586"/>
      <c r="H13" s="1588" t="s">
        <v>0</v>
      </c>
      <c r="I13" s="1589"/>
      <c r="J13" s="1605" t="s">
        <v>11</v>
      </c>
      <c r="K13" s="1605"/>
    </row>
    <row r="14" spans="1:18" ht="14.25" customHeight="1" thickTop="1" thickBot="1" x14ac:dyDescent="0.25">
      <c r="B14" s="657"/>
      <c r="C14" s="1586"/>
      <c r="D14" s="1586"/>
      <c r="E14" s="1586"/>
      <c r="F14" s="1586"/>
      <c r="G14" s="1586"/>
      <c r="H14" s="660" t="s">
        <v>1</v>
      </c>
      <c r="I14" s="660" t="s">
        <v>2</v>
      </c>
      <c r="J14" s="1605"/>
      <c r="K14" s="1605"/>
    </row>
    <row r="15" spans="1:18" ht="14.25" customHeight="1" thickTop="1" thickBot="1" x14ac:dyDescent="0.25">
      <c r="B15" s="633"/>
      <c r="C15" s="1586"/>
      <c r="D15" s="1586"/>
      <c r="E15" s="1586"/>
      <c r="F15" s="1586"/>
      <c r="G15" s="1586"/>
      <c r="H15" s="661">
        <f>SUM(H16:H17)</f>
        <v>118</v>
      </c>
      <c r="I15" s="661">
        <f>SUM(I16:I17)</f>
        <v>14</v>
      </c>
      <c r="J15" s="1606">
        <f>H15+I15</f>
        <v>132</v>
      </c>
      <c r="K15" s="1606"/>
    </row>
    <row r="16" spans="1:18" ht="19.5" customHeight="1" thickTop="1" thickBot="1" x14ac:dyDescent="0.25">
      <c r="B16" s="633"/>
      <c r="C16" s="1595" t="s">
        <v>15</v>
      </c>
      <c r="D16" s="1596"/>
      <c r="E16" s="1596"/>
      <c r="F16" s="1596"/>
      <c r="G16" s="1607"/>
      <c r="H16" s="662">
        <v>105</v>
      </c>
      <c r="I16" s="662">
        <v>13</v>
      </c>
      <c r="J16" s="1608">
        <f>H16+I16</f>
        <v>118</v>
      </c>
      <c r="K16" s="1608"/>
    </row>
    <row r="17" spans="2:15" ht="16.5" customHeight="1" thickTop="1" thickBot="1" x14ac:dyDescent="0.25">
      <c r="B17" s="633"/>
      <c r="C17" s="1595" t="s">
        <v>213</v>
      </c>
      <c r="D17" s="1596"/>
      <c r="E17" s="1596"/>
      <c r="F17" s="1596"/>
      <c r="G17" s="1596"/>
      <c r="H17" s="662">
        <v>13</v>
      </c>
      <c r="I17" s="662">
        <v>1</v>
      </c>
      <c r="J17" s="1597">
        <f>H17+I17</f>
        <v>14</v>
      </c>
      <c r="K17" s="1598"/>
    </row>
    <row r="18" spans="2:15" ht="14.25" customHeight="1" thickTop="1" thickBot="1" x14ac:dyDescent="0.25">
      <c r="B18" s="633"/>
      <c r="C18" s="663" t="s">
        <v>8</v>
      </c>
      <c r="D18" s="664"/>
      <c r="E18" s="665"/>
      <c r="F18" s="666"/>
      <c r="G18" s="666"/>
      <c r="H18" s="667"/>
      <c r="I18" s="668"/>
      <c r="J18" s="669"/>
      <c r="K18" s="633"/>
    </row>
    <row r="19" spans="2:15" ht="14.25" customHeight="1" thickTop="1" thickBot="1" x14ac:dyDescent="0.25">
      <c r="B19" s="633"/>
      <c r="C19" s="670"/>
      <c r="D19" s="671"/>
      <c r="E19" s="671"/>
      <c r="F19" s="1588" t="s">
        <v>51</v>
      </c>
      <c r="G19" s="1588"/>
      <c r="H19" s="1588"/>
      <c r="I19" s="1599"/>
      <c r="J19" s="660" t="s">
        <v>0</v>
      </c>
      <c r="K19" s="633"/>
    </row>
    <row r="20" spans="2:15" ht="14.25" customHeight="1" thickTop="1" thickBot="1" x14ac:dyDescent="0.25">
      <c r="B20" s="633"/>
      <c r="C20" s="670"/>
      <c r="D20" s="671" t="s">
        <v>54</v>
      </c>
      <c r="E20" s="671"/>
      <c r="F20" s="672" t="s">
        <v>5</v>
      </c>
      <c r="G20" s="672" t="s">
        <v>35</v>
      </c>
      <c r="H20" s="672" t="s">
        <v>3</v>
      </c>
      <c r="I20" s="673" t="s">
        <v>4</v>
      </c>
      <c r="J20" s="674"/>
      <c r="K20" s="633"/>
    </row>
    <row r="21" spans="2:15" ht="14.25" customHeight="1" thickTop="1" thickBot="1" x14ac:dyDescent="0.25">
      <c r="B21" s="633"/>
      <c r="C21" s="675"/>
      <c r="D21" s="676"/>
      <c r="E21" s="676"/>
      <c r="F21" s="1600">
        <f>(J23+J28+J35+J39+J40+J41+J54+J57+J58+J59+J61+J62+J63)</f>
        <v>10</v>
      </c>
      <c r="G21" s="1600"/>
      <c r="H21" s="1600"/>
      <c r="I21" s="1601"/>
      <c r="J21" s="1602">
        <f>(J23+J28+J34+J38+J49+J70+J72+J78)</f>
        <v>147</v>
      </c>
      <c r="K21" s="633"/>
    </row>
    <row r="22" spans="2:15" ht="15.75" thickTop="1" thickBot="1" x14ac:dyDescent="0.25">
      <c r="B22" s="633"/>
      <c r="C22" s="677"/>
      <c r="D22" s="678"/>
      <c r="E22" s="678"/>
      <c r="F22" s="679">
        <f>(F23+F28+F34+F38+F49+F70+F72+F77+F78)</f>
        <v>118</v>
      </c>
      <c r="G22" s="679">
        <f>(G23+G28+G34+G38+G49+G70+G72+G77+G78)</f>
        <v>23</v>
      </c>
      <c r="H22" s="679">
        <f>(H23+H28+H34+H38+H49+H70+H72+H77+H78)</f>
        <v>5</v>
      </c>
      <c r="I22" s="679">
        <f>(I23+I28+I34+I38+I49+I70+I72+I77+I78)</f>
        <v>1</v>
      </c>
      <c r="J22" s="1602"/>
      <c r="K22" s="633"/>
    </row>
    <row r="23" spans="2:15" ht="16.5" customHeight="1" thickTop="1" thickBot="1" x14ac:dyDescent="0.3">
      <c r="B23" s="633"/>
      <c r="C23" s="680"/>
      <c r="D23" s="1603" t="s">
        <v>55</v>
      </c>
      <c r="E23" s="1604"/>
      <c r="F23" s="681">
        <f>SUM(F24:F27)</f>
        <v>0</v>
      </c>
      <c r="G23" s="681">
        <f>SUM(G24:G27)</f>
        <v>0</v>
      </c>
      <c r="H23" s="681">
        <f>SUM(H24:H27)</f>
        <v>0</v>
      </c>
      <c r="I23" s="682">
        <f>SUM(I24:I27)</f>
        <v>0</v>
      </c>
      <c r="J23" s="683">
        <f t="shared" ref="J23:J33" si="0">SUM(F23:I23)</f>
        <v>0</v>
      </c>
      <c r="K23" s="633"/>
    </row>
    <row r="24" spans="2:15" ht="14.25" customHeight="1" outlineLevel="1" thickTop="1" thickBot="1" x14ac:dyDescent="0.25">
      <c r="B24" s="633"/>
      <c r="C24" s="680"/>
      <c r="D24" s="684"/>
      <c r="E24" s="685" t="s">
        <v>36</v>
      </c>
      <c r="F24" s="686"/>
      <c r="G24" s="686"/>
      <c r="H24" s="686"/>
      <c r="I24" s="686"/>
      <c r="J24" s="687">
        <f t="shared" si="0"/>
        <v>0</v>
      </c>
      <c r="K24" s="633"/>
    </row>
    <row r="25" spans="2:15" ht="14.25" customHeight="1" outlineLevel="1" thickTop="1" thickBot="1" x14ac:dyDescent="0.25">
      <c r="B25" s="633"/>
      <c r="C25" s="680"/>
      <c r="D25" s="684"/>
      <c r="E25" s="685" t="s">
        <v>25</v>
      </c>
      <c r="F25" s="686"/>
      <c r="G25" s="686"/>
      <c r="H25" s="686"/>
      <c r="I25" s="686"/>
      <c r="J25" s="687">
        <f t="shared" si="0"/>
        <v>0</v>
      </c>
      <c r="K25" s="633"/>
    </row>
    <row r="26" spans="2:15" ht="14.25" customHeight="1" outlineLevel="1" thickTop="1" thickBot="1" x14ac:dyDescent="0.25">
      <c r="B26" s="633"/>
      <c r="C26" s="680"/>
      <c r="D26" s="684"/>
      <c r="E26" s="685" t="s">
        <v>26</v>
      </c>
      <c r="F26" s="686"/>
      <c r="G26" s="686"/>
      <c r="H26" s="686"/>
      <c r="I26" s="686"/>
      <c r="J26" s="687">
        <f t="shared" si="0"/>
        <v>0</v>
      </c>
      <c r="K26" s="633"/>
    </row>
    <row r="27" spans="2:15" ht="14.25" customHeight="1" outlineLevel="1" thickTop="1" thickBot="1" x14ac:dyDescent="0.25">
      <c r="B27" s="633"/>
      <c r="C27" s="680"/>
      <c r="D27" s="684"/>
      <c r="E27" s="685" t="s">
        <v>6</v>
      </c>
      <c r="F27" s="686"/>
      <c r="G27" s="686"/>
      <c r="H27" s="686"/>
      <c r="I27" s="686"/>
      <c r="J27" s="687">
        <f t="shared" si="0"/>
        <v>0</v>
      </c>
      <c r="K27" s="633"/>
    </row>
    <row r="28" spans="2:15" ht="16.5" customHeight="1" thickTop="1" thickBot="1" x14ac:dyDescent="0.3">
      <c r="B28" s="633"/>
      <c r="C28" s="680"/>
      <c r="D28" s="688" t="s">
        <v>20</v>
      </c>
      <c r="E28" s="689"/>
      <c r="F28" s="690">
        <f>SUM(F29:F33)</f>
        <v>0</v>
      </c>
      <c r="G28" s="690">
        <f>SUM(G29:G33)</f>
        <v>0</v>
      </c>
      <c r="H28" s="690">
        <f>SUM(H29:H33)</f>
        <v>0</v>
      </c>
      <c r="I28" s="690">
        <f>SUM(I29:I33)</f>
        <v>0</v>
      </c>
      <c r="J28" s="691">
        <f t="shared" si="0"/>
        <v>0</v>
      </c>
      <c r="K28" s="633"/>
      <c r="O28" s="692"/>
    </row>
    <row r="29" spans="2:15" ht="14.25" customHeight="1" outlineLevel="1" thickTop="1" thickBot="1" x14ac:dyDescent="0.25">
      <c r="B29" s="633"/>
      <c r="C29" s="680"/>
      <c r="D29" s="684"/>
      <c r="E29" s="685" t="s">
        <v>45</v>
      </c>
      <c r="F29" s="686"/>
      <c r="G29" s="686"/>
      <c r="H29" s="686"/>
      <c r="I29" s="686"/>
      <c r="J29" s="687">
        <f t="shared" si="0"/>
        <v>0</v>
      </c>
      <c r="K29" s="633"/>
    </row>
    <row r="30" spans="2:15" ht="14.25" customHeight="1" outlineLevel="1" thickTop="1" thickBot="1" x14ac:dyDescent="0.25">
      <c r="B30" s="633"/>
      <c r="C30" s="680"/>
      <c r="D30" s="684"/>
      <c r="E30" s="685" t="s">
        <v>27</v>
      </c>
      <c r="F30" s="686"/>
      <c r="G30" s="686"/>
      <c r="H30" s="686"/>
      <c r="I30" s="686"/>
      <c r="J30" s="687">
        <f t="shared" si="0"/>
        <v>0</v>
      </c>
      <c r="K30" s="633"/>
    </row>
    <row r="31" spans="2:15" ht="14.25" customHeight="1" outlineLevel="1" thickTop="1" thickBot="1" x14ac:dyDescent="0.25">
      <c r="B31" s="633"/>
      <c r="C31" s="680"/>
      <c r="D31" s="684"/>
      <c r="E31" s="685" t="s">
        <v>46</v>
      </c>
      <c r="F31" s="686"/>
      <c r="G31" s="686"/>
      <c r="H31" s="686"/>
      <c r="I31" s="686"/>
      <c r="J31" s="687">
        <f t="shared" si="0"/>
        <v>0</v>
      </c>
      <c r="K31" s="633"/>
    </row>
    <row r="32" spans="2:15" ht="14.25" customHeight="1" outlineLevel="1" thickTop="1" thickBot="1" x14ac:dyDescent="0.25">
      <c r="B32" s="633"/>
      <c r="C32" s="680"/>
      <c r="D32" s="684"/>
      <c r="E32" s="685" t="s">
        <v>47</v>
      </c>
      <c r="F32" s="686"/>
      <c r="G32" s="686"/>
      <c r="H32" s="686"/>
      <c r="I32" s="686"/>
      <c r="J32" s="687">
        <f t="shared" si="0"/>
        <v>0</v>
      </c>
      <c r="K32" s="633"/>
    </row>
    <row r="33" spans="2:11" ht="14.25" customHeight="1" outlineLevel="1" thickTop="1" thickBot="1" x14ac:dyDescent="0.25">
      <c r="B33" s="633"/>
      <c r="C33" s="680"/>
      <c r="D33" s="684"/>
      <c r="E33" s="685" t="s">
        <v>142</v>
      </c>
      <c r="F33" s="686"/>
      <c r="G33" s="686"/>
      <c r="H33" s="686"/>
      <c r="I33" s="686"/>
      <c r="J33" s="687">
        <f t="shared" si="0"/>
        <v>0</v>
      </c>
      <c r="K33" s="633"/>
    </row>
    <row r="34" spans="2:11" ht="16.5" customHeight="1" thickTop="1" thickBot="1" x14ac:dyDescent="0.3">
      <c r="B34" s="633"/>
      <c r="C34" s="680"/>
      <c r="D34" s="1595" t="s">
        <v>56</v>
      </c>
      <c r="E34" s="1607"/>
      <c r="F34" s="693">
        <f>SUM(F35:F37)</f>
        <v>34</v>
      </c>
      <c r="G34" s="693">
        <f>SUM(G35:G37)</f>
        <v>0</v>
      </c>
      <c r="H34" s="693">
        <f>SUM(H35:H37)</f>
        <v>0</v>
      </c>
      <c r="I34" s="693">
        <f>SUM(I35:I37)</f>
        <v>0</v>
      </c>
      <c r="J34" s="683">
        <f>SUM(F34:I34)</f>
        <v>34</v>
      </c>
      <c r="K34" s="633"/>
    </row>
    <row r="35" spans="2:11" ht="14.25" customHeight="1" outlineLevel="1" thickTop="1" thickBot="1" x14ac:dyDescent="0.25">
      <c r="B35" s="633"/>
      <c r="C35" s="680"/>
      <c r="D35" s="684"/>
      <c r="E35" s="694" t="s">
        <v>49</v>
      </c>
      <c r="F35" s="686">
        <f>([15]APEREZ!F35+[15]BPAYANO!F35+[15]CCABRERA!F35+[15]CGERALDO!F35+[15]DARIAS!F35+[15]DGUERRERO!F35+[15]DPOZO!F35+[15]JCORPORAN!F35+[15]JDOTEL!F35+[15]JGONZALEZ!F35+[15]LPEREZ!F35+[15]MROA!F35+[15]MSOTO!F35+[15]NLUNA!F35+[15]PENC.!F35+[15]SDELACRUZ!F35)</f>
        <v>4</v>
      </c>
      <c r="G35" s="686">
        <f>([15]APEREZ!G35+[15]BPAYANO!G35+[15]CCABRERA!G35+[15]CGERALDO!G35+[15]DARIAS!G35+[15]DGUERRERO!G35+[15]DPOZO!G35+[15]JCORPORAN!G35+[15]JDOTEL!G35+[15]JGONZALEZ!G35+[15]LPEREZ!G35+[15]MROA!G35+[15]MSOTO!G35+[15]NLUNA!G35+[15]PENC.!G35+[15]SDELACRUZ!G35)</f>
        <v>0</v>
      </c>
      <c r="H35" s="686">
        <f>([15]APEREZ!H35+[15]BPAYANO!H35+[15]CCABRERA!H35+[15]CGERALDO!H35+[15]DARIAS!H35+[15]DGUERRERO!H35+[15]DPOZO!H35+[15]JCORPORAN!H35+[15]JDOTEL!H35+[15]JGONZALEZ!H35+[15]LPEREZ!H35+[15]MROA!H35+[15]MSOTO!H35+[15]NLUNA!H35+[15]PENC.!H35+[15]SDELACRUZ!H35)</f>
        <v>0</v>
      </c>
      <c r="I35" s="686">
        <f>([15]APEREZ!I35+[15]BPAYANO!I35+[15]CCABRERA!I35+[15]CGERALDO!I35+[15]DARIAS!I35+[15]DGUERRERO!I35+[15]DPOZO!I35+[15]JCORPORAN!I35+[15]JDOTEL!I35+[15]JGONZALEZ!I35+[15]LPEREZ!I35+[15]MROA!I35+[15]MSOTO!I35+[15]NLUNA!I35+[15]PENC.!I35+[15]SDELACRUZ!I35)</f>
        <v>0</v>
      </c>
      <c r="J35" s="695">
        <f t="shared" ref="J35:J48" si="1">SUM(F35:I35)</f>
        <v>4</v>
      </c>
      <c r="K35" s="633"/>
    </row>
    <row r="36" spans="2:11" ht="14.25" customHeight="1" outlineLevel="1" thickTop="1" thickBot="1" x14ac:dyDescent="0.25">
      <c r="B36" s="633"/>
      <c r="C36" s="680"/>
      <c r="D36" s="684"/>
      <c r="E36" s="694" t="s">
        <v>50</v>
      </c>
      <c r="F36" s="686">
        <f>([15]APEREZ!F36+[15]BPAYANO!F36+[15]CCABRERA!F36+[15]CGERALDO!F36+[15]DARIAS!F36+[15]DGUERRERO!F36+[15]DPOZO!F36+[15]JCORPORAN!F36+[15]JDOTEL!F36+[15]JGONZALEZ!F36+[15]LPEREZ!F36+[15]MROA!F36+[15]MSOTO!F36+[15]NLUNA!F36+[15]PENC.!F36+[15]SDELACRUZ!F36)</f>
        <v>16</v>
      </c>
      <c r="G36" s="686">
        <f>([15]APEREZ!G36+[15]BPAYANO!G36+[15]CCABRERA!G36+[15]CGERALDO!G36+[15]DARIAS!G36+[15]DGUERRERO!G36+[15]DPOZO!G36+[15]JCORPORAN!G36+[15]JDOTEL!G36+[15]JGONZALEZ!G36+[15]LPEREZ!G36+[15]MROA!G36+[15]MSOTO!G36+[15]NLUNA!G36+[15]PENC.!G36+[15]SDELACRUZ!G36)</f>
        <v>0</v>
      </c>
      <c r="H36" s="686">
        <f>([15]APEREZ!H36+[15]BPAYANO!H36+[15]CCABRERA!H36+[15]CGERALDO!H36+[15]DARIAS!H36+[15]DGUERRERO!H36+[15]DPOZO!H36+[15]JCORPORAN!H36+[15]JDOTEL!H36+[15]JGONZALEZ!H36+[15]LPEREZ!H36+[15]MROA!H36+[15]MSOTO!H36+[15]NLUNA!H36+[15]PENC.!H36+[15]SDELACRUZ!H36)</f>
        <v>0</v>
      </c>
      <c r="I36" s="686">
        <f>([15]APEREZ!I36+[15]BPAYANO!I36+[15]CCABRERA!I36+[15]CGERALDO!I36+[15]DARIAS!I36+[15]DGUERRERO!I36+[15]DPOZO!I36+[15]JCORPORAN!I36+[15]JDOTEL!I36+[15]JGONZALEZ!I36+[15]LPEREZ!I36+[15]MROA!I36+[15]MSOTO!I36+[15]NLUNA!I36+[15]PENC.!I36+[15]SDELACRUZ!I36)</f>
        <v>0</v>
      </c>
      <c r="J36" s="695">
        <f>SUM(F36:I36)</f>
        <v>16</v>
      </c>
      <c r="K36" s="633"/>
    </row>
    <row r="37" spans="2:11" ht="14.25" customHeight="1" outlineLevel="1" thickTop="1" thickBot="1" x14ac:dyDescent="0.25">
      <c r="B37" s="633"/>
      <c r="C37" s="680"/>
      <c r="D37" s="684"/>
      <c r="E37" s="696" t="s">
        <v>48</v>
      </c>
      <c r="F37" s="686">
        <f>([15]APEREZ!F37+[15]BPAYANO!F37+[15]CCABRERA!F37+[15]CGERALDO!F37+[15]DARIAS!F37+[15]DGUERRERO!F37+[15]DPOZO!F37+[15]JCORPORAN!F37+[15]JDOTEL!F37+[15]JGONZALEZ!F37+[15]LPEREZ!F37+[15]MROA!F37+[15]MSOTO!F37+[15]NLUNA!F37+[15]PENC.!F37+[15]SDELACRUZ!F37)</f>
        <v>14</v>
      </c>
      <c r="G37" s="686">
        <f>([15]APEREZ!G37+[15]BPAYANO!G37+[15]CCABRERA!G37+[15]CGERALDO!G37+[15]DARIAS!G37+[15]DGUERRERO!G37+[15]DPOZO!G37+[15]JCORPORAN!G37+[15]JDOTEL!G37+[15]JGONZALEZ!G37+[15]LPEREZ!G37+[15]MROA!G37+[15]MSOTO!G37+[15]NLUNA!G37+[15]PENC.!G37+[15]SDELACRUZ!G37)</f>
        <v>0</v>
      </c>
      <c r="H37" s="686">
        <f>([15]APEREZ!H37+[15]BPAYANO!H37+[15]CCABRERA!H37+[15]CGERALDO!H37+[15]DARIAS!H37+[15]DGUERRERO!H37+[15]DPOZO!H37+[15]JCORPORAN!H37+[15]JDOTEL!H37+[15]JGONZALEZ!H37+[15]LPEREZ!H37+[15]MROA!H37+[15]MSOTO!H37+[15]NLUNA!H37+[15]PENC.!H37+[15]SDELACRUZ!H37)</f>
        <v>0</v>
      </c>
      <c r="I37" s="686">
        <f>([15]APEREZ!I37+[15]BPAYANO!I37+[15]CCABRERA!I37+[15]CGERALDO!I37+[15]DARIAS!I37+[15]DGUERRERO!I37+[15]DPOZO!I37+[15]JCORPORAN!I37+[15]JDOTEL!I37+[15]JGONZALEZ!I37+[15]LPEREZ!I37+[15]MROA!I37+[15]MSOTO!I37+[15]NLUNA!I37+[15]PENC.!I37+[15]SDELACRUZ!I37)</f>
        <v>0</v>
      </c>
      <c r="J37" s="695">
        <f>SUM(F37:I37)</f>
        <v>14</v>
      </c>
      <c r="K37" s="633"/>
    </row>
    <row r="38" spans="2:11" ht="16.5" customHeight="1" thickTop="1" thickBot="1" x14ac:dyDescent="0.3">
      <c r="B38" s="633"/>
      <c r="C38" s="634"/>
      <c r="D38" s="1595" t="s">
        <v>120</v>
      </c>
      <c r="E38" s="1607"/>
      <c r="F38" s="690">
        <f>SUM(F39:F48)</f>
        <v>0</v>
      </c>
      <c r="G38" s="690">
        <f>SUM(G39:G48)</f>
        <v>19</v>
      </c>
      <c r="H38" s="690">
        <f>SUM(H39:H48)</f>
        <v>4</v>
      </c>
      <c r="I38" s="690">
        <f>SUM(I39:I48)</f>
        <v>1</v>
      </c>
      <c r="J38" s="683">
        <f t="shared" si="1"/>
        <v>24</v>
      </c>
      <c r="K38" s="633"/>
    </row>
    <row r="39" spans="2:11" ht="14.25" customHeight="1" outlineLevel="1" thickTop="1" thickBot="1" x14ac:dyDescent="0.25">
      <c r="B39" s="633"/>
      <c r="C39" s="634"/>
      <c r="D39" s="697"/>
      <c r="E39" s="698" t="s">
        <v>125</v>
      </c>
      <c r="F39" s="686">
        <f>([15]APEREZ!F39+[15]BPAYANO!F39+[15]CCABRERA!F39+[15]CGERALDO!F39+[15]DARIAS!F39+[15]DGUERRERO!F39+[15]DPOZO!F39+[15]JCORPORAN!F39+[15]JDOTEL!F39+[15]JGONZALEZ!F39+[15]LPEREZ!F39+[15]MROA!F39+[15]MSOTO!F39+[15]NLUNA!F39+[15]PENC.!F39+[15]SDELACRUZ!F39)</f>
        <v>0</v>
      </c>
      <c r="G39" s="686">
        <f>([15]APEREZ!G39+[15]BPAYANO!G39+[15]CCABRERA!G39+[15]CGERALDO!G39+[15]DARIAS!G39+[15]DGUERRERO!G39+[15]DPOZO!G39+[15]JCORPORAN!G39+[15]JDOTEL!G39+[15]JGONZALEZ!G39+[15]LPEREZ!G39+[15]MROA!G39+[15]MSOTO!G39+[15]NLUNA!G39+[15]PENC.!G39+[15]SDELACRUZ!G39)</f>
        <v>4</v>
      </c>
      <c r="H39" s="686">
        <f>([15]APEREZ!H39+[15]BPAYANO!H39+[15]CCABRERA!H39+[15]CGERALDO!H39+[15]DARIAS!H39+[15]DGUERRERO!H39+[15]DPOZO!H39+[15]JCORPORAN!H39+[15]JDOTEL!H39+[15]JGONZALEZ!H39+[15]LPEREZ!H39+[15]MROA!H39+[15]MSOTO!H39+[15]NLUNA!H39+[15]PENC.!H39+[15]SDELACRUZ!H39)</f>
        <v>0</v>
      </c>
      <c r="I39" s="686">
        <f>([15]APEREZ!I39+[15]BPAYANO!I39+[15]CCABRERA!I39+[15]CGERALDO!I39+[15]DARIAS!I39+[15]DGUERRERO!I39+[15]DPOZO!I39+[15]JCORPORAN!I39+[15]JDOTEL!I39+[15]JGONZALEZ!I39+[15]LPEREZ!I39+[15]MROA!I39+[15]MSOTO!I39+[15]NLUNA!I39+[15]PENC.!I39+[15]SDELACRUZ!I39)</f>
        <v>0</v>
      </c>
      <c r="J39" s="695">
        <f t="shared" si="1"/>
        <v>4</v>
      </c>
      <c r="K39" s="633"/>
    </row>
    <row r="40" spans="2:11" ht="14.25" customHeight="1" outlineLevel="1" thickTop="1" thickBot="1" x14ac:dyDescent="0.25">
      <c r="B40" s="633"/>
      <c r="C40" s="634"/>
      <c r="D40" s="697"/>
      <c r="E40" s="698" t="s">
        <v>126</v>
      </c>
      <c r="F40" s="686">
        <f>([15]APEREZ!F40+[15]BPAYANO!F40+[15]CCABRERA!F40+[15]CGERALDO!F40+[15]DARIAS!F40+[15]DGUERRERO!F40+[15]DPOZO!F40+[15]JCORPORAN!F40+[15]JDOTEL!F40+[15]JGONZALEZ!F40+[15]LPEREZ!F40+[15]MROA!F40+[15]MSOTO!F40+[15]NLUNA!F40+[15]PENC.!F40+[15]SDELACRUZ!F40)</f>
        <v>0</v>
      </c>
      <c r="G40" s="686"/>
      <c r="H40" s="686">
        <f>([15]APEREZ!H40+[15]BPAYANO!H40+[15]CCABRERA!H40+[15]CGERALDO!H40+[15]DARIAS!H40+[15]DGUERRERO!H40+[15]DPOZO!H40+[15]JCORPORAN!H40+[15]JDOTEL!H40+[15]JGONZALEZ!H40+[15]LPEREZ!H40+[15]MROA!H40+[15]MSOTO!H40+[15]NLUNA!H40+[15]PENC.!H40+[15]SDELACRUZ!H40)</f>
        <v>0</v>
      </c>
      <c r="I40" s="686">
        <f>([15]APEREZ!I40+[15]BPAYANO!I40+[15]CCABRERA!I40+[15]CGERALDO!I40+[15]DARIAS!I40+[15]DGUERRERO!I40+[15]DPOZO!I40+[15]JCORPORAN!I40+[15]JDOTEL!I40+[15]JGONZALEZ!I40+[15]LPEREZ!I40+[15]MROA!I40+[15]MSOTO!I40+[15]NLUNA!I40+[15]PENC.!I40+[15]SDELACRUZ!I40)</f>
        <v>0</v>
      </c>
      <c r="J40" s="695">
        <f>SUM(F40:I40)</f>
        <v>0</v>
      </c>
      <c r="K40" s="633"/>
    </row>
    <row r="41" spans="2:11" ht="14.25" customHeight="1" outlineLevel="1" thickTop="1" thickBot="1" x14ac:dyDescent="0.25">
      <c r="B41" s="633"/>
      <c r="C41" s="634"/>
      <c r="D41" s="697"/>
      <c r="E41" s="698" t="s">
        <v>127</v>
      </c>
      <c r="F41" s="686">
        <f>([15]APEREZ!F41+[15]BPAYANO!F41+[15]CCABRERA!F41+[15]CGERALDO!F41+[15]DARIAS!F41+[15]DGUERRERO!F41+[15]DPOZO!F41+[15]JCORPORAN!F41+[15]JDOTEL!F41+[15]JGONZALEZ!F41+[15]LPEREZ!F41+[15]MROA!F41+[15]MSOTO!F41+[15]NLUNA!F41+[15]PENC.!F41+[15]SDELACRUZ!F41)</f>
        <v>0</v>
      </c>
      <c r="G41" s="686">
        <f>([15]APEREZ!G41+[15]BPAYANO!G41+[15]CCABRERA!G41+[15]CGERALDO!G41+[15]DARIAS!G41+[15]DGUERRERO!G41+[15]DPOZO!G41+[15]JCORPORAN!G41+[15]JDOTEL!G41+[15]JGONZALEZ!G41+[15]LPEREZ!G41+[15]MROA!G41+[15]MSOTO!G41+[15]NLUNA!G41+[15]PENC.!G41+[15]SDELACRUZ!G41)</f>
        <v>0</v>
      </c>
      <c r="H41" s="686">
        <f>([15]APEREZ!H41+[15]BPAYANO!H41+[15]CCABRERA!H41+[15]CGERALDO!H41+[15]DARIAS!H41+[15]DGUERRERO!H41+[15]DPOZO!H41+[15]JCORPORAN!H41+[15]JDOTEL!H41+[15]JGONZALEZ!H41+[15]LPEREZ!H41+[15]MROA!H41+[15]MSOTO!H41+[15]NLUNA!H41+[15]PENC.!H41+[15]SDELACRUZ!H41)</f>
        <v>0</v>
      </c>
      <c r="I41" s="686">
        <f>([15]APEREZ!I41+[15]BPAYANO!I41+[15]CCABRERA!I41+[15]CGERALDO!I41+[15]DARIAS!I41+[15]DGUERRERO!I41+[15]DPOZO!I41+[15]JCORPORAN!I41+[15]JDOTEL!I41+[15]JGONZALEZ!I41+[15]LPEREZ!I41+[15]MROA!I41+[15]MSOTO!I41+[15]NLUNA!I41+[15]PENC.!I41+[15]SDELACRUZ!I41)</f>
        <v>0</v>
      </c>
      <c r="J41" s="695">
        <f>SUM(F41:I41)</f>
        <v>0</v>
      </c>
      <c r="K41" s="633"/>
    </row>
    <row r="42" spans="2:11" ht="14.25" customHeight="1" outlineLevel="1" thickTop="1" thickBot="1" x14ac:dyDescent="0.25">
      <c r="B42" s="633"/>
      <c r="C42" s="634"/>
      <c r="D42" s="697"/>
      <c r="E42" s="699" t="s">
        <v>128</v>
      </c>
      <c r="F42" s="686">
        <f>([15]APEREZ!F42+[15]BPAYANO!F42+[15]CCABRERA!F42+[15]CGERALDO!F42+[15]DARIAS!F42+[15]DGUERRERO!F42+[15]DPOZO!F42+[15]JCORPORAN!F42+[15]JDOTEL!F42+[15]JGONZALEZ!F42+[15]LPEREZ!F42+[15]MROA!F42+[15]MSOTO!F42+[15]NLUNA!F42+[15]PENC.!F42+[15]SDELACRUZ!F42)</f>
        <v>0</v>
      </c>
      <c r="G42" s="686">
        <f>([15]APEREZ!G42+[15]BPAYANO!G42+[15]CCABRERA!G42+[15]CGERALDO!G42+[15]DARIAS!G42+[15]DGUERRERO!G42+[15]DPOZO!G42+[15]JCORPORAN!G42+[15]JDOTEL!G42+[15]JGONZALEZ!G42+[15]LPEREZ!G42+[15]MROA!G42+[15]MSOTO!G42+[15]NLUNA!G42+[15]PENC.!G42+[15]SDELACRUZ!G42)</f>
        <v>3</v>
      </c>
      <c r="H42" s="686">
        <f>([15]APEREZ!H42+[15]BPAYANO!H42+[15]CCABRERA!H42+[15]CGERALDO!H42+[15]DARIAS!H42+[15]DGUERRERO!H42+[15]DPOZO!H42+[15]JCORPORAN!H42+[15]JDOTEL!H42+[15]JGONZALEZ!H42+[15]LPEREZ!H42+[15]MROA!H42+[15]MSOTO!H42+[15]NLUNA!H42+[15]PENC.!H42+[15]SDELACRUZ!H42)</f>
        <v>0</v>
      </c>
      <c r="I42" s="686">
        <f>([15]APEREZ!I42+[15]BPAYANO!I42+[15]CCABRERA!I42+[15]CGERALDO!I42+[15]DARIAS!I42+[15]DGUERRERO!I42+[15]DPOZO!I42+[15]JCORPORAN!I42+[15]JDOTEL!I42+[15]JGONZALEZ!I42+[15]LPEREZ!I42+[15]MROA!I42+[15]MSOTO!I42+[15]NLUNA!I42+[15]PENC.!I42+[15]SDELACRUZ!I42)</f>
        <v>0</v>
      </c>
      <c r="J42" s="695">
        <f>SUM(F42:I42)</f>
        <v>3</v>
      </c>
      <c r="K42" s="633"/>
    </row>
    <row r="43" spans="2:11" ht="14.25" customHeight="1" outlineLevel="1" thickTop="1" thickBot="1" x14ac:dyDescent="0.25">
      <c r="B43" s="633"/>
      <c r="C43" s="634"/>
      <c r="D43" s="697"/>
      <c r="E43" s="700" t="s">
        <v>129</v>
      </c>
      <c r="F43" s="686">
        <f>([15]APEREZ!F43+[15]BPAYANO!F43+[15]CCABRERA!F43+[15]CGERALDO!F43+[15]DARIAS!F43+[15]DGUERRERO!F43+[15]DPOZO!F43+[15]JCORPORAN!F43+[15]JDOTEL!F43+[15]JGONZALEZ!F43+[15]LPEREZ!F43+[15]MROA!F43+[15]MSOTO!F43+[15]NLUNA!F43+[15]PENC.!F43+[15]SDELACRUZ!F43)</f>
        <v>0</v>
      </c>
      <c r="G43" s="686">
        <f>([15]APEREZ!G43+[15]BPAYANO!G43+[15]CCABRERA!G43+[15]CGERALDO!G43+[15]DARIAS!G43+[15]DGUERRERO!G43+[15]DPOZO!G43+[15]JCORPORAN!G43+[15]JDOTEL!G43+[15]JGONZALEZ!G43+[15]LPEREZ!G43+[15]MROA!G43+[15]MSOTO!G43+[15]NLUNA!G43+[15]PENC.!G43+[15]SDELACRUZ!G43)</f>
        <v>0</v>
      </c>
      <c r="H43" s="686">
        <f>([15]APEREZ!H43+[15]BPAYANO!H43+[15]CCABRERA!H43+[15]CGERALDO!H43+[15]DARIAS!H43+[15]DGUERRERO!H43+[15]DPOZO!H43+[15]JCORPORAN!H43+[15]JDOTEL!H43+[15]JGONZALEZ!H43+[15]LPEREZ!H43+[15]MROA!H43+[15]MSOTO!H43+[15]NLUNA!H43+[15]PENC.!H43+[15]SDELACRUZ!H43)</f>
        <v>0</v>
      </c>
      <c r="I43" s="686">
        <f>([15]APEREZ!I43+[15]BPAYANO!I43+[15]CCABRERA!I43+[15]CGERALDO!I43+[15]DARIAS!I43+[15]DGUERRERO!I43+[15]DPOZO!I43+[15]JCORPORAN!I43+[15]JDOTEL!I43+[15]JGONZALEZ!I43+[15]LPEREZ!I43+[15]MROA!I43+[15]MSOTO!I43+[15]NLUNA!I43+[15]PENC.!I43+[15]SDELACRUZ!I43)</f>
        <v>0</v>
      </c>
      <c r="J43" s="695">
        <f t="shared" si="1"/>
        <v>0</v>
      </c>
      <c r="K43" s="633"/>
    </row>
    <row r="44" spans="2:11" ht="14.25" customHeight="1" outlineLevel="1" thickTop="1" thickBot="1" x14ac:dyDescent="0.25">
      <c r="B44" s="633"/>
      <c r="C44" s="634"/>
      <c r="D44" s="697"/>
      <c r="E44" s="699" t="s">
        <v>130</v>
      </c>
      <c r="F44" s="686">
        <f>([15]APEREZ!F44+[15]BPAYANO!F44+[15]CCABRERA!F44+[15]CGERALDO!F44+[15]DARIAS!F44+[15]DGUERRERO!F44+[15]DPOZO!F44+[15]JCORPORAN!F44+[15]JDOTEL!F44+[15]JGONZALEZ!F44+[15]LPEREZ!F44+[15]MROA!F44+[15]MSOTO!F44+[15]NLUNA!F44+[15]PENC.!F44+[15]SDELACRUZ!F44)</f>
        <v>0</v>
      </c>
      <c r="G44" s="686">
        <f>([15]APEREZ!G44+[15]BPAYANO!G44+[15]CCABRERA!G44+[15]CGERALDO!G44+[15]DARIAS!G44+[15]DGUERRERO!G44+[15]DPOZO!G44+[15]JCORPORAN!G44+[15]JDOTEL!G44+[15]JGONZALEZ!G44+[15]LPEREZ!G44+[15]MROA!G44+[15]MSOTO!G44+[15]NLUNA!G44+[15]PENC.!G44+[15]SDELACRUZ!G44)</f>
        <v>4</v>
      </c>
      <c r="H44" s="686">
        <f>([15]APEREZ!H44+[15]BPAYANO!H44+[15]CCABRERA!H44+[15]CGERALDO!H44+[15]DARIAS!H44+[15]DGUERRERO!H44+[15]DPOZO!H44+[15]JCORPORAN!H44+[15]JDOTEL!H44+[15]JGONZALEZ!H44+[15]LPEREZ!H44+[15]MROA!H44+[15]MSOTO!H44+[15]NLUNA!H44+[15]PENC.!H44+[15]SDELACRUZ!H44)</f>
        <v>1</v>
      </c>
      <c r="I44" s="686">
        <f>([15]APEREZ!I44+[15]BPAYANO!I44+[15]CCABRERA!I44+[15]CGERALDO!I44+[15]DARIAS!I44+[15]DGUERRERO!I44+[15]DPOZO!I44+[15]JCORPORAN!I44+[15]JDOTEL!I44+[15]JGONZALEZ!I44+[15]LPEREZ!I44+[15]MROA!I44+[15]MSOTO!I44+[15]NLUNA!I44+[15]PENC.!I44+[15]SDELACRUZ!I44)</f>
        <v>0</v>
      </c>
      <c r="J44" s="695">
        <f>SUM(F44:I44)</f>
        <v>5</v>
      </c>
      <c r="K44" s="633"/>
    </row>
    <row r="45" spans="2:11" ht="14.25" customHeight="1" outlineLevel="1" thickTop="1" thickBot="1" x14ac:dyDescent="0.25">
      <c r="B45" s="633"/>
      <c r="C45" s="634"/>
      <c r="D45" s="697"/>
      <c r="E45" s="699" t="s">
        <v>131</v>
      </c>
      <c r="F45" s="686"/>
      <c r="G45" s="686">
        <f>([15]APEREZ!G45+[15]BPAYANO!G45+[15]CCABRERA!G45+[15]CGERALDO!G45+[15]DARIAS!G45+[15]DGUERRERO!G45+[15]DPOZO!G45+[15]JCORPORAN!G45+[15]JDOTEL!G45+[15]JGONZALEZ!G45+[15]LPEREZ!G45+[15]MROA!G45+[15]MSOTO!G45+[15]NLUNA!G45+[15]PENC.!G45+[15]SDELACRUZ!G45)</f>
        <v>0</v>
      </c>
      <c r="H45" s="686">
        <f>([15]APEREZ!H45+[15]BPAYANO!H45+[15]CCABRERA!H45+[15]CGERALDO!H45+[15]DARIAS!H45+[15]DGUERRERO!H45+[15]DPOZO!H45+[15]JCORPORAN!H45+[15]JDOTEL!H45+[15]JGONZALEZ!H45+[15]LPEREZ!H45+[15]MROA!H45+[15]MSOTO!H45+[15]NLUNA!H45+[15]PENC.!H45+[15]SDELACRUZ!H45)</f>
        <v>0</v>
      </c>
      <c r="I45" s="686">
        <f>([15]APEREZ!I45+[15]BPAYANO!I45+[15]CCABRERA!I45+[15]CGERALDO!I45+[15]DARIAS!I45+[15]DGUERRERO!I45+[15]DPOZO!I45+[15]JCORPORAN!I45+[15]JDOTEL!I45+[15]JGONZALEZ!I45+[15]LPEREZ!I45+[15]MROA!I45+[15]MSOTO!I45+[15]NLUNA!I45+[15]PENC.!I45+[15]SDELACRUZ!I45)</f>
        <v>0</v>
      </c>
      <c r="J45" s="695">
        <f>SUM(F45:I45)</f>
        <v>0</v>
      </c>
      <c r="K45" s="633"/>
    </row>
    <row r="46" spans="2:11" ht="14.25" customHeight="1" outlineLevel="1" thickTop="1" thickBot="1" x14ac:dyDescent="0.25">
      <c r="B46" s="633"/>
      <c r="C46" s="634"/>
      <c r="D46" s="697"/>
      <c r="E46" s="700" t="s">
        <v>132</v>
      </c>
      <c r="F46" s="686">
        <f>([15]APEREZ!F46+[15]BPAYANO!F46+[15]CCABRERA!F46+[15]CGERALDO!F46+[15]DARIAS!F46+[15]DGUERRERO!F46+[15]DPOZO!F46+[15]JCORPORAN!F46+[15]JDOTEL!F46+[15]JGONZALEZ!F46+[15]LPEREZ!F46+[15]MROA!F46+[15]MSOTO!F46+[15]NLUNA!F46+[15]PENC.!F46+[15]SDELACRUZ!F46)</f>
        <v>0</v>
      </c>
      <c r="G46" s="686">
        <f>([15]APEREZ!G46+[15]BPAYANO!G46+[15]CCABRERA!G46+[15]CGERALDO!G46+[15]DARIAS!G46+[15]DGUERRERO!G46+[15]DPOZO!G46+[15]JCORPORAN!G46+[15]JDOTEL!G46+[15]JGONZALEZ!G46+[15]LPEREZ!G46+[15]MROA!G46+[15]MSOTO!G46+[15]NLUNA!G46+[15]PENC.!G46+[15]SDELACRUZ!G46)</f>
        <v>8</v>
      </c>
      <c r="H46" s="686">
        <f>([15]APEREZ!H46+[15]BPAYANO!H46+[15]CCABRERA!H46+[15]CGERALDO!H46+[15]DARIAS!H46+[15]DGUERRERO!H46+[15]DPOZO!H46+[15]JCORPORAN!H46+[15]JDOTEL!H46+[15]JGONZALEZ!H46+[15]LPEREZ!H46+[15]MROA!H46+[15]MSOTO!H46+[15]NLUNA!H46+[15]PENC.!H46+[15]SDELACRUZ!H46)</f>
        <v>0</v>
      </c>
      <c r="I46" s="686">
        <f>([15]APEREZ!I46+[15]BPAYANO!I46+[15]CCABRERA!I46+[15]CGERALDO!I46+[15]DARIAS!I46+[15]DGUERRERO!I46+[15]DPOZO!I46+[15]JCORPORAN!I46+[15]JDOTEL!I46+[15]JGONZALEZ!I46+[15]LPEREZ!I46+[15]MROA!I46+[15]MSOTO!I46+[15]NLUNA!I46+[15]PENC.!I46+[15]SDELACRUZ!I46)</f>
        <v>0</v>
      </c>
      <c r="J46" s="695">
        <f t="shared" si="1"/>
        <v>8</v>
      </c>
      <c r="K46" s="633"/>
    </row>
    <row r="47" spans="2:11" ht="14.25" customHeight="1" outlineLevel="1" thickTop="1" thickBot="1" x14ac:dyDescent="0.25">
      <c r="B47" s="633"/>
      <c r="C47" s="634"/>
      <c r="D47" s="697"/>
      <c r="E47" s="700" t="s">
        <v>133</v>
      </c>
      <c r="F47" s="686">
        <f>([15]APEREZ!F47+[15]BPAYANO!F47+[15]CCABRERA!F47+[15]CGERALDO!F47+[15]DARIAS!F47+[15]DGUERRERO!F47+[15]DPOZO!F47+[15]JCORPORAN!F47+[15]JDOTEL!F47+[15]JGONZALEZ!F47+[15]LPEREZ!F47+[15]MROA!F47+[15]MSOTO!F47+[15]NLUNA!F47+[15]PENC.!F47+[15]SDELACRUZ!F47)</f>
        <v>0</v>
      </c>
      <c r="G47" s="686">
        <f>([15]APEREZ!G47+[15]BPAYANO!G47+[15]CCABRERA!G47+[15]CGERALDO!G47+[15]DARIAS!G47+[15]DGUERRERO!G47+[15]DPOZO!G47+[15]JCORPORAN!G47+[15]JDOTEL!G47+[15]JGONZALEZ!G47+[15]LPEREZ!G47+[15]MROA!G47+[15]MSOTO!G47+[15]NLUNA!G47+[15]PENC.!G47+[15]SDELACRUZ!G47)</f>
        <v>0</v>
      </c>
      <c r="H47" s="686">
        <f>([15]APEREZ!H47+[15]BPAYANO!H47+[15]CCABRERA!H47+[15]CGERALDO!H47+[15]DARIAS!H47+[15]DGUERRERO!H47+[15]DPOZO!H47+[15]JCORPORAN!H47+[15]JDOTEL!H47+[15]JGONZALEZ!H47+[15]LPEREZ!H47+[15]MROA!H47+[15]MSOTO!H47+[15]NLUNA!H47+[15]PENC.!H47+[15]SDELACRUZ!H47)</f>
        <v>1</v>
      </c>
      <c r="I47" s="686">
        <f>([15]APEREZ!I47+[15]BPAYANO!I47+[15]CCABRERA!I47+[15]CGERALDO!I47+[15]DARIAS!I47+[15]DGUERRERO!I47+[15]DPOZO!I47+[15]JCORPORAN!I47+[15]JDOTEL!I47+[15]JGONZALEZ!I47+[15]LPEREZ!I47+[15]MROA!I47+[15]MSOTO!I47+[15]NLUNA!I47+[15]PENC.!I47+[15]SDELACRUZ!I47)</f>
        <v>0</v>
      </c>
      <c r="J47" s="695">
        <f t="shared" si="1"/>
        <v>1</v>
      </c>
      <c r="K47" s="633"/>
    </row>
    <row r="48" spans="2:11" ht="14.25" customHeight="1" outlineLevel="1" thickTop="1" thickBot="1" x14ac:dyDescent="0.25">
      <c r="B48" s="633"/>
      <c r="C48" s="634"/>
      <c r="D48" s="697"/>
      <c r="E48" s="700" t="s">
        <v>134</v>
      </c>
      <c r="F48" s="686">
        <f>([15]APEREZ!F48+[15]BPAYANO!F48+[15]CCABRERA!F48+[15]CGERALDO!F48+[15]DARIAS!F48+[15]DGUERRERO!F48+[15]DPOZO!F48+[15]JCORPORAN!F48+[15]JDOTEL!F48+[15]JGONZALEZ!F48+[15]LPEREZ!F48+[15]MROA!F48+[15]MSOTO!F48+[15]NLUNA!F48+[15]PENC.!F48+[15]SDELACRUZ!F48)</f>
        <v>0</v>
      </c>
      <c r="G48" s="686">
        <f>([15]APEREZ!G48+[15]BPAYANO!G48+[15]CCABRERA!G48+[15]CGERALDO!G48+[15]DARIAS!G48+[15]DGUERRERO!G48+[15]DPOZO!G48+[15]JCORPORAN!G48+[15]JDOTEL!G48+[15]JGONZALEZ!G48+[15]LPEREZ!G48+[15]MROA!G48+[15]MSOTO!G48+[15]NLUNA!G48+[15]PENC.!G48+[15]SDELACRUZ!G48)</f>
        <v>0</v>
      </c>
      <c r="H48" s="686">
        <f>([15]APEREZ!H48+[15]BPAYANO!H48+[15]CCABRERA!H48+[15]CGERALDO!H48+[15]DARIAS!H48+[15]DGUERRERO!H48+[15]DPOZO!H48+[15]JCORPORAN!H48+[15]JDOTEL!H48+[15]JGONZALEZ!H48+[15]LPEREZ!H48+[15]MROA!H48+[15]MSOTO!H48+[15]NLUNA!H48+[15]PENC.!H48+[15]SDELACRUZ!H48)</f>
        <v>2</v>
      </c>
      <c r="I48" s="686">
        <f>([15]APEREZ!I48+[15]BPAYANO!I48+[15]CCABRERA!I48+[15]CGERALDO!I48+[15]DARIAS!I48+[15]DGUERRERO!I48+[15]DPOZO!I48+[15]JCORPORAN!I48+[15]JDOTEL!I48+[15]JGONZALEZ!I48+[15]LPEREZ!I48+[15]MROA!I48+[15]MSOTO!I48+[15]NLUNA!I48+[15]PENC.!I48+[15]SDELACRUZ!I48)</f>
        <v>1</v>
      </c>
      <c r="J48" s="695">
        <f t="shared" si="1"/>
        <v>3</v>
      </c>
      <c r="K48" s="633"/>
    </row>
    <row r="49" spans="2:12" ht="16.5" customHeight="1" thickTop="1" thickBot="1" x14ac:dyDescent="0.25">
      <c r="B49" s="633"/>
      <c r="C49" s="634"/>
      <c r="D49" s="1630" t="s">
        <v>96</v>
      </c>
      <c r="E49" s="1631"/>
      <c r="F49" s="701">
        <f>SUM(F50:F64)</f>
        <v>0</v>
      </c>
      <c r="G49" s="701">
        <f>SUM(G50:G64)</f>
        <v>3</v>
      </c>
      <c r="H49" s="701">
        <f>SUM(H50:H64)</f>
        <v>0</v>
      </c>
      <c r="I49" s="701">
        <f>SUM(I50:I64)</f>
        <v>0</v>
      </c>
      <c r="J49" s="702">
        <f>SUM(F49:F49:I49)</f>
        <v>3</v>
      </c>
      <c r="K49" s="633"/>
      <c r="L49" s="649"/>
    </row>
    <row r="50" spans="2:12" ht="14.25" customHeight="1" outlineLevel="1" thickTop="1" thickBot="1" x14ac:dyDescent="0.25">
      <c r="B50" s="633"/>
      <c r="C50" s="634"/>
      <c r="D50" s="703"/>
      <c r="E50" s="704" t="s">
        <v>117</v>
      </c>
      <c r="F50" s="705">
        <f>([15]APEREZ!F50+[15]BPAYANO!F50+[15]CCABRERA!F50+[15]CGERALDO!F50+[15]DARIAS!F50+[15]DGUERRERO!F50+[15]DPOZO!F50+[15]JCORPORAN!F50+[15]JDOTEL!F50+[15]JGONZALEZ!F50+[15]LPEREZ!F50+[15]MROA!F50+[15]MSOTO!F50+[15]NLUNA!F50+[15]PENC.!F50+[15]SDELACRUZ!F50)</f>
        <v>0</v>
      </c>
      <c r="G50" s="705">
        <f>([15]APEREZ!G50+[15]BPAYANO!G50+[15]CCABRERA!G50+[15]CGERALDO!G50+[15]DARIAS!G50+[15]DGUERRERO!G50+[15]DPOZO!G50+[15]JCORPORAN!G50+[15]JDOTEL!G50+[15]JGONZALEZ!G50+[15]LPEREZ!G50+[15]MROA!G50+[15]MSOTO!G50+[15]NLUNA!G50+[15]PENC.!G50+[15]SDELACRUZ!G50)</f>
        <v>0</v>
      </c>
      <c r="H50" s="705">
        <f>([15]APEREZ!H50+[15]BPAYANO!H50+[15]CCABRERA!H50+[15]CGERALDO!H50+[15]DARIAS!H50+[15]DGUERRERO!H50+[15]DPOZO!H50+[15]JCORPORAN!H50+[15]JDOTEL!H50+[15]JGONZALEZ!H50+[15]LPEREZ!H50+[15]MROA!H50+[15]MSOTO!H50+[15]NLUNA!H50+[15]PENC.!H50+[15]SDELACRUZ!H50)</f>
        <v>0</v>
      </c>
      <c r="I50" s="705">
        <f>([15]APEREZ!I50+[15]BPAYANO!I50+[15]CCABRERA!I50+[15]CGERALDO!I50+[15]DARIAS!I50+[15]DGUERRERO!I50+[15]DPOZO!I50+[15]JCORPORAN!I50+[15]JDOTEL!I50+[15]JGONZALEZ!I50+[15]LPEREZ!I50+[15]MROA!I50+[15]MSOTO!I50+[15]NLUNA!I50+[15]PENC.!I50+[15]SDELACRUZ!I50)</f>
        <v>0</v>
      </c>
      <c r="J50" s="672">
        <f>SUM(F50:F50:I50)</f>
        <v>0</v>
      </c>
      <c r="K50" s="633"/>
    </row>
    <row r="51" spans="2:12" ht="14.25" customHeight="1" outlineLevel="1" thickTop="1" thickBot="1" x14ac:dyDescent="0.25">
      <c r="B51" s="633"/>
      <c r="C51" s="634"/>
      <c r="D51" s="706"/>
      <c r="E51" s="704" t="s">
        <v>98</v>
      </c>
      <c r="F51" s="705">
        <f>([15]APEREZ!F51+[15]BPAYANO!F51+[15]CCABRERA!F51+[15]CGERALDO!F51+[15]DARIAS!F51+[15]DGUERRERO!F51+[15]DPOZO!F51+[15]JCORPORAN!F51+[15]JDOTEL!F51+[15]JGONZALEZ!F51+[15]LPEREZ!F51+[15]MROA!F51+[15]MSOTO!F51+[15]NLUNA!F51+[15]PENC.!F51+[15]SDELACRUZ!F51)</f>
        <v>0</v>
      </c>
      <c r="G51" s="705">
        <f>([15]APEREZ!G51+[15]BPAYANO!G51+[15]CCABRERA!G51+[15]CGERALDO!G51+[15]DARIAS!G51+[15]DGUERRERO!G51+[15]DPOZO!G51+[15]JCORPORAN!G51+[15]JDOTEL!G51+[15]JGONZALEZ!G51+[15]LPEREZ!G51+[15]MROA!G51+[15]MSOTO!G51+[15]NLUNA!G51+[15]PENC.!G51+[15]SDELACRUZ!G51)</f>
        <v>0</v>
      </c>
      <c r="H51" s="705">
        <f>([15]APEREZ!H51+[15]BPAYANO!H51+[15]CCABRERA!H51+[15]CGERALDO!H51+[15]DARIAS!H51+[15]DGUERRERO!H51+[15]DPOZO!H51+[15]JCORPORAN!H51+[15]JDOTEL!H51+[15]JGONZALEZ!H51+[15]LPEREZ!H51+[15]MROA!H51+[15]MSOTO!H51+[15]NLUNA!H51+[15]PENC.!H51+[15]SDELACRUZ!H51)</f>
        <v>0</v>
      </c>
      <c r="I51" s="705">
        <f>([15]APEREZ!I51+[15]BPAYANO!I51+[15]CCABRERA!I51+[15]CGERALDO!I51+[15]DARIAS!I51+[15]DGUERRERO!I51+[15]DPOZO!I51+[15]JCORPORAN!I51+[15]JDOTEL!I51+[15]JGONZALEZ!I51+[15]LPEREZ!I51+[15]MROA!I51+[15]MSOTO!I51+[15]NLUNA!I51+[15]PENC.!I51+[15]SDELACRUZ!I51)</f>
        <v>0</v>
      </c>
      <c r="J51" s="672">
        <f>SUM(F51:F51:I51)</f>
        <v>0</v>
      </c>
      <c r="K51" s="633"/>
    </row>
    <row r="52" spans="2:12" ht="14.25" customHeight="1" outlineLevel="1" thickTop="1" thickBot="1" x14ac:dyDescent="0.25">
      <c r="B52" s="633"/>
      <c r="C52" s="634"/>
      <c r="D52" s="706"/>
      <c r="E52" s="704" t="s">
        <v>97</v>
      </c>
      <c r="F52" s="705">
        <f>([15]APEREZ!F52+[15]BPAYANO!F52+[15]CCABRERA!F52+[15]CGERALDO!F52+[15]DARIAS!F52+[15]DGUERRERO!F52+[15]DPOZO!F52+[15]JCORPORAN!F52+[15]JDOTEL!F52+[15]JGONZALEZ!F52+[15]LPEREZ!F52+[15]MROA!F52+[15]MSOTO!F52+[15]NLUNA!F52+[15]PENC.!F52+[15]SDELACRUZ!F52)</f>
        <v>0</v>
      </c>
      <c r="G52" s="705">
        <f>([15]APEREZ!G52+[15]BPAYANO!G52+[15]CCABRERA!G52+[15]CGERALDO!G52+[15]DARIAS!G52+[15]DGUERRERO!G52+[15]DPOZO!G52+[15]JCORPORAN!G52+[15]JDOTEL!G52+[15]JGONZALEZ!G52+[15]LPEREZ!G52+[15]MROA!G52+[15]MSOTO!G52+[15]NLUNA!G52+[15]PENC.!G52+[15]SDELACRUZ!G52)</f>
        <v>1</v>
      </c>
      <c r="H52" s="705">
        <f>([15]APEREZ!H52+[15]BPAYANO!H52+[15]CCABRERA!H52+[15]CGERALDO!H52+[15]DARIAS!H52+[15]DGUERRERO!H52+[15]DPOZO!H52+[15]JCORPORAN!H52+[15]JDOTEL!H52+[15]JGONZALEZ!H52+[15]LPEREZ!H52+[15]MROA!H52+[15]MSOTO!H52+[15]NLUNA!H52+[15]PENC.!H52+[15]SDELACRUZ!H52)</f>
        <v>0</v>
      </c>
      <c r="I52" s="705">
        <f>([15]APEREZ!I52+[15]BPAYANO!I52+[15]CCABRERA!I52+[15]CGERALDO!I52+[15]DARIAS!I52+[15]DGUERRERO!I52+[15]DPOZO!I52+[15]JCORPORAN!I52+[15]JDOTEL!I52+[15]JGONZALEZ!I52+[15]LPEREZ!I52+[15]MROA!I52+[15]MSOTO!I52+[15]NLUNA!I52+[15]PENC.!I52+[15]SDELACRUZ!I52)</f>
        <v>0</v>
      </c>
      <c r="J52" s="672">
        <f>SUM(F52:F52:I52)</f>
        <v>1</v>
      </c>
      <c r="K52" s="633"/>
    </row>
    <row r="53" spans="2:12" ht="14.25" customHeight="1" outlineLevel="1" thickTop="1" thickBot="1" x14ac:dyDescent="0.25">
      <c r="B53" s="633"/>
      <c r="C53" s="634"/>
      <c r="D53" s="707"/>
      <c r="E53" s="704" t="s">
        <v>102</v>
      </c>
      <c r="F53" s="705">
        <f>([15]APEREZ!F53+[15]BPAYANO!F53+[15]CCABRERA!F53+[15]CGERALDO!F53+[15]DARIAS!F53+[15]DGUERRERO!F53+[15]DPOZO!F53+[15]JCORPORAN!F53+[15]JDOTEL!F53+[15]JGONZALEZ!F53+[15]LPEREZ!F53+[15]MROA!F53+[15]MSOTO!F53+[15]NLUNA!F53+[15]PENC.!F53+[15]SDELACRUZ!F53)</f>
        <v>0</v>
      </c>
      <c r="G53" s="705">
        <f>([15]APEREZ!G53+[15]BPAYANO!G53+[15]CCABRERA!G53+[15]CGERALDO!G53+[15]DARIAS!G53+[15]DGUERRERO!G53+[15]DPOZO!G53+[15]JCORPORAN!G53+[15]JDOTEL!G53+[15]JGONZALEZ!G53+[15]LPEREZ!G53+[15]MROA!G53+[15]MSOTO!G53+[15]NLUNA!G53+[15]PENC.!G53+[15]SDELACRUZ!G53)</f>
        <v>0</v>
      </c>
      <c r="H53" s="705">
        <f>([15]APEREZ!H53+[15]BPAYANO!H53+[15]CCABRERA!H53+[15]CGERALDO!H53+[15]DARIAS!H53+[15]DGUERRERO!H53+[15]DPOZO!H53+[15]JCORPORAN!H53+[15]JDOTEL!H53+[15]JGONZALEZ!H53+[15]LPEREZ!H53+[15]MROA!H53+[15]MSOTO!H53+[15]NLUNA!H53+[15]PENC.!H53+[15]SDELACRUZ!H53)</f>
        <v>0</v>
      </c>
      <c r="I53" s="705">
        <f>([15]APEREZ!I53+[15]BPAYANO!I53+[15]CCABRERA!I53+[15]CGERALDO!I53+[15]DARIAS!I53+[15]DGUERRERO!I53+[15]DPOZO!I53+[15]JCORPORAN!I53+[15]JDOTEL!I53+[15]JGONZALEZ!I53+[15]LPEREZ!I53+[15]MROA!I53+[15]MSOTO!I53+[15]NLUNA!I53+[15]PENC.!I53+[15]SDELACRUZ!I53)</f>
        <v>0</v>
      </c>
      <c r="J53" s="672">
        <f>SUM(F53:F53:I53)</f>
        <v>0</v>
      </c>
      <c r="K53" s="633"/>
    </row>
    <row r="54" spans="2:12" ht="14.25" customHeight="1" outlineLevel="1" thickTop="1" thickBot="1" x14ac:dyDescent="0.25">
      <c r="B54" s="633"/>
      <c r="C54" s="634"/>
      <c r="D54" s="707"/>
      <c r="E54" s="704" t="s">
        <v>137</v>
      </c>
      <c r="F54" s="705">
        <f>([15]APEREZ!F54+[15]BPAYANO!F54+[15]CCABRERA!F54+[15]CGERALDO!F54+[15]DARIAS!F54+[15]DGUERRERO!F54+[15]DPOZO!F54+[15]JCORPORAN!F54+[15]JDOTEL!F54+[15]JGONZALEZ!F54+[15]LPEREZ!F54+[15]MROA!F54+[15]MSOTO!F54+[15]NLUNA!F54+[15]PENC.!F54+[15]SDELACRUZ!F54)</f>
        <v>0</v>
      </c>
      <c r="G54" s="705">
        <f>([15]APEREZ!G54+[15]BPAYANO!G54+[15]CCABRERA!G54+[15]CGERALDO!G54+[15]DARIAS!G54+[15]DGUERRERO!G54+[15]DPOZO!G54+[15]JCORPORAN!G54+[15]JDOTEL!G54+[15]JGONZALEZ!G54+[15]LPEREZ!G54+[15]MROA!G54+[15]MSOTO!G54+[15]NLUNA!G54+[15]PENC.!G54+[15]SDELACRUZ!G54)</f>
        <v>0</v>
      </c>
      <c r="H54" s="705">
        <f>([15]APEREZ!H54+[15]BPAYANO!H54+[15]CCABRERA!H54+[15]CGERALDO!H54+[15]DARIAS!H54+[15]DGUERRERO!H54+[15]DPOZO!H54+[15]JCORPORAN!H54+[15]JDOTEL!H54+[15]JGONZALEZ!H54+[15]LPEREZ!H54+[15]MROA!H54+[15]MSOTO!H54+[15]NLUNA!H54+[15]PENC.!H54+[15]SDELACRUZ!H54)</f>
        <v>0</v>
      </c>
      <c r="I54" s="705">
        <f>([15]APEREZ!I54+[15]BPAYANO!I54+[15]CCABRERA!I54+[15]CGERALDO!I54+[15]DARIAS!I54+[15]DGUERRERO!I54+[15]DPOZO!I54+[15]JCORPORAN!I54+[15]JDOTEL!I54+[15]JGONZALEZ!I54+[15]LPEREZ!I54+[15]MROA!I54+[15]MSOTO!I54+[15]NLUNA!I54+[15]PENC.!I54+[15]SDELACRUZ!I54)</f>
        <v>0</v>
      </c>
      <c r="J54" s="672">
        <f>SUM(F54:F54:I54)</f>
        <v>0</v>
      </c>
      <c r="K54" s="633"/>
    </row>
    <row r="55" spans="2:12" ht="14.25" customHeight="1" outlineLevel="1" thickTop="1" thickBot="1" x14ac:dyDescent="0.25">
      <c r="B55" s="633"/>
      <c r="C55" s="634"/>
      <c r="D55" s="707"/>
      <c r="E55" s="708" t="s">
        <v>105</v>
      </c>
      <c r="F55" s="705">
        <f>([15]APEREZ!F55+[15]BPAYANO!F55+[15]CCABRERA!F55+[15]CGERALDO!F55+[15]DARIAS!F55+[15]DGUERRERO!F55+[15]DPOZO!F55+[15]JCORPORAN!F55+[15]JDOTEL!F55+[15]JGONZALEZ!F55+[15]LPEREZ!F55+[15]MROA!F55+[15]MSOTO!F55+[15]NLUNA!F55+[15]PENC.!F55+[15]SDELACRUZ!F55)</f>
        <v>0</v>
      </c>
      <c r="G55" s="705">
        <f>([15]APEREZ!G55+[15]BPAYANO!G55+[15]CCABRERA!G55+[15]CGERALDO!G55+[15]DARIAS!G55+[15]DGUERRERO!G55+[15]DPOZO!G55+[15]JCORPORAN!G55+[15]JDOTEL!G55+[15]JGONZALEZ!G55+[15]LPEREZ!G55+[15]MROA!G55+[15]MSOTO!G55+[15]NLUNA!G55+[15]PENC.!G55+[15]SDELACRUZ!G55)</f>
        <v>0</v>
      </c>
      <c r="H55" s="705">
        <f>([15]APEREZ!H55+[15]BPAYANO!H55+[15]CCABRERA!H55+[15]CGERALDO!H55+[15]DARIAS!H55+[15]DGUERRERO!H55+[15]DPOZO!H55+[15]JCORPORAN!H55+[15]JDOTEL!H55+[15]JGONZALEZ!H55+[15]LPEREZ!H55+[15]MROA!H55+[15]MSOTO!H55+[15]NLUNA!H55+[15]PENC.!H55+[15]SDELACRUZ!H55)</f>
        <v>0</v>
      </c>
      <c r="I55" s="705">
        <f>([15]APEREZ!I55+[15]BPAYANO!I55+[15]CCABRERA!I55+[15]CGERALDO!I55+[15]DARIAS!I55+[15]DGUERRERO!I55+[15]DPOZO!I55+[15]JCORPORAN!I55+[15]JDOTEL!I55+[15]JGONZALEZ!I55+[15]LPEREZ!I55+[15]MROA!I55+[15]MSOTO!I55+[15]NLUNA!I55+[15]PENC.!I55+[15]SDELACRUZ!I55)</f>
        <v>0</v>
      </c>
      <c r="J55" s="672">
        <f>SUM(F55:F55:I55)</f>
        <v>0</v>
      </c>
      <c r="K55" s="633"/>
    </row>
    <row r="56" spans="2:12" ht="14.25" customHeight="1" outlineLevel="1" thickTop="1" thickBot="1" x14ac:dyDescent="0.25">
      <c r="B56" s="633"/>
      <c r="C56" s="634"/>
      <c r="D56" s="707"/>
      <c r="E56" s="708" t="s">
        <v>104</v>
      </c>
      <c r="F56" s="705">
        <f>([15]APEREZ!F56+[15]BPAYANO!F56+[15]CCABRERA!F56+[15]CGERALDO!F56+[15]DARIAS!F56+[15]DGUERRERO!F56+[15]DPOZO!F56+[15]JCORPORAN!F56+[15]JDOTEL!F56+[15]JGONZALEZ!F56+[15]LPEREZ!F56+[15]MROA!F56+[15]MSOTO!F56+[15]NLUNA!F56+[15]PENC.!F56+[15]SDELACRUZ!F56)</f>
        <v>0</v>
      </c>
      <c r="G56" s="705">
        <f>([15]APEREZ!G56+[15]BPAYANO!G56+[15]CCABRERA!G56+[15]CGERALDO!G56+[15]DARIAS!G56+[15]DGUERRERO!G56+[15]DPOZO!G56+[15]JCORPORAN!G56+[15]JDOTEL!G56+[15]JGONZALEZ!G56+[15]LPEREZ!G56+[15]MROA!G56+[15]MSOTO!G56+[15]NLUNA!G56+[15]PENC.!G56+[15]SDELACRUZ!G56)</f>
        <v>0</v>
      </c>
      <c r="H56" s="705">
        <f>([15]APEREZ!H56+[15]BPAYANO!H56+[15]CCABRERA!H56+[15]CGERALDO!H56+[15]DARIAS!H56+[15]DGUERRERO!H56+[15]DPOZO!H56+[15]JCORPORAN!H56+[15]JDOTEL!H56+[15]JGONZALEZ!H56+[15]LPEREZ!H56+[15]MROA!H56+[15]MSOTO!H56+[15]NLUNA!H56+[15]PENC.!H56+[15]SDELACRUZ!H56)</f>
        <v>0</v>
      </c>
      <c r="I56" s="705">
        <f>([15]APEREZ!I56+[15]BPAYANO!I56+[15]CCABRERA!I56+[15]CGERALDO!I56+[15]DARIAS!I56+[15]DGUERRERO!I56+[15]DPOZO!I56+[15]JCORPORAN!I56+[15]JDOTEL!I56+[15]JGONZALEZ!I56+[15]LPEREZ!I56+[15]MROA!I56+[15]MSOTO!I56+[15]NLUNA!I56+[15]PENC.!I56+[15]SDELACRUZ!I56)</f>
        <v>0</v>
      </c>
      <c r="J56" s="672">
        <f>SUM(F56:F56:I56)</f>
        <v>0</v>
      </c>
      <c r="K56" s="633"/>
    </row>
    <row r="57" spans="2:12" ht="14.25" customHeight="1" outlineLevel="1" thickTop="1" thickBot="1" x14ac:dyDescent="0.25">
      <c r="B57" s="633"/>
      <c r="C57" s="634"/>
      <c r="D57" s="707"/>
      <c r="E57" s="708" t="s">
        <v>103</v>
      </c>
      <c r="F57" s="705">
        <f>([15]APEREZ!F57+[15]BPAYANO!F57+[15]CCABRERA!F57+[15]CGERALDO!F57+[15]DARIAS!F57+[15]DGUERRERO!F57+[15]DPOZO!F57+[15]JCORPORAN!F57+[15]JDOTEL!F57+[15]JGONZALEZ!F57+[15]LPEREZ!F57+[15]MROA!F57+[15]MSOTO!F57+[15]NLUNA!F57+[15]PENC.!F57+[15]SDELACRUZ!F57)</f>
        <v>0</v>
      </c>
      <c r="G57" s="705">
        <f>([15]APEREZ!G57+[15]BPAYANO!G57+[15]CCABRERA!G57+[15]CGERALDO!G57+[15]DARIAS!G57+[15]DGUERRERO!G57+[15]DPOZO!G57+[15]JCORPORAN!G57+[15]JDOTEL!G57+[15]JGONZALEZ!G57+[15]LPEREZ!G57+[15]MROA!G57+[15]MSOTO!G57+[15]NLUNA!G57+[15]PENC.!G57+[15]SDELACRUZ!G57)</f>
        <v>0</v>
      </c>
      <c r="H57" s="705">
        <f>([15]APEREZ!H57+[15]BPAYANO!H57+[15]CCABRERA!H57+[15]CGERALDO!H57+[15]DARIAS!H57+[15]DGUERRERO!H57+[15]DPOZO!H57+[15]JCORPORAN!H57+[15]JDOTEL!H57+[15]JGONZALEZ!H57+[15]LPEREZ!H57+[15]MROA!H57+[15]MSOTO!H57+[15]NLUNA!H57+[15]PENC.!H57+[15]SDELACRUZ!H57)</f>
        <v>0</v>
      </c>
      <c r="I57" s="705">
        <f>([15]APEREZ!I57+[15]BPAYANO!I57+[15]CCABRERA!I57+[15]CGERALDO!I57+[15]DARIAS!I57+[15]DGUERRERO!I57+[15]DPOZO!I57+[15]JCORPORAN!I57+[15]JDOTEL!I57+[15]JGONZALEZ!I57+[15]LPEREZ!I57+[15]MROA!I57+[15]MSOTO!I57+[15]NLUNA!I57+[15]PENC.!I57+[15]SDELACRUZ!I57)</f>
        <v>0</v>
      </c>
      <c r="J57" s="672">
        <f>SUM(F57:F57:I57)</f>
        <v>0</v>
      </c>
      <c r="K57" s="633"/>
    </row>
    <row r="58" spans="2:12" ht="14.25" customHeight="1" outlineLevel="1" thickTop="1" thickBot="1" x14ac:dyDescent="0.25">
      <c r="B58" s="633"/>
      <c r="C58" s="634"/>
      <c r="D58" s="707"/>
      <c r="E58" s="708" t="s">
        <v>138</v>
      </c>
      <c r="F58" s="705">
        <f>([15]APEREZ!F58+[15]BPAYANO!F58+[15]CCABRERA!F58+[15]CGERALDO!F58+[15]DARIAS!F58+[15]DGUERRERO!F58+[15]DPOZO!F58+[15]JCORPORAN!F58+[15]JDOTEL!F58+[15]JGONZALEZ!F58+[15]LPEREZ!F58+[15]MROA!F58+[15]MSOTO!F58+[15]NLUNA!F58+[15]PENC.!F58+[15]SDELACRUZ!F58)</f>
        <v>0</v>
      </c>
      <c r="G58" s="705">
        <f>([15]APEREZ!G58+[15]BPAYANO!G58+[15]CCABRERA!G58+[15]CGERALDO!G58+[15]DARIAS!G58+[15]DGUERRERO!G58+[15]DPOZO!G58+[15]JCORPORAN!G58+[15]JDOTEL!G58+[15]JGONZALEZ!G58+[15]LPEREZ!G58+[15]MROA!G58+[15]MSOTO!G58+[15]NLUNA!G58+[15]PENC.!G58+[15]SDELACRUZ!G58)</f>
        <v>0</v>
      </c>
      <c r="H58" s="705">
        <f>([15]APEREZ!H58+[15]BPAYANO!H58+[15]CCABRERA!H58+[15]CGERALDO!H58+[15]DARIAS!H58+[15]DGUERRERO!H58+[15]DPOZO!H58+[15]JCORPORAN!H58+[15]JDOTEL!H58+[15]JGONZALEZ!H58+[15]LPEREZ!H58+[15]MROA!H58+[15]MSOTO!H58+[15]NLUNA!H58+[15]PENC.!H58+[15]SDELACRUZ!H58)</f>
        <v>0</v>
      </c>
      <c r="I58" s="705">
        <f>([15]APEREZ!I58+[15]BPAYANO!I58+[15]CCABRERA!I58+[15]CGERALDO!I58+[15]DARIAS!I58+[15]DGUERRERO!I58+[15]DPOZO!I58+[15]JCORPORAN!I58+[15]JDOTEL!I58+[15]JGONZALEZ!I58+[15]LPEREZ!I58+[15]MROA!I58+[15]MSOTO!I58+[15]NLUNA!I58+[15]PENC.!I58+[15]SDELACRUZ!I58)</f>
        <v>0</v>
      </c>
      <c r="J58" s="672">
        <f>SUM(F58:F58:I58)</f>
        <v>0</v>
      </c>
      <c r="K58" s="633"/>
    </row>
    <row r="59" spans="2:12" ht="14.25" customHeight="1" outlineLevel="1" thickTop="1" thickBot="1" x14ac:dyDescent="0.25">
      <c r="B59" s="633"/>
      <c r="C59" s="634"/>
      <c r="D59" s="707"/>
      <c r="E59" s="704" t="s">
        <v>100</v>
      </c>
      <c r="F59" s="705">
        <f>([15]APEREZ!F59+[15]BPAYANO!F59+[15]CCABRERA!F59+[15]CGERALDO!F59+[15]DARIAS!F59+[15]DGUERRERO!F59+[15]DPOZO!F59+[15]JCORPORAN!F59+[15]JDOTEL!F59+[15]JGONZALEZ!F59+[15]LPEREZ!F59+[15]MROA!F59+[15]MSOTO!F59+[15]NLUNA!F59+[15]PENC.!F59+[15]SDELACRUZ!F59)</f>
        <v>0</v>
      </c>
      <c r="G59" s="705">
        <f>([15]APEREZ!G59+[15]BPAYANO!G59+[15]CCABRERA!G59+[15]CGERALDO!G59+[15]DARIAS!G59+[15]DGUERRERO!G59+[15]DPOZO!G59+[15]JCORPORAN!G59+[15]JDOTEL!G59+[15]JGONZALEZ!G59+[15]LPEREZ!G59+[15]MROA!G59+[15]MSOTO!G59+[15]NLUNA!G59+[15]PENC.!G59+[15]SDELACRUZ!G59)</f>
        <v>1</v>
      </c>
      <c r="H59" s="705">
        <f>([15]APEREZ!H59+[15]BPAYANO!H59+[15]CCABRERA!H59+[15]CGERALDO!H59+[15]DARIAS!H59+[15]DGUERRERO!H59+[15]DPOZO!H59+[15]JCORPORAN!H59+[15]JDOTEL!H59+[15]JGONZALEZ!H59+[15]LPEREZ!H59+[15]MROA!H59+[15]MSOTO!H59+[15]NLUNA!H59+[15]PENC.!H59+[15]SDELACRUZ!H59)</f>
        <v>0</v>
      </c>
      <c r="I59" s="705">
        <f>([15]APEREZ!I59+[15]BPAYANO!I59+[15]CCABRERA!I59+[15]CGERALDO!I59+[15]DARIAS!I59+[15]DGUERRERO!I59+[15]DPOZO!I59+[15]JCORPORAN!I59+[15]JDOTEL!I59+[15]JGONZALEZ!I59+[15]LPEREZ!I59+[15]MROA!I59+[15]MSOTO!I59+[15]NLUNA!I59+[15]PENC.!I59+[15]SDELACRUZ!I59)</f>
        <v>0</v>
      </c>
      <c r="J59" s="672">
        <f>SUM(F59:F59:I59)</f>
        <v>1</v>
      </c>
      <c r="K59" s="633"/>
    </row>
    <row r="60" spans="2:12" ht="14.25" customHeight="1" outlineLevel="1" thickTop="1" thickBot="1" x14ac:dyDescent="0.25">
      <c r="B60" s="633"/>
      <c r="C60" s="634"/>
      <c r="D60" s="707"/>
      <c r="E60" s="709" t="s">
        <v>99</v>
      </c>
      <c r="F60" s="705">
        <f>([15]APEREZ!F60+[15]BPAYANO!F60+[15]CCABRERA!F60+[15]CGERALDO!F60+[15]DARIAS!F60+[15]DGUERRERO!F60+[15]DPOZO!F60+[15]JCORPORAN!F60+[15]JDOTEL!F60+[15]JGONZALEZ!F60+[15]LPEREZ!F60+[15]MROA!F60+[15]MSOTO!F60+[15]NLUNA!F60+[15]PENC.!F60+[15]SDELACRUZ!F60)</f>
        <v>0</v>
      </c>
      <c r="G60" s="705">
        <f>([15]APEREZ!G60+[15]BPAYANO!G60+[15]CCABRERA!G60+[15]CGERALDO!G60+[15]DARIAS!G60+[15]DGUERRERO!G60+[15]DPOZO!G60+[15]JCORPORAN!G60+[15]JDOTEL!G60+[15]JGONZALEZ!G60+[15]LPEREZ!G60+[15]MROA!G60+[15]MSOTO!G60+[15]NLUNA!G60+[15]PENC.!G60+[15]SDELACRUZ!G60)</f>
        <v>0</v>
      </c>
      <c r="H60" s="705">
        <f>([15]APEREZ!H60+[15]BPAYANO!H60+[15]CCABRERA!H60+[15]CGERALDO!H60+[15]DARIAS!H60+[15]DGUERRERO!H60+[15]DPOZO!H60+[15]JCORPORAN!H60+[15]JDOTEL!H60+[15]JGONZALEZ!H60+[15]LPEREZ!H60+[15]MROA!H60+[15]MSOTO!H60+[15]NLUNA!H60+[15]PENC.!H60+[15]SDELACRUZ!H60)</f>
        <v>0</v>
      </c>
      <c r="I60" s="705">
        <f>([15]APEREZ!I60+[15]BPAYANO!I60+[15]CCABRERA!I60+[15]CGERALDO!I60+[15]DARIAS!I60+[15]DGUERRERO!I60+[15]DPOZO!I60+[15]JCORPORAN!I60+[15]JDOTEL!I60+[15]JGONZALEZ!I60+[15]LPEREZ!I60+[15]MROA!I60+[15]MSOTO!I60+[15]NLUNA!I60+[15]PENC.!I60+[15]SDELACRUZ!I60)</f>
        <v>0</v>
      </c>
      <c r="J60" s="672">
        <f>SUM(F60:F60:I60)</f>
        <v>0</v>
      </c>
      <c r="K60" s="633"/>
    </row>
    <row r="61" spans="2:12" ht="14.25" customHeight="1" outlineLevel="1" thickTop="1" thickBot="1" x14ac:dyDescent="0.25">
      <c r="B61" s="633"/>
      <c r="C61" s="634"/>
      <c r="D61" s="707"/>
      <c r="E61" s="709" t="s">
        <v>139</v>
      </c>
      <c r="F61" s="705">
        <f>([15]APEREZ!F61+[15]BPAYANO!F61+[15]CCABRERA!F61+[15]CGERALDO!F61+[15]DARIAS!F61+[15]DGUERRERO!F61+[15]DPOZO!F61+[15]JCORPORAN!F61+[15]JDOTEL!F61+[15]JGONZALEZ!F61+[15]LPEREZ!F61+[15]MROA!F61+[15]MSOTO!F61+[15]NLUNA!F61+[15]PENC.!F61+[15]SDELACRUZ!F61)</f>
        <v>0</v>
      </c>
      <c r="G61" s="705">
        <f>([15]APEREZ!G61+[15]BPAYANO!G61+[15]CCABRERA!G61+[15]CGERALDO!G61+[15]DARIAS!G61+[15]DGUERRERO!G61+[15]DPOZO!G61+[15]JCORPORAN!G61+[15]JDOTEL!G61+[15]JGONZALEZ!G61+[15]LPEREZ!G61+[15]MROA!G61+[15]MSOTO!G61+[15]NLUNA!G61+[15]PENC.!G61+[15]SDELACRUZ!G61)</f>
        <v>0</v>
      </c>
      <c r="H61" s="705">
        <f>([15]APEREZ!H61+[15]BPAYANO!H61+[15]CCABRERA!H61+[15]CGERALDO!H61+[15]DARIAS!H61+[15]DGUERRERO!H61+[15]DPOZO!H61+[15]JCORPORAN!H61+[15]JDOTEL!H61+[15]JGONZALEZ!H61+[15]LPEREZ!H61+[15]MROA!H61+[15]MSOTO!H61+[15]NLUNA!H61+[15]PENC.!H61+[15]SDELACRUZ!H61)</f>
        <v>0</v>
      </c>
      <c r="I61" s="705">
        <f>([15]APEREZ!I61+[15]BPAYANO!I61+[15]CCABRERA!I61+[15]CGERALDO!I61+[15]DARIAS!I61+[15]DGUERRERO!I61+[15]DPOZO!I61+[15]JCORPORAN!I61+[15]JDOTEL!I61+[15]JGONZALEZ!I61+[15]LPEREZ!I61+[15]MROA!I61+[15]MSOTO!I61+[15]NLUNA!I61+[15]PENC.!I61+[15]SDELACRUZ!I61)</f>
        <v>0</v>
      </c>
      <c r="J61" s="672">
        <f>SUM(F61:F61:I61)</f>
        <v>0</v>
      </c>
      <c r="K61" s="633"/>
    </row>
    <row r="62" spans="2:12" ht="14.25" customHeight="1" outlineLevel="1" thickTop="1" thickBot="1" x14ac:dyDescent="0.25">
      <c r="B62" s="633"/>
      <c r="C62" s="634"/>
      <c r="D62" s="707"/>
      <c r="E62" s="709" t="s">
        <v>106</v>
      </c>
      <c r="F62" s="705">
        <f>([15]APEREZ!F62+[15]BPAYANO!F62+[15]CCABRERA!F62+[15]CGERALDO!F62+[15]DARIAS!F62+[15]DGUERRERO!F62+[15]DPOZO!F62+[15]JCORPORAN!F62+[15]JDOTEL!F62+[15]JGONZALEZ!F62+[15]LPEREZ!F62+[15]MROA!F62+[15]MSOTO!F62+[15]NLUNA!F62+[15]PENC.!F62+[15]SDELACRUZ!F62)</f>
        <v>0</v>
      </c>
      <c r="G62" s="705">
        <f>([15]APEREZ!G62+[15]BPAYANO!G62+[15]CCABRERA!G62+[15]CGERALDO!G62+[15]DARIAS!G62+[15]DGUERRERO!G62+[15]DPOZO!G62+[15]JCORPORAN!G62+[15]JDOTEL!G62+[15]JGONZALEZ!G62+[15]LPEREZ!G62+[15]MROA!G62+[15]MSOTO!G62+[15]NLUNA!G62+[15]PENC.!G62+[15]SDELACRUZ!G62)</f>
        <v>0</v>
      </c>
      <c r="H62" s="705">
        <f>([15]APEREZ!H62+[15]BPAYANO!H62+[15]CCABRERA!H62+[15]CGERALDO!H62+[15]DARIAS!H62+[15]DGUERRERO!H62+[15]DPOZO!H62+[15]JCORPORAN!H62+[15]JDOTEL!H62+[15]JGONZALEZ!H62+[15]LPEREZ!H62+[15]MROA!H62+[15]MSOTO!H62+[15]NLUNA!H62+[15]PENC.!H62+[15]SDELACRUZ!H62)</f>
        <v>0</v>
      </c>
      <c r="I62" s="705">
        <f>([15]APEREZ!I62+[15]BPAYANO!I62+[15]CCABRERA!I62+[15]CGERALDO!I62+[15]DARIAS!I62+[15]DGUERRERO!I62+[15]DPOZO!I62+[15]JCORPORAN!I62+[15]JDOTEL!I62+[15]JGONZALEZ!I62+[15]LPEREZ!I62+[15]MROA!I62+[15]MSOTO!I62+[15]NLUNA!I62+[15]PENC.!I62+[15]SDELACRUZ!I62)</f>
        <v>0</v>
      </c>
      <c r="J62" s="672">
        <f>SUM(F62:F62:I62)</f>
        <v>0</v>
      </c>
      <c r="K62" s="633"/>
    </row>
    <row r="63" spans="2:12" ht="14.25" customHeight="1" outlineLevel="1" thickTop="1" thickBot="1" x14ac:dyDescent="0.25">
      <c r="B63" s="633"/>
      <c r="C63" s="634"/>
      <c r="D63" s="707"/>
      <c r="E63" s="710" t="s">
        <v>92</v>
      </c>
      <c r="F63" s="705">
        <f>([15]APEREZ!F63+[15]BPAYANO!F63+[15]CCABRERA!F63+[15]CGERALDO!F63+[15]DARIAS!F63+[15]DGUERRERO!F63+[15]DPOZO!F63+[15]JCORPORAN!F63+[15]JDOTEL!F63+[15]JGONZALEZ!F63+[15]LPEREZ!F63+[15]MROA!F63+[15]MSOTO!F63+[15]NLUNA!F63+[15]PENC.!F63+[15]SDELACRUZ!F63)</f>
        <v>0</v>
      </c>
      <c r="G63" s="705">
        <f>([15]APEREZ!G63+[15]BPAYANO!G63+[15]CCABRERA!G63+[15]CGERALDO!G63+[15]DARIAS!G63+[15]DGUERRERO!G63+[15]DPOZO!G63+[15]JCORPORAN!G63+[15]JDOTEL!G63+[15]JGONZALEZ!G63+[15]LPEREZ!G63+[15]MROA!G63+[15]MSOTO!G63+[15]NLUNA!G63+[15]PENC.!G63+[15]SDELACRUZ!G63)</f>
        <v>1</v>
      </c>
      <c r="H63" s="705">
        <f>([15]APEREZ!H63+[15]BPAYANO!H63+[15]CCABRERA!H63+[15]CGERALDO!H63+[15]DARIAS!H63+[15]DGUERRERO!H63+[15]DPOZO!H63+[15]JCORPORAN!H63+[15]JDOTEL!H63+[15]JGONZALEZ!H63+[15]LPEREZ!H63+[15]MROA!H63+[15]MSOTO!H63+[15]NLUNA!H63+[15]PENC.!H63+[15]SDELACRUZ!H63)</f>
        <v>0</v>
      </c>
      <c r="I63" s="705">
        <f>([15]APEREZ!I63+[15]BPAYANO!I63+[15]CCABRERA!I63+[15]CGERALDO!I63+[15]DARIAS!I63+[15]DGUERRERO!I63+[15]DPOZO!I63+[15]JCORPORAN!I63+[15]JDOTEL!I63+[15]JGONZALEZ!I63+[15]LPEREZ!I63+[15]MROA!I63+[15]MSOTO!I63+[15]NLUNA!I63+[15]PENC.!I63+[15]SDELACRUZ!I63)</f>
        <v>0</v>
      </c>
      <c r="J63" s="672">
        <f>SUM(F63:F63:I63)</f>
        <v>1</v>
      </c>
      <c r="K63" s="633"/>
    </row>
    <row r="64" spans="2:12" ht="14.25" customHeight="1" outlineLevel="1" thickTop="1" thickBot="1" x14ac:dyDescent="0.25">
      <c r="B64" s="633"/>
      <c r="C64" s="634"/>
      <c r="D64" s="706"/>
      <c r="E64" s="710" t="s">
        <v>121</v>
      </c>
      <c r="F64" s="705">
        <f>([15]APEREZ!F64+[15]BPAYANO!F64+[15]CCABRERA!F64+[15]CGERALDO!F64+[15]DARIAS!F64+[15]DGUERRERO!F64+[15]DPOZO!F64+[15]JCORPORAN!F64+[15]JDOTEL!F64+[15]JGONZALEZ!F64+[15]LPEREZ!F64+[15]MROA!F64+[15]MSOTO!F64+[15]NLUNA!F64+[15]PENC.!F64+[15]SDELACRUZ!F64)</f>
        <v>0</v>
      </c>
      <c r="G64" s="705">
        <f>([15]APEREZ!G64+[15]BPAYANO!G64+[15]CCABRERA!G64+[15]CGERALDO!G64+[15]DARIAS!G64+[15]DGUERRERO!G64+[15]DPOZO!G64+[15]JCORPORAN!G64+[15]JDOTEL!G64+[15]JGONZALEZ!G64+[15]LPEREZ!G64+[15]MROA!G64+[15]MSOTO!G64+[15]NLUNA!G64+[15]PENC.!G64+[15]SDELACRUZ!G64)</f>
        <v>0</v>
      </c>
      <c r="H64" s="705">
        <f>([15]APEREZ!H64+[15]BPAYANO!H64+[15]CCABRERA!H64+[15]CGERALDO!H64+[15]DARIAS!H64+[15]DGUERRERO!H64+[15]DPOZO!H64+[15]JCORPORAN!H64+[15]JDOTEL!H64+[15]JGONZALEZ!H64+[15]LPEREZ!H64+[15]MROA!H64+[15]MSOTO!H64+[15]NLUNA!H64+[15]PENC.!H64+[15]SDELACRUZ!H64)</f>
        <v>0</v>
      </c>
      <c r="I64" s="705">
        <f>([15]APEREZ!I64+[15]BPAYANO!I64+[15]CCABRERA!I64+[15]CGERALDO!I64+[15]DARIAS!I64+[15]DGUERRERO!I64+[15]DPOZO!I64+[15]JCORPORAN!I64+[15]JDOTEL!I64+[15]JGONZALEZ!I64+[15]LPEREZ!I64+[15]MROA!I64+[15]MSOTO!I64+[15]NLUNA!I64+[15]PENC.!I64+[15]SDELACRUZ!I64)</f>
        <v>0</v>
      </c>
      <c r="J64" s="672">
        <f>SUM(F64:F64:I64)</f>
        <v>0</v>
      </c>
      <c r="K64" s="634"/>
    </row>
    <row r="65" spans="2:11" ht="3.75" customHeight="1" thickTop="1" thickBot="1" x14ac:dyDescent="0.25">
      <c r="B65" s="711"/>
      <c r="C65" s="712"/>
      <c r="D65" s="713"/>
      <c r="E65" s="714"/>
      <c r="F65" s="705" t="e">
        <f>(#REF!+#REF!+#REF!+#REF!+#REF!+#REF!+#REF!+#REF!)</f>
        <v>#REF!</v>
      </c>
      <c r="G65" s="705" t="e">
        <f>(#REF!+#REF!+#REF!+#REF!+#REF!+#REF!+#REF!+#REF!)</f>
        <v>#REF!</v>
      </c>
      <c r="H65" s="705" t="e">
        <f>(#REF!+#REF!+#REF!+#REF!+#REF!+#REF!+#REF!+#REF!)</f>
        <v>#REF!</v>
      </c>
      <c r="I65" s="705" t="e">
        <f>(#REF!+#REF!+#REF!+#REF!+#REF!+#REF!+#REF!+#REF!)</f>
        <v>#REF!</v>
      </c>
      <c r="J65" s="715"/>
      <c r="K65" s="712"/>
    </row>
    <row r="66" spans="2:11" ht="12" customHeight="1" thickTop="1" x14ac:dyDescent="0.2">
      <c r="B66" s="633"/>
      <c r="C66" s="1620" t="s">
        <v>28</v>
      </c>
      <c r="D66" s="1621"/>
      <c r="E66" s="1621"/>
      <c r="F66" s="1621"/>
      <c r="G66" s="1621"/>
      <c r="H66" s="1621"/>
      <c r="I66" s="1622"/>
      <c r="J66" s="1592">
        <f>(J71+J73+J74+J75+J79+J80+J81+J82+J83+J84+J37+J42+J43+J44+J48+J50+J51+J52+J53+J55+J56+J60)</f>
        <v>69</v>
      </c>
      <c r="K66" s="633"/>
    </row>
    <row r="67" spans="2:11" ht="12" customHeight="1" x14ac:dyDescent="0.2">
      <c r="B67" s="633"/>
      <c r="C67" s="1623"/>
      <c r="D67" s="1624"/>
      <c r="E67" s="1624"/>
      <c r="F67" s="1624"/>
      <c r="G67" s="1624"/>
      <c r="H67" s="1624"/>
      <c r="I67" s="1625"/>
      <c r="J67" s="1593"/>
      <c r="K67" s="633"/>
    </row>
    <row r="68" spans="2:11" ht="12" customHeight="1" thickBot="1" x14ac:dyDescent="0.25">
      <c r="B68" s="633"/>
      <c r="C68" s="1626"/>
      <c r="D68" s="1627"/>
      <c r="E68" s="1627"/>
      <c r="F68" s="1627"/>
      <c r="G68" s="1627"/>
      <c r="H68" s="1627"/>
      <c r="I68" s="1628"/>
      <c r="J68" s="1594"/>
      <c r="K68" s="634"/>
    </row>
    <row r="69" spans="2:11" ht="14.25" customHeight="1" thickTop="1" thickBot="1" x14ac:dyDescent="0.25">
      <c r="B69" s="716"/>
      <c r="C69" s="717"/>
      <c r="D69" s="717"/>
      <c r="E69" s="717"/>
      <c r="F69" s="718"/>
      <c r="G69" s="718"/>
      <c r="H69" s="718"/>
      <c r="I69" s="719"/>
      <c r="J69" s="720"/>
      <c r="K69" s="633"/>
    </row>
    <row r="70" spans="2:11" ht="16.5" customHeight="1" thickTop="1" thickBot="1" x14ac:dyDescent="0.25">
      <c r="B70" s="716"/>
      <c r="C70" s="717"/>
      <c r="D70" s="1611" t="s">
        <v>141</v>
      </c>
      <c r="E70" s="1612"/>
      <c r="F70" s="721">
        <f>(F71)</f>
        <v>2</v>
      </c>
      <c r="G70" s="721">
        <f>(G71)</f>
        <v>1</v>
      </c>
      <c r="H70" s="721">
        <f>(H71)</f>
        <v>0</v>
      </c>
      <c r="I70" s="721">
        <f>(I71)</f>
        <v>0</v>
      </c>
      <c r="J70" s="690">
        <f>SUM(F70:I70)</f>
        <v>3</v>
      </c>
      <c r="K70" s="633"/>
    </row>
    <row r="71" spans="2:11" ht="14.25" customHeight="1" thickTop="1" thickBot="1" x14ac:dyDescent="0.25">
      <c r="B71" s="716"/>
      <c r="C71" s="717"/>
      <c r="D71" s="1609" t="s">
        <v>86</v>
      </c>
      <c r="E71" s="1610"/>
      <c r="F71" s="686">
        <f>([15]APEREZ!F71+[15]BPAYANO!F71+[15]CCABRERA!F71+[15]CGERALDO!F71+[15]DARIAS!F71+[15]DGUERRERO!F71+[15]DPOZO!F71+[15]JCORPORAN!F71+[15]JDOTEL!F71+[15]JGONZALEZ!F71+[15]LPEREZ!F71+[15]MROA!F71+[15]MSOTO!F71+[15]NLUNA!F71+[15]PENC.!F71+[15]SDELACRUZ!F71)</f>
        <v>2</v>
      </c>
      <c r="G71" s="686">
        <f>([15]APEREZ!G71+[15]BPAYANO!G71+[15]CCABRERA!G71+[15]CGERALDO!G71+[15]DARIAS!G71+[15]DGUERRERO!G71+[15]DPOZO!G71+[15]JCORPORAN!G71+[15]JDOTEL!G71+[15]JGONZALEZ!G71+[15]LPEREZ!G71+[15]MROA!G71+[15]MSOTO!G71+[15]NLUNA!G71+[15]PENC.!G71+[15]SDELACRUZ!G71)</f>
        <v>1</v>
      </c>
      <c r="H71" s="686">
        <f>([15]APEREZ!H71+[15]BPAYANO!H71+[15]CCABRERA!H71+[15]CGERALDO!H71+[15]DARIAS!H71+[15]DGUERRERO!H71+[15]DPOZO!H71+[15]JCORPORAN!H71+[15]JDOTEL!H71+[15]JGONZALEZ!H71+[15]LPEREZ!H71+[15]MROA!H71+[15]MSOTO!H71+[15]NLUNA!H71+[15]PENC.!H71+[15]SDELACRUZ!H71)</f>
        <v>0</v>
      </c>
      <c r="I71" s="686">
        <f>([15]APEREZ!I71+[15]BPAYANO!I71+[15]CCABRERA!I71+[15]CGERALDO!I71+[15]DARIAS!I71+[15]DGUERRERO!I71+[15]DPOZO!I71+[15]JCORPORAN!I71+[15]JDOTEL!I71+[15]JGONZALEZ!I71+[15]LPEREZ!I71+[15]MROA!I71+[15]MSOTO!I71+[15]NLUNA!I71+[15]PENC.!I71+[15]SDELACRUZ!I71)</f>
        <v>0</v>
      </c>
      <c r="J71" s="722">
        <f>SUM(F71:I71)</f>
        <v>3</v>
      </c>
      <c r="K71" s="633"/>
    </row>
    <row r="72" spans="2:11" ht="16.5" customHeight="1" thickTop="1" thickBot="1" x14ac:dyDescent="0.25">
      <c r="B72" s="633"/>
      <c r="C72" s="723"/>
      <c r="D72" s="1611" t="s">
        <v>140</v>
      </c>
      <c r="E72" s="1612"/>
      <c r="F72" s="721">
        <f>SUM(F73:F75)</f>
        <v>5</v>
      </c>
      <c r="G72" s="721">
        <f>SUM(G73:G75)</f>
        <v>0</v>
      </c>
      <c r="H72" s="721">
        <f>SUM(H73:H75)</f>
        <v>0</v>
      </c>
      <c r="I72" s="721">
        <f>SUM(I73:I75)</f>
        <v>0</v>
      </c>
      <c r="J72" s="690">
        <f t="shared" ref="J72:J87" si="2">SUM(F72:I72)</f>
        <v>5</v>
      </c>
      <c r="K72" s="633"/>
    </row>
    <row r="73" spans="2:11" ht="14.25" customHeight="1" outlineLevel="1" thickTop="1" thickBot="1" x14ac:dyDescent="0.25">
      <c r="B73" s="633"/>
      <c r="C73" s="723"/>
      <c r="D73" s="697"/>
      <c r="E73" s="724" t="s">
        <v>29</v>
      </c>
      <c r="F73" s="686">
        <f>([15]APEREZ!F73+[15]BPAYANO!F73+[15]CCABRERA!F73+[15]CGERALDO!F73+[15]DARIAS!F73+[15]DGUERRERO!F73+[15]DPOZO!F73+[15]JCORPORAN!F73+[15]JDOTEL!F73+[15]JGONZALEZ!F73+[15]LPEREZ!F73+[15]MROA!F73+[15]MSOTO!F73+[15]NLUNA!F73+[15]PENC.!F73+[15]SDELACRUZ!F73)</f>
        <v>0</v>
      </c>
      <c r="G73" s="686">
        <f>([15]APEREZ!G73+[15]BPAYANO!G73+[15]CCABRERA!G73+[15]CGERALDO!G73+[15]DARIAS!G73+[15]DGUERRERO!G73+[15]DPOZO!G73+[15]JCORPORAN!G73+[15]JDOTEL!G73+[15]JGONZALEZ!G73+[15]LPEREZ!G73+[15]MROA!G73+[15]MSOTO!G73+[15]NLUNA!G73+[15]PENC.!G73+[15]SDELACRUZ!G73)</f>
        <v>0</v>
      </c>
      <c r="H73" s="686">
        <f>([15]APEREZ!H73+[15]BPAYANO!H73+[15]CCABRERA!H73+[15]CGERALDO!H73+[15]DARIAS!H73+[15]DGUERRERO!H73+[15]DPOZO!H73+[15]JCORPORAN!H73+[15]JDOTEL!H73+[15]JGONZALEZ!H73+[15]LPEREZ!H73+[15]MROA!H73+[15]MSOTO!H73+[15]NLUNA!H73+[15]PENC.!H73+[15]SDELACRUZ!H73)</f>
        <v>0</v>
      </c>
      <c r="I73" s="686">
        <f>([15]APEREZ!I73+[15]BPAYANO!I73+[15]CCABRERA!I73+[15]CGERALDO!I73+[15]DARIAS!I73+[15]DGUERRERO!I73+[15]DPOZO!I73+[15]JCORPORAN!I73+[15]JDOTEL!I73+[15]JGONZALEZ!I73+[15]LPEREZ!I73+[15]MROA!I73+[15]MSOTO!I73+[15]NLUNA!I73+[15]PENC.!I73+[15]SDELACRUZ!I73)</f>
        <v>0</v>
      </c>
      <c r="J73" s="722">
        <f t="shared" si="2"/>
        <v>0</v>
      </c>
      <c r="K73" s="633"/>
    </row>
    <row r="74" spans="2:11" ht="14.25" outlineLevel="1" thickTop="1" thickBot="1" x14ac:dyDescent="0.25">
      <c r="B74" s="633"/>
      <c r="C74" s="723"/>
      <c r="D74" s="697"/>
      <c r="E74" s="725" t="s">
        <v>57</v>
      </c>
      <c r="F74" s="686">
        <f>([15]APEREZ!F74+[15]BPAYANO!F74+[15]CCABRERA!F74+[15]CGERALDO!F74+[15]DARIAS!F74+[15]DGUERRERO!F74+[15]DPOZO!F74+[15]JCORPORAN!F74+[15]JDOTEL!F74+[15]JGONZALEZ!F74+[15]LPEREZ!F74+[15]MROA!F74+[15]MSOTO!F74+[15]NLUNA!F74+[15]PENC.!F74+[15]SDELACRUZ!F74)</f>
        <v>1</v>
      </c>
      <c r="G74" s="686">
        <f>([15]APEREZ!G74+[15]BPAYANO!G74+[15]CCABRERA!G74+[15]CGERALDO!G74+[15]DARIAS!G74+[15]DGUERRERO!G74+[15]DPOZO!G74+[15]JCORPORAN!G74+[15]JDOTEL!G74+[15]JGONZALEZ!G74+[15]LPEREZ!G74+[15]MROA!G74+[15]MSOTO!G74+[15]NLUNA!G74+[15]PENC.!G74+[15]SDELACRUZ!G74)</f>
        <v>0</v>
      </c>
      <c r="H74" s="686">
        <f>([15]APEREZ!H74+[15]BPAYANO!H74+[15]CCABRERA!H74+[15]CGERALDO!H74+[15]DARIAS!H74+[15]DGUERRERO!H74+[15]DPOZO!H74+[15]JCORPORAN!H74+[15]JDOTEL!H74+[15]JGONZALEZ!H74+[15]LPEREZ!H74+[15]MROA!H74+[15]MSOTO!H74+[15]NLUNA!H74+[15]PENC.!H74+[15]SDELACRUZ!H74)</f>
        <v>0</v>
      </c>
      <c r="I74" s="686">
        <f>([15]APEREZ!I74+[15]BPAYANO!I74+[15]CCABRERA!I74+[15]CGERALDO!I74+[15]DARIAS!I74+[15]DGUERRERO!I74+[15]DPOZO!I74+[15]JCORPORAN!I74+[15]JDOTEL!I74+[15]JGONZALEZ!I74+[15]LPEREZ!I74+[15]MROA!I74+[15]MSOTO!I74+[15]NLUNA!I74+[15]PENC.!I74+[15]SDELACRUZ!I74)</f>
        <v>0</v>
      </c>
      <c r="J74" s="722">
        <f t="shared" si="2"/>
        <v>1</v>
      </c>
      <c r="K74" s="633"/>
    </row>
    <row r="75" spans="2:11" ht="14.25" outlineLevel="1" thickTop="1" thickBot="1" x14ac:dyDescent="0.25">
      <c r="B75" s="633"/>
      <c r="C75" s="723"/>
      <c r="D75" s="726"/>
      <c r="E75" s="727" t="s">
        <v>58</v>
      </c>
      <c r="F75" s="686">
        <f>([15]APEREZ!F75+[15]BPAYANO!F75+[15]CCABRERA!F75+[15]CGERALDO!F75+[15]DARIAS!F75+[15]DGUERRERO!F75+[15]DPOZO!F75+[15]JCORPORAN!F75+[15]JDOTEL!F75+[15]JGONZALEZ!F75+[15]LPEREZ!F75+[15]MROA!F75+[15]MSOTO!F75+[15]NLUNA!F75+[15]PENC.!F75+[15]SDELACRUZ!F75)</f>
        <v>4</v>
      </c>
      <c r="G75" s="686">
        <f>([15]APEREZ!G75+[15]BPAYANO!G75+[15]CCABRERA!G75+[15]CGERALDO!G75+[15]DARIAS!G75+[15]DGUERRERO!G75+[15]DPOZO!G75+[15]JCORPORAN!G75+[15]JDOTEL!G75+[15]JGONZALEZ!G75+[15]LPEREZ!G75+[15]MROA!G75+[15]MSOTO!G75+[15]NLUNA!G75+[15]PENC.!G75+[15]SDELACRUZ!G75)</f>
        <v>0</v>
      </c>
      <c r="H75" s="686">
        <f>([15]APEREZ!H75+[15]BPAYANO!H75+[15]CCABRERA!H75+[15]CGERALDO!H75+[15]DARIAS!H75+[15]DGUERRERO!H75+[15]DPOZO!H75+[15]JCORPORAN!H75+[15]JDOTEL!H75+[15]JGONZALEZ!H75+[15]LPEREZ!H75+[15]MROA!H75+[15]MSOTO!H75+[15]NLUNA!H75+[15]PENC.!H75+[15]SDELACRUZ!H75)</f>
        <v>0</v>
      </c>
      <c r="I75" s="686">
        <f>([15]APEREZ!I75+[15]BPAYANO!I75+[15]CCABRERA!I75+[15]CGERALDO!I75+[15]DARIAS!I75+[15]DGUERRERO!I75+[15]DPOZO!I75+[15]JCORPORAN!I75+[15]JDOTEL!I75+[15]JGONZALEZ!I75+[15]LPEREZ!I75+[15]MROA!I75+[15]MSOTO!I75+[15]NLUNA!I75+[15]PENC.!I75+[15]SDELACRUZ!I75)</f>
        <v>0</v>
      </c>
      <c r="J75" s="720">
        <f t="shared" si="2"/>
        <v>4</v>
      </c>
      <c r="K75" s="633"/>
    </row>
    <row r="76" spans="2:11" ht="35.25" customHeight="1" thickTop="1" thickBot="1" x14ac:dyDescent="0.3">
      <c r="B76" s="633"/>
      <c r="C76" s="1613" t="s">
        <v>43</v>
      </c>
      <c r="D76" s="1614"/>
      <c r="E76" s="1614"/>
      <c r="F76" s="1614"/>
      <c r="G76" s="1614"/>
      <c r="H76" s="1614"/>
      <c r="I76" s="1615"/>
      <c r="J76" s="728">
        <f>(H256-J66)</f>
        <v>3730</v>
      </c>
      <c r="K76" s="633"/>
    </row>
    <row r="77" spans="2:11" ht="16.5" customHeight="1" thickTop="1" thickBot="1" x14ac:dyDescent="0.25">
      <c r="B77" s="633"/>
      <c r="C77" s="658"/>
      <c r="D77" s="1616" t="s">
        <v>146</v>
      </c>
      <c r="E77" s="1617"/>
      <c r="F77" s="729"/>
      <c r="G77" s="729"/>
      <c r="H77" s="729"/>
      <c r="I77" s="729"/>
      <c r="J77" s="730">
        <f t="shared" si="2"/>
        <v>0</v>
      </c>
      <c r="K77" s="633"/>
    </row>
    <row r="78" spans="2:11" ht="16.5" customHeight="1" thickTop="1" thickBot="1" x14ac:dyDescent="0.25">
      <c r="B78" s="633"/>
      <c r="C78" s="658"/>
      <c r="D78" s="1618" t="s">
        <v>147</v>
      </c>
      <c r="E78" s="1619"/>
      <c r="F78" s="731">
        <f>(F79+F80+F81+F82+F83+F84+F85+F86+F87)</f>
        <v>77</v>
      </c>
      <c r="G78" s="731">
        <f>(G79+G80+G81+G82+G83+G84+G85+G86+G87)</f>
        <v>0</v>
      </c>
      <c r="H78" s="731">
        <f>(H79+H80+H81+H82+H83+H84+H85+H86+H87)</f>
        <v>1</v>
      </c>
      <c r="I78" s="731">
        <f>(I79+I80+I81+I82+I83+I84+I85+I86+I87)</f>
        <v>0</v>
      </c>
      <c r="J78" s="732">
        <f>SUM(F78:I78)</f>
        <v>78</v>
      </c>
      <c r="K78" s="633"/>
    </row>
    <row r="79" spans="2:11" ht="14.25" customHeight="1" outlineLevel="1" thickTop="1" thickBot="1" x14ac:dyDescent="0.25">
      <c r="B79" s="633"/>
      <c r="C79" s="658"/>
      <c r="D79" s="697"/>
      <c r="E79" s="733" t="s">
        <v>112</v>
      </c>
      <c r="F79" s="729">
        <f>([15]APEREZ!F79+[15]BPAYANO!F79+[15]CCABRERA!F79+[15]CGERALDO!F79+[15]DARIAS!F79+[15]DGUERRERO!F79+[15]DPOZO!F79+[15]JCORPORAN!F79+[15]JDOTEL!F79+[15]JGONZALEZ!F79+[15]LPEREZ!F79+[15]MROA!F79+[15]MSOTO!F79+[15]NLUNA!F79+[15]PENC.!F79+[15]SDELACRUZ!F79+[15]RREYES!F79)</f>
        <v>18</v>
      </c>
      <c r="G79" s="729">
        <f>([15]APEREZ!G79+[15]BPAYANO!G79+[15]CCABRERA!G79+[15]CGERALDO!G79+[15]DARIAS!G79+[15]DGUERRERO!G79+[15]DPOZO!G79+[15]JCORPORAN!G79+[15]JDOTEL!G79+[15]JGONZALEZ!G79+[15]LPEREZ!G79+[15]MROA!G79+[15]MSOTO!G79+[15]NLUNA!G79+[15]PENC.!G79+[15]SDELACRUZ!G79+[15]RREYES!G79)</f>
        <v>0</v>
      </c>
      <c r="H79" s="729">
        <f>([15]APEREZ!H79+[15]BPAYANO!H79+[15]CCABRERA!H79+[15]CGERALDO!H79+[15]DARIAS!H79+[15]DGUERRERO!H79+[15]DPOZO!H79+[15]JCORPORAN!H79+[15]JDOTEL!H79+[15]JGONZALEZ!H79+[15]LPEREZ!H79+[15]MROA!H79+[15]MSOTO!H79+[15]NLUNA!H79+[15]PENC.!H79+[15]SDELACRUZ!H79+[15]RREYES!H79)</f>
        <v>1</v>
      </c>
      <c r="I79" s="729">
        <f>([15]APEREZ!I79+[15]BPAYANO!I79+[15]CCABRERA!I79+[15]CGERALDO!I79+[15]DARIAS!I79+[15]DGUERRERO!I79+[15]DPOZO!I79+[15]JCORPORAN!I79+[15]JDOTEL!I79+[15]JGONZALEZ!I79+[15]LPEREZ!I79+[15]MROA!I79+[15]MSOTO!I79+[15]NLUNA!I79+[15]PENC.!I79+[15]SDELACRUZ!I79+[15]RREYES!I79)</f>
        <v>0</v>
      </c>
      <c r="J79" s="734">
        <f t="shared" si="2"/>
        <v>19</v>
      </c>
      <c r="K79" s="633"/>
    </row>
    <row r="80" spans="2:11" ht="14.25" customHeight="1" outlineLevel="1" thickTop="1" thickBot="1" x14ac:dyDescent="0.25">
      <c r="B80" s="633"/>
      <c r="C80" s="658"/>
      <c r="D80" s="697"/>
      <c r="E80" s="735" t="s">
        <v>108</v>
      </c>
      <c r="F80" s="729">
        <f>([15]APEREZ!F80+[15]BPAYANO!F80+[15]CCABRERA!F80+[15]CGERALDO!F80+[15]DARIAS!F80+[15]DGUERRERO!F80+[15]DPOZO!F80+[15]JCORPORAN!F80+[15]JDOTEL!F80+[15]JGONZALEZ!F80+[15]LPEREZ!F80+[15]MROA!F80+[15]MSOTO!F80+[15]NLUNA!F80+[15]PENC.!F80+[15]SDELACRUZ!F80+[15]RREYES!F80)</f>
        <v>0</v>
      </c>
      <c r="G80" s="729">
        <f>([15]APEREZ!G80+[15]BPAYANO!G80+[15]CCABRERA!G80+[15]CGERALDO!G80+[15]DARIAS!G80+[15]DGUERRERO!G80+[15]DPOZO!G80+[15]JCORPORAN!G80+[15]JDOTEL!G80+[15]JGONZALEZ!G80+[15]LPEREZ!G80+[15]MROA!G80+[15]MSOTO!G80+[15]NLUNA!G80+[15]PENC.!G80+[15]SDELACRUZ!G80+[15]RREYES!G80)</f>
        <v>0</v>
      </c>
      <c r="H80" s="729">
        <f>([15]APEREZ!H80+[15]BPAYANO!H80+[15]CCABRERA!H80+[15]CGERALDO!H80+[15]DARIAS!H80+[15]DGUERRERO!H80+[15]DPOZO!H80+[15]JCORPORAN!H80+[15]JDOTEL!H80+[15]JGONZALEZ!H80+[15]LPEREZ!H80+[15]MROA!H80+[15]MSOTO!H80+[15]NLUNA!H80+[15]PENC.!H80+[15]SDELACRUZ!H80+[15]RREYES!H80)</f>
        <v>0</v>
      </c>
      <c r="I80" s="729">
        <f>([15]APEREZ!I80+[15]BPAYANO!I80+[15]CCABRERA!I80+[15]CGERALDO!I80+[15]DARIAS!I80+[15]DGUERRERO!I80+[15]DPOZO!I80+[15]JCORPORAN!I80+[15]JDOTEL!I80+[15]JGONZALEZ!I80+[15]LPEREZ!I80+[15]MROA!I80+[15]MSOTO!I80+[15]NLUNA!I80+[15]PENC.!I80+[15]SDELACRUZ!I80+[15]RREYES!I80)</f>
        <v>0</v>
      </c>
      <c r="J80" s="734">
        <f>SUM(F80:I80)</f>
        <v>0</v>
      </c>
      <c r="K80" s="633"/>
    </row>
    <row r="81" spans="2:12" ht="14.25" customHeight="1" outlineLevel="1" thickTop="1" thickBot="1" x14ac:dyDescent="0.25">
      <c r="B81" s="633"/>
      <c r="C81" s="658"/>
      <c r="D81" s="697"/>
      <c r="E81" s="736" t="s">
        <v>109</v>
      </c>
      <c r="F81" s="729">
        <f>([15]APEREZ!F81+[15]BPAYANO!F81+[15]CCABRERA!F81+[15]CGERALDO!F81+[15]DARIAS!F81+[15]DGUERRERO!F81+[15]DPOZO!F81+[15]JCORPORAN!F81+[15]JDOTEL!F81+[15]JGONZALEZ!F81+[15]LPEREZ!F81+[15]MROA!F81+[15]MSOTO!F81+[15]NLUNA!F81+[15]PENC.!F81+[15]SDELACRUZ!F81+[15]RREYES!F81)</f>
        <v>0</v>
      </c>
      <c r="G81" s="729">
        <f>([15]APEREZ!G81+[15]BPAYANO!G81+[15]CCABRERA!G81+[15]CGERALDO!G81+[15]DARIAS!G81+[15]DGUERRERO!G81+[15]DPOZO!G81+[15]JCORPORAN!G81+[15]JDOTEL!G81+[15]JGONZALEZ!G81+[15]LPEREZ!G81+[15]MROA!G81+[15]MSOTO!G81+[15]NLUNA!G81+[15]PENC.!G81+[15]SDELACRUZ!G81+[15]RREYES!G81)</f>
        <v>0</v>
      </c>
      <c r="H81" s="729">
        <f>([15]APEREZ!H81+[15]BPAYANO!H81+[15]CCABRERA!H81+[15]CGERALDO!H81+[15]DARIAS!H81+[15]DGUERRERO!H81+[15]DPOZO!H81+[15]JCORPORAN!H81+[15]JDOTEL!H81+[15]JGONZALEZ!H81+[15]LPEREZ!H81+[15]MROA!H81+[15]MSOTO!H81+[15]NLUNA!H81+[15]PENC.!H81+[15]SDELACRUZ!H81+[15]RREYES!H81)</f>
        <v>0</v>
      </c>
      <c r="I81" s="729">
        <f>([15]APEREZ!I81+[15]BPAYANO!I81+[15]CCABRERA!I81+[15]CGERALDO!I81+[15]DARIAS!I81+[15]DGUERRERO!I81+[15]DPOZO!I81+[15]JCORPORAN!I81+[15]JDOTEL!I81+[15]JGONZALEZ!I81+[15]LPEREZ!I81+[15]MROA!I81+[15]MSOTO!I81+[15]NLUNA!I81+[15]PENC.!I81+[15]SDELACRUZ!I81+[15]RREYES!I81)</f>
        <v>0</v>
      </c>
      <c r="J81" s="734">
        <f t="shared" si="2"/>
        <v>0</v>
      </c>
      <c r="K81" s="633"/>
    </row>
    <row r="82" spans="2:12" ht="14.25" customHeight="1" outlineLevel="1" thickTop="1" thickBot="1" x14ac:dyDescent="0.25">
      <c r="B82" s="633"/>
      <c r="C82" s="658"/>
      <c r="D82" s="697"/>
      <c r="E82" s="736" t="s">
        <v>111</v>
      </c>
      <c r="F82" s="729">
        <f>([15]APEREZ!F82+[15]BPAYANO!F82+[15]CCABRERA!F82+[15]CGERALDO!F82+[15]DARIAS!F82+[15]DGUERRERO!F82+[15]DPOZO!F82+[15]JCORPORAN!F82+[15]JDOTEL!F82+[15]JGONZALEZ!F82+[15]LPEREZ!F82+[15]MROA!F82+[15]MSOTO!F82+[15]NLUNA!F82+[15]PENC.!F82+[15]SDELACRUZ!F82+[15]RREYES!F82)</f>
        <v>0</v>
      </c>
      <c r="G82" s="729">
        <f>([15]APEREZ!G82+[15]BPAYANO!G82+[15]CCABRERA!G82+[15]CGERALDO!G82+[15]DARIAS!G82+[15]DGUERRERO!G82+[15]DPOZO!G82+[15]JCORPORAN!G82+[15]JDOTEL!G82+[15]JGONZALEZ!G82+[15]LPEREZ!G82+[15]MROA!G82+[15]MSOTO!G82+[15]NLUNA!G82+[15]PENC.!G82+[15]SDELACRUZ!G82+[15]RREYES!G82)</f>
        <v>0</v>
      </c>
      <c r="H82" s="729">
        <f>([15]APEREZ!H82+[15]BPAYANO!H82+[15]CCABRERA!H82+[15]CGERALDO!H82+[15]DARIAS!H82+[15]DGUERRERO!H82+[15]DPOZO!H82+[15]JCORPORAN!H82+[15]JDOTEL!H82+[15]JGONZALEZ!H82+[15]LPEREZ!H82+[15]MROA!H82+[15]MSOTO!H82+[15]NLUNA!H82+[15]PENC.!H82+[15]SDELACRUZ!H82+[15]RREYES!H82)</f>
        <v>0</v>
      </c>
      <c r="I82" s="729">
        <f>([15]APEREZ!I82+[15]BPAYANO!I82+[15]CCABRERA!I82+[15]CGERALDO!I82+[15]DARIAS!I82+[15]DGUERRERO!I82+[15]DPOZO!I82+[15]JCORPORAN!I82+[15]JDOTEL!I82+[15]JGONZALEZ!I82+[15]LPEREZ!I82+[15]MROA!I82+[15]MSOTO!I82+[15]NLUNA!I82+[15]PENC.!I82+[15]SDELACRUZ!I82+[15]RREYES!I82)</f>
        <v>0</v>
      </c>
      <c r="J82" s="734">
        <f t="shared" si="2"/>
        <v>0</v>
      </c>
      <c r="K82" s="633"/>
    </row>
    <row r="83" spans="2:12" ht="14.25" customHeight="1" outlineLevel="1" thickTop="1" thickBot="1" x14ac:dyDescent="0.25">
      <c r="B83" s="633"/>
      <c r="C83" s="658"/>
      <c r="D83" s="697"/>
      <c r="E83" s="736" t="s">
        <v>113</v>
      </c>
      <c r="F83" s="729">
        <f>([15]APEREZ!F83+[15]BPAYANO!F83+[15]CCABRERA!F83+[15]CGERALDO!F83+[15]DARIAS!F83+[15]DGUERRERO!F83+[15]DPOZO!F83+[15]JCORPORAN!F83+[15]JDOTEL!F83+[15]JGONZALEZ!F83+[15]LPEREZ!F83+[15]MROA!F83+[15]MSOTO!F83+[15]NLUNA!F83+[15]PENC.!F83+[15]SDELACRUZ!F83+[15]RREYES!F83)</f>
        <v>4</v>
      </c>
      <c r="G83" s="729">
        <f>([15]APEREZ!G83+[15]BPAYANO!G83+[15]CCABRERA!G83+[15]CGERALDO!G83+[15]DARIAS!G83+[15]DGUERRERO!G83+[15]DPOZO!G83+[15]JCORPORAN!G83+[15]JDOTEL!G83+[15]JGONZALEZ!G83+[15]LPEREZ!G83+[15]MROA!G83+[15]MSOTO!G83+[15]NLUNA!G83+[15]PENC.!G83+[15]SDELACRUZ!G83+[15]RREYES!G83)</f>
        <v>0</v>
      </c>
      <c r="H83" s="729">
        <f>([15]APEREZ!H83+[15]BPAYANO!H83+[15]CCABRERA!H83+[15]CGERALDO!H83+[15]DARIAS!H83+[15]DGUERRERO!H83+[15]DPOZO!H83+[15]JCORPORAN!H83+[15]JDOTEL!H83+[15]JGONZALEZ!H83+[15]LPEREZ!H83+[15]MROA!H83+[15]MSOTO!H83+[15]NLUNA!H83+[15]PENC.!H83+[15]SDELACRUZ!H83+[15]RREYES!H83)</f>
        <v>0</v>
      </c>
      <c r="I83" s="729">
        <f>([15]APEREZ!I83+[15]BPAYANO!I83+[15]CCABRERA!I83+[15]CGERALDO!I83+[15]DARIAS!I83+[15]DGUERRERO!I83+[15]DPOZO!I83+[15]JCORPORAN!I83+[15]JDOTEL!I83+[15]JGONZALEZ!I83+[15]LPEREZ!I83+[15]MROA!I83+[15]MSOTO!I83+[15]NLUNA!I83+[15]PENC.!I83+[15]SDELACRUZ!I83+[15]RREYES!I83)</f>
        <v>0</v>
      </c>
      <c r="J83" s="734">
        <f t="shared" si="2"/>
        <v>4</v>
      </c>
      <c r="K83" s="633"/>
    </row>
    <row r="84" spans="2:12" ht="14.25" customHeight="1" outlineLevel="1" thickTop="1" thickBot="1" x14ac:dyDescent="0.25">
      <c r="B84" s="633"/>
      <c r="C84" s="658"/>
      <c r="D84" s="697"/>
      <c r="E84" s="736" t="s">
        <v>107</v>
      </c>
      <c r="F84" s="729">
        <f>([15]APEREZ!F84+[15]BPAYANO!F84+[15]CCABRERA!F84+[15]CGERALDO!F84+[15]DARIAS!F84+[15]DGUERRERO!F84+[15]DPOZO!F84+[15]JCORPORAN!F84+[15]JDOTEL!F84+[15]JGONZALEZ!F84+[15]LPEREZ!F84+[15]MROA!F84+[15]MSOTO!F84+[15]NLUNA!F84+[15]PENC.!F84+[15]SDELACRUZ!F84+[15]RREYES!F84)</f>
        <v>12</v>
      </c>
      <c r="G84" s="729">
        <f>([15]APEREZ!G84+[15]BPAYANO!G84+[15]CCABRERA!G84+[15]CGERALDO!G84+[15]DARIAS!G84+[15]DGUERRERO!G84+[15]DPOZO!G84+[15]JCORPORAN!G84+[15]JDOTEL!G84+[15]JGONZALEZ!G84+[15]LPEREZ!G84+[15]MROA!G84+[15]MSOTO!G84+[15]NLUNA!G84+[15]PENC.!G84+[15]SDELACRUZ!G84+[15]RREYES!G84)</f>
        <v>0</v>
      </c>
      <c r="H84" s="729">
        <f>([15]APEREZ!H84+[15]BPAYANO!H84+[15]CCABRERA!H84+[15]CGERALDO!H84+[15]DARIAS!H84+[15]DGUERRERO!H84+[15]DPOZO!H84+[15]JCORPORAN!H84+[15]JDOTEL!H84+[15]JGONZALEZ!H84+[15]LPEREZ!H84+[15]MROA!H84+[15]MSOTO!H84+[15]NLUNA!H84+[15]PENC.!H84+[15]SDELACRUZ!H84+[15]RREYES!H84)</f>
        <v>0</v>
      </c>
      <c r="I84" s="729">
        <f>([15]APEREZ!I84+[15]BPAYANO!I84+[15]CCABRERA!I84+[15]CGERALDO!I84+[15]DARIAS!I84+[15]DGUERRERO!I84+[15]DPOZO!I84+[15]JCORPORAN!I84+[15]JDOTEL!I84+[15]JGONZALEZ!I84+[15]LPEREZ!I84+[15]MROA!I84+[15]MSOTO!I84+[15]NLUNA!I84+[15]PENC.!I84+[15]SDELACRUZ!I84+[15]RREYES!I84)</f>
        <v>0</v>
      </c>
      <c r="J84" s="734">
        <f t="shared" si="2"/>
        <v>12</v>
      </c>
      <c r="K84" s="633"/>
    </row>
    <row r="85" spans="2:12" ht="14.25" customHeight="1" outlineLevel="1" thickTop="1" thickBot="1" x14ac:dyDescent="0.25">
      <c r="B85" s="633"/>
      <c r="C85" s="658"/>
      <c r="D85" s="697"/>
      <c r="E85" s="736" t="s">
        <v>110</v>
      </c>
      <c r="F85" s="729">
        <f>([15]APEREZ!F85+[15]BPAYANO!F85+[15]CCABRERA!F85+[15]CGERALDO!F85+[15]DARIAS!F85+[15]DGUERRERO!F85+[15]DPOZO!F85+[15]JCORPORAN!F85+[15]JDOTEL!F85+[15]JGONZALEZ!F85+[15]LPEREZ!F85+[15]MROA!F85+[15]MSOTO!F85+[15]NLUNA!F85+[15]PENC.!F85+[15]SDELACRUZ!F85+[15]RREYES!F85)</f>
        <v>1</v>
      </c>
      <c r="G85" s="729">
        <f>([15]APEREZ!G85+[15]BPAYANO!G85+[15]CCABRERA!G85+[15]CGERALDO!G85+[15]DARIAS!G85+[15]DGUERRERO!G85+[15]DPOZO!G85+[15]JCORPORAN!G85+[15]JDOTEL!G85+[15]JGONZALEZ!G85+[15]LPEREZ!G85+[15]MROA!G85+[15]MSOTO!G85+[15]NLUNA!G85+[15]PENC.!G85+[15]SDELACRUZ!G85+[15]RREYES!G85)</f>
        <v>0</v>
      </c>
      <c r="H85" s="729">
        <f>([15]APEREZ!H85+[15]BPAYANO!H85+[15]CCABRERA!H85+[15]CGERALDO!H85+[15]DARIAS!H85+[15]DGUERRERO!H85+[15]DPOZO!H85+[15]JCORPORAN!H85+[15]JDOTEL!H85+[15]JGONZALEZ!H85+[15]LPEREZ!H85+[15]MROA!H85+[15]MSOTO!H85+[15]NLUNA!H85+[15]PENC.!H85+[15]SDELACRUZ!H85+[15]RREYES!H85)</f>
        <v>0</v>
      </c>
      <c r="I85" s="729">
        <f>([15]APEREZ!I85+[15]BPAYANO!I85+[15]CCABRERA!I85+[15]CGERALDO!I85+[15]DARIAS!I85+[15]DGUERRERO!I85+[15]DPOZO!I85+[15]JCORPORAN!I85+[15]JDOTEL!I85+[15]JGONZALEZ!I85+[15]LPEREZ!I85+[15]MROA!I85+[15]MSOTO!I85+[15]NLUNA!I85+[15]PENC.!I85+[15]SDELACRUZ!I85+[15]RREYES!I85)</f>
        <v>0</v>
      </c>
      <c r="J85" s="734">
        <f t="shared" si="2"/>
        <v>1</v>
      </c>
      <c r="K85" s="633"/>
    </row>
    <row r="86" spans="2:12" ht="14.25" customHeight="1" outlineLevel="1" thickTop="1" thickBot="1" x14ac:dyDescent="0.25">
      <c r="B86" s="633"/>
      <c r="C86" s="658"/>
      <c r="D86" s="697"/>
      <c r="E86" s="736" t="s">
        <v>136</v>
      </c>
      <c r="F86" s="729">
        <f>([15]APEREZ!F86+[15]BPAYANO!F86+[15]CCABRERA!F86+[15]CGERALDO!F86+[15]DARIAS!F86+[15]DGUERRERO!F86+[15]DPOZO!F86+[15]JCORPORAN!F86+[15]JDOTEL!F86+[15]JGONZALEZ!F86+[15]LPEREZ!F86+[15]MROA!F86+[15]MSOTO!F86+[15]NLUNA!F86+[15]PENC.!F86+[15]SDELACRUZ!F86+[15]RREYES!F86)</f>
        <v>2</v>
      </c>
      <c r="G86" s="729">
        <f>([15]APEREZ!G86+[15]BPAYANO!G86+[15]CCABRERA!G86+[15]CGERALDO!G86+[15]DARIAS!G86+[15]DGUERRERO!G86+[15]DPOZO!G86+[15]JCORPORAN!G86+[15]JDOTEL!G86+[15]JGONZALEZ!G86+[15]LPEREZ!G86+[15]MROA!G86+[15]MSOTO!G86+[15]NLUNA!G86+[15]PENC.!G86+[15]SDELACRUZ!G86+[15]RREYES!G86)</f>
        <v>0</v>
      </c>
      <c r="H86" s="729">
        <f>([15]APEREZ!H86+[15]BPAYANO!H86+[15]CCABRERA!H86+[15]CGERALDO!H86+[15]DARIAS!H86+[15]DGUERRERO!H86+[15]DPOZO!H86+[15]JCORPORAN!H86+[15]JDOTEL!H86+[15]JGONZALEZ!H86+[15]LPEREZ!H86+[15]MROA!H86+[15]MSOTO!H86+[15]NLUNA!H86+[15]PENC.!H86+[15]SDELACRUZ!H86+[15]RREYES!H86)</f>
        <v>0</v>
      </c>
      <c r="I86" s="729">
        <f>([15]APEREZ!I86+[15]BPAYANO!I86+[15]CCABRERA!I86+[15]CGERALDO!I86+[15]DARIAS!I86+[15]DGUERRERO!I86+[15]DPOZO!I86+[15]JCORPORAN!I86+[15]JDOTEL!I86+[15]JGONZALEZ!I86+[15]LPEREZ!I86+[15]MROA!I86+[15]MSOTO!I86+[15]NLUNA!I86+[15]PENC.!I86+[15]SDELACRUZ!I86+[15]RREYES!I86)</f>
        <v>0</v>
      </c>
      <c r="J86" s="734">
        <f>SUM(F86:I86)</f>
        <v>2</v>
      </c>
      <c r="K86" s="633"/>
    </row>
    <row r="87" spans="2:12" ht="14.25" customHeight="1" outlineLevel="1" thickTop="1" thickBot="1" x14ac:dyDescent="0.25">
      <c r="B87" s="633"/>
      <c r="C87" s="658"/>
      <c r="D87" s="697"/>
      <c r="E87" s="737" t="s">
        <v>114</v>
      </c>
      <c r="F87" s="729">
        <f>([15]APEREZ!F87+[15]BPAYANO!F87+[15]CCABRERA!F87+[15]CGERALDO!F87+[15]DARIAS!F87+[15]DGUERRERO!F87+[15]DPOZO!F87+[15]JCORPORAN!F87+[15]JDOTEL!F87+[15]JGONZALEZ!F87+[15]LPEREZ!F87+[15]MROA!F87+[15]MSOTO!F87+[15]NLUNA!F87+[15]PENC.!F87+[15]SDELACRUZ!F87+[15]RREYES!F87)</f>
        <v>40</v>
      </c>
      <c r="G87" s="729">
        <f>([15]APEREZ!G87+[15]BPAYANO!G87+[15]CCABRERA!G87+[15]CGERALDO!G87+[15]DARIAS!G87+[15]DGUERRERO!G87+[15]DPOZO!G87+[15]JCORPORAN!G87+[15]JDOTEL!G87+[15]JGONZALEZ!G87+[15]LPEREZ!G87+[15]MROA!G87+[15]MSOTO!G87+[15]NLUNA!G87+[15]PENC.!G87+[15]SDELACRUZ!G87+[15]RREYES!G87)</f>
        <v>0</v>
      </c>
      <c r="H87" s="729">
        <f>([15]APEREZ!H87+[15]BPAYANO!H87+[15]CCABRERA!H87+[15]CGERALDO!H87+[15]DARIAS!H87+[15]DGUERRERO!H87+[15]DPOZO!H87+[15]JCORPORAN!H87+[15]JDOTEL!H87+[15]JGONZALEZ!H87+[15]LPEREZ!H87+[15]MROA!H87+[15]MSOTO!H87+[15]NLUNA!H87+[15]PENC.!H87+[15]SDELACRUZ!H87+[15]RREYES!H87)</f>
        <v>0</v>
      </c>
      <c r="I87" s="729">
        <f>([15]APEREZ!I87+[15]BPAYANO!I87+[15]CCABRERA!I87+[15]CGERALDO!I87+[15]DARIAS!I87+[15]DGUERRERO!I87+[15]DPOZO!I87+[15]JCORPORAN!I87+[15]JDOTEL!I87+[15]JGONZALEZ!I87+[15]LPEREZ!I87+[15]MROA!I87+[15]MSOTO!I87+[15]NLUNA!I87+[15]PENC.!I87+[15]SDELACRUZ!I87+[15]RREYES!I87)</f>
        <v>0</v>
      </c>
      <c r="J87" s="734">
        <f t="shared" si="2"/>
        <v>40</v>
      </c>
      <c r="K87" s="633"/>
    </row>
    <row r="88" spans="2:12" ht="4.5" customHeight="1" thickTop="1" thickBot="1" x14ac:dyDescent="0.25">
      <c r="B88" s="633"/>
      <c r="C88" s="738" t="s">
        <v>10</v>
      </c>
      <c r="D88" s="634"/>
      <c r="E88" s="633"/>
      <c r="F88" s="658"/>
      <c r="G88" s="658"/>
      <c r="H88" s="658"/>
      <c r="I88" s="658"/>
      <c r="J88" s="658"/>
      <c r="K88" s="658"/>
    </row>
    <row r="89" spans="2:12" ht="12" customHeight="1" thickTop="1" thickBot="1" x14ac:dyDescent="0.25">
      <c r="B89" s="633"/>
      <c r="C89" s="1620" t="s">
        <v>59</v>
      </c>
      <c r="D89" s="1621"/>
      <c r="E89" s="1621"/>
      <c r="F89" s="1621"/>
      <c r="G89" s="1622"/>
      <c r="H89" s="1588" t="s">
        <v>0</v>
      </c>
      <c r="I89" s="1589"/>
      <c r="J89" s="633"/>
      <c r="K89" s="633"/>
    </row>
    <row r="90" spans="2:12" ht="12" customHeight="1" thickTop="1" thickBot="1" x14ac:dyDescent="0.25">
      <c r="B90" s="633"/>
      <c r="C90" s="1623"/>
      <c r="D90" s="1624"/>
      <c r="E90" s="1624"/>
      <c r="F90" s="1624"/>
      <c r="G90" s="1625"/>
      <c r="H90" s="1629">
        <f>SUM(H92:I96)</f>
        <v>519</v>
      </c>
      <c r="I90" s="1629"/>
      <c r="J90" s="633"/>
      <c r="K90" s="633"/>
    </row>
    <row r="91" spans="2:12" ht="12" customHeight="1" thickTop="1" thickBot="1" x14ac:dyDescent="0.25">
      <c r="B91" s="633"/>
      <c r="C91" s="1626"/>
      <c r="D91" s="1627"/>
      <c r="E91" s="1627"/>
      <c r="F91" s="1627"/>
      <c r="G91" s="1628"/>
      <c r="H91" s="1629"/>
      <c r="I91" s="1629"/>
      <c r="J91" s="633"/>
      <c r="K91" s="633"/>
      <c r="L91" s="659"/>
    </row>
    <row r="92" spans="2:12" ht="14.25" customHeight="1" thickTop="1" thickBot="1" x14ac:dyDescent="0.25">
      <c r="B92" s="633"/>
      <c r="C92" s="634"/>
      <c r="D92" s="658"/>
      <c r="E92" s="1650" t="s">
        <v>158</v>
      </c>
      <c r="F92" s="1651"/>
      <c r="G92" s="739">
        <f>([15]APEREZ!G92+[15]BPAYANO!G92+[15]CCABRERA!G92+[15]CGERALDO!G92+[15]DARIAS!G92+[15]DGUERRERO!G92+[15]DPOZO!G92+[15]JCORPORAN!G92+[15]JDOTEL!G92+[15]JGONZALEZ!G92+[15]LPEREZ!G92+[15]MROA!G92+[15]MSOTO!G92+[15]NLUNA!G92+[15]PENC.!G92+[15]SDELACRUZ!G92)</f>
        <v>8</v>
      </c>
      <c r="H92" s="1632">
        <f>SUM(F92:G92)</f>
        <v>8</v>
      </c>
      <c r="I92" s="1632"/>
      <c r="J92" s="633"/>
      <c r="K92" s="658"/>
    </row>
    <row r="93" spans="2:12" ht="14.25" customHeight="1" thickTop="1" thickBot="1" x14ac:dyDescent="0.25">
      <c r="B93" s="633"/>
      <c r="C93" s="634"/>
      <c r="D93" s="658"/>
      <c r="E93" s="1633" t="s">
        <v>157</v>
      </c>
      <c r="F93" s="1634"/>
      <c r="G93" s="739">
        <f>([15]APEREZ!G93+[15]BPAYANO!G93+[15]CCABRERA!G93+[15]CGERALDO!G93+[15]DARIAS!G93+[15]DGUERRERO!G93+[15]DPOZO!G93+[15]JCORPORAN!G93+[15]JDOTEL!G93+[15]JGONZALEZ!G93+[15]LPEREZ!G93+[15]MROA!G93+[15]MSOTO!G93+[15]NLUNA!G93+[15]PENC.!G93+[15]SDELACRUZ!G93)</f>
        <v>0</v>
      </c>
      <c r="H93" s="1632">
        <f>SUM(F93:G93)</f>
        <v>0</v>
      </c>
      <c r="I93" s="1632"/>
      <c r="J93" s="633"/>
      <c r="K93" s="658"/>
    </row>
    <row r="94" spans="2:12" ht="14.25" customHeight="1" thickTop="1" thickBot="1" x14ac:dyDescent="0.25">
      <c r="B94" s="633"/>
      <c r="C94" s="634"/>
      <c r="D94" s="658"/>
      <c r="E94" s="1633" t="s">
        <v>159</v>
      </c>
      <c r="F94" s="1634"/>
      <c r="G94" s="739">
        <f>([15]APEREZ!G94+[15]BPAYANO!G94+[15]CCABRERA!G94+[15]CGERALDO!G94+[15]DARIAS!G94+[15]DGUERRERO!G94+[15]DPOZO!G94+[15]JCORPORAN!G94+[15]JDOTEL!G94+[15]JGONZALEZ!G94+[15]LPEREZ!G94+[15]MROA!G94+[15]MSOTO!G94+[15]NLUNA!G94+[15]PENC.!G94+[15]SDELACRUZ!G94)</f>
        <v>1</v>
      </c>
      <c r="H94" s="1632">
        <f>SUM(F94:G94)</f>
        <v>1</v>
      </c>
      <c r="I94" s="1632"/>
      <c r="J94" s="633"/>
      <c r="K94" s="658"/>
    </row>
    <row r="95" spans="2:12" ht="14.25" customHeight="1" thickTop="1" thickBot="1" x14ac:dyDescent="0.25">
      <c r="B95" s="633"/>
      <c r="C95" s="634"/>
      <c r="D95" s="658"/>
      <c r="E95" s="740" t="s">
        <v>160</v>
      </c>
      <c r="F95" s="741"/>
      <c r="G95" s="739">
        <f>([15]APEREZ!G95+[15]BPAYANO!G95+[15]CCABRERA!G95+[15]CGERALDO!G95+[15]DARIAS!G95+[15]DGUERRERO!G95+[15]DPOZO!G95+[15]JCORPORAN!G95+[15]JDOTEL!G95+[15]JGONZALEZ!G95+[15]LPEREZ!G95+[15]MROA!G95+[15]MSOTO!G95+[15]NLUNA!G95+[15]PENC.!G95+[15]SDELACRUZ!G95)</f>
        <v>1</v>
      </c>
      <c r="H95" s="1632">
        <f>SUM(F95:G95)</f>
        <v>1</v>
      </c>
      <c r="I95" s="1632"/>
      <c r="J95" s="633"/>
      <c r="K95" s="658"/>
    </row>
    <row r="96" spans="2:12" ht="14.25" customHeight="1" thickTop="1" thickBot="1" x14ac:dyDescent="0.25">
      <c r="B96" s="633"/>
      <c r="C96" s="634"/>
      <c r="D96" s="658"/>
      <c r="E96" s="1633" t="s">
        <v>161</v>
      </c>
      <c r="F96" s="1634"/>
      <c r="G96" s="739">
        <f>([15]APEREZ!G96+[15]BPAYANO!G96+[15]CCABRERA!G96+[15]CGERALDO!G96+[15]DARIAS!G96+[15]DGUERRERO!G96+[15]DPOZO!G96+[15]JCORPORAN!G96+[15]JDOTEL!G96+[15]JGONZALEZ!G96+[15]LPEREZ!G96+[15]MROA!G96+[15]MSOTO!G96+[15]NLUNA!G96+[15]PENC.!G96+[15]SDELACRUZ!G96)</f>
        <v>509</v>
      </c>
      <c r="H96" s="1632">
        <f>SUM(F96:G96)</f>
        <v>509</v>
      </c>
      <c r="I96" s="1632"/>
      <c r="J96" s="633"/>
      <c r="K96" s="658"/>
    </row>
    <row r="97" spans="2:12" ht="12" customHeight="1" thickTop="1" thickBot="1" x14ac:dyDescent="0.25">
      <c r="B97" s="633"/>
      <c r="C97" s="1635" t="s">
        <v>165</v>
      </c>
      <c r="D97" s="1636"/>
      <c r="E97" s="1636"/>
      <c r="F97" s="1636"/>
      <c r="G97" s="1636"/>
      <c r="H97" s="1637"/>
      <c r="I97" s="1644" t="s">
        <v>0</v>
      </c>
      <c r="J97" s="1645"/>
      <c r="K97" s="633"/>
      <c r="L97" s="659"/>
    </row>
    <row r="98" spans="2:12" ht="12" customHeight="1" thickTop="1" x14ac:dyDescent="0.2">
      <c r="B98" s="633"/>
      <c r="C98" s="1638"/>
      <c r="D98" s="1639"/>
      <c r="E98" s="1639"/>
      <c r="F98" s="1639"/>
      <c r="G98" s="1639"/>
      <c r="H98" s="1640"/>
      <c r="I98" s="1646">
        <f>(I100+I145+I181+I220+I224+I227+I232+I236+I241+I246+I251)</f>
        <v>1219</v>
      </c>
      <c r="J98" s="1647"/>
      <c r="K98" s="633"/>
      <c r="L98" s="659"/>
    </row>
    <row r="99" spans="2:12" ht="12" customHeight="1" thickBot="1" x14ac:dyDescent="0.25">
      <c r="B99" s="633"/>
      <c r="C99" s="1641"/>
      <c r="D99" s="1642"/>
      <c r="E99" s="1642"/>
      <c r="F99" s="1642"/>
      <c r="G99" s="1642"/>
      <c r="H99" s="1643"/>
      <c r="I99" s="1648"/>
      <c r="J99" s="1649"/>
      <c r="K99" s="633"/>
      <c r="L99" s="659"/>
    </row>
    <row r="100" spans="2:12" ht="15" customHeight="1" thickTop="1" thickBot="1" x14ac:dyDescent="0.25">
      <c r="B100" s="633"/>
      <c r="C100" s="742"/>
      <c r="D100" s="743">
        <v>7.1</v>
      </c>
      <c r="E100" s="744" t="s">
        <v>90</v>
      </c>
      <c r="F100" s="666"/>
      <c r="G100" s="666"/>
      <c r="H100" s="666"/>
      <c r="I100" s="1608">
        <f>(I101+I107+I113+I119+I123+I127+I133+I139)</f>
        <v>98</v>
      </c>
      <c r="J100" s="1608"/>
      <c r="K100" s="633"/>
    </row>
    <row r="101" spans="2:12" ht="14.25" customHeight="1" thickTop="1" thickBot="1" x14ac:dyDescent="0.25">
      <c r="B101" s="633"/>
      <c r="C101" s="723"/>
      <c r="D101" s="723"/>
      <c r="E101" s="745" t="s">
        <v>60</v>
      </c>
      <c r="F101" s="746"/>
      <c r="G101" s="746"/>
      <c r="H101" s="746"/>
      <c r="I101" s="1632">
        <f>SUM(I102:J106)</f>
        <v>1</v>
      </c>
      <c r="J101" s="1632"/>
      <c r="K101" s="633"/>
    </row>
    <row r="102" spans="2:12" ht="14.25" customHeight="1" thickTop="1" thickBot="1" x14ac:dyDescent="0.25">
      <c r="B102" s="633"/>
      <c r="C102" s="658"/>
      <c r="D102" s="658"/>
      <c r="E102" s="747" t="s">
        <v>38</v>
      </c>
      <c r="F102" s="748"/>
      <c r="G102" s="748"/>
      <c r="H102" s="749"/>
      <c r="I102" s="1653">
        <f>([15]APEREZ!I102+[15]BPAYANO!I102+[15]CCABRERA!I102+[15]CGERALDO!I102+[15]DARIAS!I102+[15]DGUERRERO!I102+[15]DPOZO!I102+[15]JCORPORAN!I102+[15]JDOTEL!I102+[15]JGONZALEZ!I102+[15]LPEREZ!I102+[15]MROA!I102+[15]MSOTO!I102+[15]NLUNA!I102+[15]PENC.!I102+[15]SDELACRUZ!I102)</f>
        <v>0</v>
      </c>
      <c r="J102" s="1653"/>
      <c r="K102" s="633"/>
    </row>
    <row r="103" spans="2:12" ht="14.25" customHeight="1" thickTop="1" thickBot="1" x14ac:dyDescent="0.25">
      <c r="B103" s="633"/>
      <c r="C103" s="658"/>
      <c r="D103" s="658"/>
      <c r="E103" s="750" t="s">
        <v>149</v>
      </c>
      <c r="F103" s="751"/>
      <c r="G103" s="751"/>
      <c r="H103" s="752"/>
      <c r="I103" s="1653">
        <f>([15]APEREZ!I103+[15]BPAYANO!I103+[15]CCABRERA!I103+[15]CGERALDO!I103+[15]DARIAS!I103+[15]DGUERRERO!I103+[15]DPOZO!I103+[15]JCORPORAN!I103+[15]JDOTEL!I103+[15]JGONZALEZ!I103+[15]LPEREZ!I103+[15]MROA!I103+[15]MSOTO!I103+[15]NLUNA!I103+[15]PENC.!I103+[15]SDELACRUZ!I103)</f>
        <v>0</v>
      </c>
      <c r="J103" s="1653"/>
      <c r="K103" s="633"/>
    </row>
    <row r="104" spans="2:12" ht="14.25" customHeight="1" thickTop="1" thickBot="1" x14ac:dyDescent="0.25">
      <c r="B104" s="633"/>
      <c r="C104" s="658"/>
      <c r="D104" s="658"/>
      <c r="E104" s="750" t="s">
        <v>22</v>
      </c>
      <c r="F104" s="751"/>
      <c r="G104" s="751"/>
      <c r="H104" s="752"/>
      <c r="I104" s="1653">
        <f>([15]APEREZ!I104+[15]BPAYANO!I104+[15]CCABRERA!I104+[15]CGERALDO!I104+[15]DARIAS!I104+[15]DGUERRERO!I104+[15]DPOZO!I104+[15]JCORPORAN!I104+[15]JDOTEL!I104+[15]JGONZALEZ!I104+[15]LPEREZ!I104+[15]MROA!I104+[15]MSOTO!I104+[15]NLUNA!I104+[15]PENC.!I104+[15]SDELACRUZ!I104)</f>
        <v>0</v>
      </c>
      <c r="J104" s="1653"/>
      <c r="K104" s="633"/>
    </row>
    <row r="105" spans="2:12" ht="14.25" customHeight="1" thickTop="1" thickBot="1" x14ac:dyDescent="0.25">
      <c r="B105" s="633"/>
      <c r="C105" s="658"/>
      <c r="D105" s="753"/>
      <c r="E105" s="754" t="s">
        <v>21</v>
      </c>
      <c r="F105" s="755"/>
      <c r="G105" s="755"/>
      <c r="H105" s="755"/>
      <c r="I105" s="1653">
        <f>([15]APEREZ!I105+[15]BPAYANO!I105+[15]CCABRERA!I105+[15]CGERALDO!I105+[15]DARIAS!I105+[15]DGUERRERO!I105+[15]DPOZO!I105+[15]JCORPORAN!I105+[15]JDOTEL!I105+[15]JGONZALEZ!I105+[15]LPEREZ!I105+[15]MROA!I105+[15]MSOTO!I105+[15]NLUNA!I105+[15]PENC.!I105+[15]SDELACRUZ!I105)</f>
        <v>1</v>
      </c>
      <c r="J105" s="1653"/>
      <c r="K105" s="658"/>
    </row>
    <row r="106" spans="2:12" ht="14.25" customHeight="1" thickTop="1" thickBot="1" x14ac:dyDescent="0.25">
      <c r="B106" s="633"/>
      <c r="C106" s="658"/>
      <c r="D106" s="658"/>
      <c r="E106" s="756" t="s">
        <v>150</v>
      </c>
      <c r="F106" s="742"/>
      <c r="G106" s="742"/>
      <c r="H106" s="742"/>
      <c r="I106" s="1653">
        <f>([15]APEREZ!I106+[15]BPAYANO!I106+[15]CCABRERA!I106+[15]CGERALDO!I106+[15]DARIAS!I106+[15]DGUERRERO!I106+[15]DPOZO!I106+[15]JCORPORAN!I106+[15]JDOTEL!I106+[15]JGONZALEZ!I106+[15]LPEREZ!I106+[15]MROA!I106+[15]MSOTO!I106+[15]NLUNA!I106+[15]PENC.!I106+[15]SDELACRUZ!I106)</f>
        <v>0</v>
      </c>
      <c r="J106" s="1653"/>
      <c r="K106" s="658"/>
    </row>
    <row r="107" spans="2:12" ht="14.25" customHeight="1" thickTop="1" thickBot="1" x14ac:dyDescent="0.25">
      <c r="B107" s="633"/>
      <c r="C107" s="658"/>
      <c r="D107" s="658"/>
      <c r="E107" s="745" t="s">
        <v>30</v>
      </c>
      <c r="F107" s="746"/>
      <c r="G107" s="746"/>
      <c r="H107" s="746"/>
      <c r="I107" s="1632">
        <f>SUM(I108:J112)</f>
        <v>16</v>
      </c>
      <c r="J107" s="1632"/>
      <c r="K107" s="658"/>
    </row>
    <row r="108" spans="2:12" ht="14.25" customHeight="1" thickTop="1" thickBot="1" x14ac:dyDescent="0.25">
      <c r="B108" s="633"/>
      <c r="C108" s="658"/>
      <c r="D108" s="753"/>
      <c r="E108" s="747" t="s">
        <v>38</v>
      </c>
      <c r="F108" s="748"/>
      <c r="G108" s="748"/>
      <c r="H108" s="749"/>
      <c r="I108" s="1653">
        <f>([15]APEREZ!I108+[15]BPAYANO!I108+[15]CCABRERA!I108+[15]CGERALDO!I108+[15]DARIAS!I108+[15]DGUERRERO!I108+[15]DPOZO!I108+[15]JCORPORAN!I108+[15]JDOTEL!I108+[15]JGONZALEZ!I108+[15]LPEREZ!I108+[15]MROA!I108+[15]MSOTO!I108+[15]NLUNA!I108+[15]PENC.!I108+[15]PENC.!I108+[15]PENC.!I108+[15]SDELACRUZ!I108+[15]RREYES!I108)</f>
        <v>10</v>
      </c>
      <c r="J108" s="1653"/>
      <c r="K108" s="658"/>
      <c r="L108" s="659"/>
    </row>
    <row r="109" spans="2:12" ht="14.25" customHeight="1" thickTop="1" thickBot="1" x14ac:dyDescent="0.25">
      <c r="B109" s="633"/>
      <c r="C109" s="658"/>
      <c r="D109" s="753"/>
      <c r="E109" s="750" t="s">
        <v>149</v>
      </c>
      <c r="F109" s="751"/>
      <c r="G109" s="751"/>
      <c r="H109" s="752"/>
      <c r="I109" s="1653">
        <f>([15]APEREZ!I109+[15]BPAYANO!I109+[15]CCABRERA!I109+[15]CGERALDO!I109+[15]DARIAS!I109+[15]DGUERRERO!I109+[15]DPOZO!I109+[15]JCORPORAN!I109+[15]JDOTEL!I109+[15]JGONZALEZ!I109+[15]LPEREZ!I109+[15]MROA!I109+[15]MSOTO!I109+[15]NLUNA!I109+[15]PENC.!I109+[15]PENC.!I109+[15]PENC.!I109+[15]SDELACRUZ!I109+[15]RREYES!I109)</f>
        <v>0</v>
      </c>
      <c r="J109" s="1653"/>
      <c r="K109" s="658"/>
      <c r="L109" s="659"/>
    </row>
    <row r="110" spans="2:12" ht="14.25" customHeight="1" thickTop="1" thickBot="1" x14ac:dyDescent="0.25">
      <c r="B110" s="633"/>
      <c r="C110" s="658"/>
      <c r="D110" s="753"/>
      <c r="E110" s="750" t="s">
        <v>22</v>
      </c>
      <c r="F110" s="751"/>
      <c r="G110" s="751"/>
      <c r="H110" s="752"/>
      <c r="I110" s="1653">
        <f>([15]APEREZ!I110+[15]BPAYANO!I110+[15]CCABRERA!I110+[15]CGERALDO!I110+[15]DARIAS!I110+[15]DGUERRERO!I110+[15]DPOZO!I110+[15]JCORPORAN!I110+[15]JDOTEL!I110+[15]JGONZALEZ!I110+[15]LPEREZ!I110+[15]MROA!I110+[15]MSOTO!I110+[15]NLUNA!I110+[15]PENC.!I110+[15]PENC.!I110+[15]PENC.!I110+[15]SDELACRUZ!I110+[15]RREYES!I110)</f>
        <v>4</v>
      </c>
      <c r="J110" s="1653"/>
      <c r="K110" s="658"/>
      <c r="L110" s="659"/>
    </row>
    <row r="111" spans="2:12" ht="14.25" customHeight="1" thickTop="1" thickBot="1" x14ac:dyDescent="0.25">
      <c r="B111" s="633"/>
      <c r="C111" s="658"/>
      <c r="D111" s="753"/>
      <c r="E111" s="754" t="s">
        <v>21</v>
      </c>
      <c r="F111" s="755"/>
      <c r="G111" s="755"/>
      <c r="H111" s="755"/>
      <c r="I111" s="1653">
        <f>([15]APEREZ!I111+[15]BPAYANO!I111+[15]CCABRERA!I111+[15]CGERALDO!I111+[15]DARIAS!I111+[15]DGUERRERO!I111+[15]DPOZO!I111+[15]JCORPORAN!I111+[15]JDOTEL!I111+[15]JGONZALEZ!I111+[15]LPEREZ!I111+[15]MROA!I111+[15]MSOTO!I111+[15]NLUNA!I111+[15]PENC.!I111+[15]PENC.!I111+[15]PENC.!I111+[15]SDELACRUZ!I111+[15]RREYES!I111)</f>
        <v>2</v>
      </c>
      <c r="J111" s="1653"/>
      <c r="K111" s="658"/>
      <c r="L111" s="659"/>
    </row>
    <row r="112" spans="2:12" ht="14.25" customHeight="1" thickTop="1" thickBot="1" x14ac:dyDescent="0.25">
      <c r="B112" s="633"/>
      <c r="C112" s="658"/>
      <c r="D112" s="753"/>
      <c r="E112" s="756" t="s">
        <v>150</v>
      </c>
      <c r="F112" s="742"/>
      <c r="G112" s="742"/>
      <c r="H112" s="742"/>
      <c r="I112" s="1653">
        <f>([15]APEREZ!I112+[15]BPAYANO!I112+[15]CCABRERA!I112+[15]CGERALDO!I112+[15]DARIAS!I112+[15]DGUERRERO!I112+[15]DPOZO!I112+[15]JCORPORAN!I112+[15]JDOTEL!I112+[15]JGONZALEZ!I112+[15]LPEREZ!I112+[15]MROA!I112+[15]MSOTO!I112+[15]NLUNA!I112+[15]PENC.!I112+[15]PENC.!I112+[15]PENC.!I112+[15]SDELACRUZ!I112+[15]RREYES!I112)</f>
        <v>0</v>
      </c>
      <c r="J112" s="1653"/>
      <c r="K112" s="658"/>
      <c r="L112" s="659"/>
    </row>
    <row r="113" spans="2:15" ht="14.25" customHeight="1" thickTop="1" thickBot="1" x14ac:dyDescent="0.25">
      <c r="B113" s="633"/>
      <c r="C113" s="658"/>
      <c r="D113" s="753"/>
      <c r="E113" s="745" t="s">
        <v>61</v>
      </c>
      <c r="F113" s="746"/>
      <c r="G113" s="746"/>
      <c r="H113" s="746"/>
      <c r="I113" s="1632">
        <f>SUM(I114:J118)</f>
        <v>0</v>
      </c>
      <c r="J113" s="1632"/>
      <c r="K113" s="658"/>
      <c r="L113" s="659"/>
      <c r="O113" s="649"/>
    </row>
    <row r="114" spans="2:15" ht="14.25" customHeight="1" thickTop="1" thickBot="1" x14ac:dyDescent="0.25">
      <c r="B114" s="633"/>
      <c r="C114" s="658"/>
      <c r="D114" s="753"/>
      <c r="E114" s="747" t="s">
        <v>38</v>
      </c>
      <c r="F114" s="748"/>
      <c r="G114" s="748"/>
      <c r="H114" s="749"/>
      <c r="I114" s="1653"/>
      <c r="J114" s="1653"/>
      <c r="K114" s="658"/>
      <c r="L114" s="659"/>
      <c r="O114" s="649"/>
    </row>
    <row r="115" spans="2:15" ht="14.25" customHeight="1" thickTop="1" thickBot="1" x14ac:dyDescent="0.25">
      <c r="B115" s="633"/>
      <c r="C115" s="658"/>
      <c r="D115" s="753"/>
      <c r="E115" s="750" t="s">
        <v>149</v>
      </c>
      <c r="F115" s="751"/>
      <c r="G115" s="751"/>
      <c r="H115" s="752"/>
      <c r="I115" s="1654"/>
      <c r="J115" s="1655"/>
      <c r="K115" s="658"/>
      <c r="L115" s="659"/>
      <c r="O115" s="649"/>
    </row>
    <row r="116" spans="2:15" ht="14.25" customHeight="1" thickTop="1" thickBot="1" x14ac:dyDescent="0.25">
      <c r="B116" s="633"/>
      <c r="C116" s="658"/>
      <c r="D116" s="753"/>
      <c r="E116" s="750" t="s">
        <v>22</v>
      </c>
      <c r="F116" s="751"/>
      <c r="G116" s="751"/>
      <c r="H116" s="752"/>
      <c r="I116" s="1654"/>
      <c r="J116" s="1655"/>
      <c r="K116" s="658"/>
      <c r="L116" s="659"/>
      <c r="O116" s="649"/>
    </row>
    <row r="117" spans="2:15" ht="14.25" customHeight="1" thickTop="1" thickBot="1" x14ac:dyDescent="0.25">
      <c r="B117" s="633"/>
      <c r="C117" s="658"/>
      <c r="D117" s="753"/>
      <c r="E117" s="754" t="s">
        <v>21</v>
      </c>
      <c r="F117" s="755"/>
      <c r="G117" s="755"/>
      <c r="H117" s="755"/>
      <c r="I117" s="1654"/>
      <c r="J117" s="1655"/>
      <c r="K117" s="658"/>
      <c r="L117" s="659"/>
      <c r="O117" s="649"/>
    </row>
    <row r="118" spans="2:15" ht="14.25" customHeight="1" thickTop="1" thickBot="1" x14ac:dyDescent="0.25">
      <c r="B118" s="633"/>
      <c r="C118" s="658"/>
      <c r="D118" s="753"/>
      <c r="E118" s="756" t="s">
        <v>150</v>
      </c>
      <c r="F118" s="742"/>
      <c r="G118" s="742"/>
      <c r="H118" s="742"/>
      <c r="I118" s="1652"/>
      <c r="J118" s="1652"/>
      <c r="K118" s="658"/>
      <c r="L118" s="659"/>
      <c r="O118" s="649"/>
    </row>
    <row r="119" spans="2:15" ht="14.25" customHeight="1" thickTop="1" thickBot="1" x14ac:dyDescent="0.25">
      <c r="B119" s="633"/>
      <c r="C119" s="658"/>
      <c r="D119" s="753"/>
      <c r="E119" s="757" t="s">
        <v>62</v>
      </c>
      <c r="F119" s="746"/>
      <c r="G119" s="746"/>
      <c r="H119" s="758"/>
      <c r="I119" s="1656">
        <f>I121+I122+I120</f>
        <v>0</v>
      </c>
      <c r="J119" s="1657"/>
      <c r="K119" s="658"/>
      <c r="L119" s="659"/>
      <c r="O119" s="649"/>
    </row>
    <row r="120" spans="2:15" ht="14.25" customHeight="1" thickTop="1" thickBot="1" x14ac:dyDescent="0.25">
      <c r="B120" s="633"/>
      <c r="C120" s="658"/>
      <c r="D120" s="753"/>
      <c r="E120" s="759" t="s">
        <v>151</v>
      </c>
      <c r="F120" s="760"/>
      <c r="G120" s="760"/>
      <c r="H120" s="760"/>
      <c r="I120" s="1653">
        <f>([15]APEREZ!I120+[15]BPAYANO!I120+[15]CCABRERA!I120+[15]CGERALDO!I120+[15]DARIAS!I120+[15]DGUERRERO!I120+[15]DPOZO!I120+[15]JCORPORAN!I120+[15]JDOTEL!I120+[15]JGONZALEZ!I120+[15]LPEREZ!I120+[15]MROA!I120+[15]MSOTO!I120+[15]NLUNA!I120+[15]PENC.!I120+[15]SDELACRUZ!I120)</f>
        <v>0</v>
      </c>
      <c r="J120" s="1653"/>
      <c r="K120" s="658"/>
      <c r="L120" s="659"/>
      <c r="O120" s="649"/>
    </row>
    <row r="121" spans="2:15" ht="14.25" customHeight="1" thickTop="1" thickBot="1" x14ac:dyDescent="0.25">
      <c r="B121" s="633"/>
      <c r="C121" s="658"/>
      <c r="D121" s="753"/>
      <c r="E121" s="759" t="s">
        <v>41</v>
      </c>
      <c r="F121" s="755"/>
      <c r="G121" s="755"/>
      <c r="H121" s="755"/>
      <c r="I121" s="1653">
        <f>([15]APEREZ!I121+[15]BPAYANO!I121+[15]CCABRERA!I121+[15]CGERALDO!I121+[15]DARIAS!I121+[15]DGUERRERO!I121+[15]DPOZO!I121+[15]JCORPORAN!I121+[15]JDOTEL!I121+[15]JGONZALEZ!I121+[15]LPEREZ!I121+[15]MROA!I121+[15]MSOTO!I121+[15]NLUNA!I121+[15]PENC.!I121+[15]SDELACRUZ!I121)</f>
        <v>0</v>
      </c>
      <c r="J121" s="1653"/>
      <c r="K121" s="658"/>
      <c r="L121" s="659"/>
      <c r="O121" s="649"/>
    </row>
    <row r="122" spans="2:15" ht="14.25" customHeight="1" thickTop="1" thickBot="1" x14ac:dyDescent="0.25">
      <c r="B122" s="633"/>
      <c r="C122" s="658"/>
      <c r="D122" s="753"/>
      <c r="E122" s="747" t="s">
        <v>40</v>
      </c>
      <c r="F122" s="755"/>
      <c r="G122" s="755"/>
      <c r="H122" s="761"/>
      <c r="I122" s="1653">
        <f>([15]APEREZ!I122+[15]BPAYANO!I122+[15]CCABRERA!I122+[15]CGERALDO!I122+[15]DARIAS!I122+[15]DGUERRERO!I122+[15]DPOZO!I122+[15]JCORPORAN!I122+[15]JDOTEL!I122+[15]JGONZALEZ!I122+[15]LPEREZ!I122+[15]MROA!I122+[15]MSOTO!I122+[15]NLUNA!I122+[15]PENC.!I122+[15]SDELACRUZ!I122)</f>
        <v>0</v>
      </c>
      <c r="J122" s="1653"/>
      <c r="K122" s="658"/>
      <c r="L122" s="659"/>
      <c r="O122" s="649"/>
    </row>
    <row r="123" spans="2:15" ht="14.25" customHeight="1" thickTop="1" thickBot="1" x14ac:dyDescent="0.25">
      <c r="B123" s="633"/>
      <c r="C123" s="658"/>
      <c r="D123" s="753"/>
      <c r="E123" s="757" t="s">
        <v>63</v>
      </c>
      <c r="F123" s="746"/>
      <c r="G123" s="746"/>
      <c r="H123" s="746"/>
      <c r="I123" s="1656">
        <f>I125+I126+I124</f>
        <v>0</v>
      </c>
      <c r="J123" s="1657"/>
      <c r="K123" s="658"/>
      <c r="L123" s="659"/>
    </row>
    <row r="124" spans="2:15" ht="14.25" customHeight="1" thickTop="1" thickBot="1" x14ac:dyDescent="0.25">
      <c r="B124" s="633"/>
      <c r="C124" s="658"/>
      <c r="D124" s="753"/>
      <c r="E124" s="759" t="s">
        <v>42</v>
      </c>
      <c r="F124" s="760"/>
      <c r="G124" s="760"/>
      <c r="H124" s="760"/>
      <c r="I124" s="1653">
        <f>([15]APEREZ!I124+[15]BPAYANO!I124+[15]CCABRERA!I124+[15]CGERALDO!I124+[15]DARIAS!I124+[15]DGUERRERO!I124+[15]DPOZO!I124+[15]JCORPORAN!I124+[15]JDOTEL!I124+[15]JGONZALEZ!I124+[15]LPEREZ!I124+[15]MROA!I124+[15]MSOTO!I124+[15]NLUNA!I124+[15]PENC.!I124+[15]SDELACRUZ!I124)</f>
        <v>0</v>
      </c>
      <c r="J124" s="1653"/>
      <c r="K124" s="658"/>
      <c r="L124" s="659"/>
    </row>
    <row r="125" spans="2:15" ht="14.25" customHeight="1" thickTop="1" thickBot="1" x14ac:dyDescent="0.25">
      <c r="B125" s="633"/>
      <c r="C125" s="658"/>
      <c r="D125" s="753"/>
      <c r="E125" s="759" t="s">
        <v>41</v>
      </c>
      <c r="F125" s="755"/>
      <c r="G125" s="755"/>
      <c r="H125" s="755"/>
      <c r="I125" s="1653">
        <f>([15]APEREZ!I125+[15]BPAYANO!I125+[15]CCABRERA!I125+[15]CGERALDO!I125+[15]DARIAS!I125+[15]DGUERRERO!I125+[15]DPOZO!I125+[15]JCORPORAN!I125+[15]JDOTEL!I125+[15]JGONZALEZ!I125+[15]LPEREZ!I125+[15]MROA!I125+[15]MSOTO!I125+[15]NLUNA!I125+[15]PENC.!I125+[15]SDELACRUZ!I125)</f>
        <v>0</v>
      </c>
      <c r="J125" s="1653"/>
      <c r="K125" s="658"/>
      <c r="L125" s="659"/>
    </row>
    <row r="126" spans="2:15" ht="14.25" customHeight="1" thickTop="1" thickBot="1" x14ac:dyDescent="0.25">
      <c r="B126" s="633"/>
      <c r="C126" s="658"/>
      <c r="D126" s="753"/>
      <c r="E126" s="747" t="s">
        <v>40</v>
      </c>
      <c r="F126" s="755"/>
      <c r="G126" s="755"/>
      <c r="H126" s="761"/>
      <c r="I126" s="1653">
        <f>([15]APEREZ!I126+[15]BPAYANO!I126+[15]CCABRERA!I126+[15]CGERALDO!I126+[15]DARIAS!I126+[15]DGUERRERO!I126+[15]DPOZO!I126+[15]JCORPORAN!I126+[15]JDOTEL!I126+[15]JGONZALEZ!I126+[15]LPEREZ!I126+[15]MROA!I126+[15]MSOTO!I126+[15]NLUNA!I126+[15]PENC.!I126+[15]SDELACRUZ!I126)</f>
        <v>0</v>
      </c>
      <c r="J126" s="1653"/>
      <c r="K126" s="658"/>
      <c r="L126" s="659"/>
    </row>
    <row r="127" spans="2:15" ht="14.25" customHeight="1" thickTop="1" thickBot="1" x14ac:dyDescent="0.25">
      <c r="B127" s="633"/>
      <c r="C127" s="658"/>
      <c r="D127" s="753"/>
      <c r="E127" s="757" t="s">
        <v>122</v>
      </c>
      <c r="F127" s="746"/>
      <c r="G127" s="746"/>
      <c r="H127" s="746"/>
      <c r="I127" s="1632">
        <f>SUM(I128:J132)</f>
        <v>43</v>
      </c>
      <c r="J127" s="1632"/>
      <c r="K127" s="658"/>
      <c r="L127" s="659"/>
    </row>
    <row r="128" spans="2:15" ht="14.25" customHeight="1" thickTop="1" thickBot="1" x14ac:dyDescent="0.25">
      <c r="B128" s="633"/>
      <c r="C128" s="658"/>
      <c r="D128" s="753"/>
      <c r="E128" s="747" t="s">
        <v>38</v>
      </c>
      <c r="F128" s="748"/>
      <c r="G128" s="748"/>
      <c r="H128" s="749"/>
      <c r="I128" s="1653">
        <f>([15]APEREZ!I128+[15]BPAYANO!I128+[15]CCABRERA!I128+[15]CGERALDO!I128+[15]DARIAS!I128+[15]DGUERRERO!I128+[15]DPOZO!I128+[15]JCORPORAN!I128+[15]JDOTEL!I128+[15]JGONZALEZ!I128+[15]LPEREZ!I128+[15]MROA!I128+[15]MSOTO!I128+[15]NLUNA!I128+[15]PENC.!I128+[15]SDELACRUZ!I128)</f>
        <v>31</v>
      </c>
      <c r="J128" s="1653"/>
      <c r="K128" s="658"/>
      <c r="L128" s="659"/>
    </row>
    <row r="129" spans="2:12" ht="14.25" customHeight="1" thickTop="1" thickBot="1" x14ac:dyDescent="0.25">
      <c r="B129" s="633"/>
      <c r="C129" s="658"/>
      <c r="D129" s="753"/>
      <c r="E129" s="750" t="s">
        <v>149</v>
      </c>
      <c r="F129" s="751"/>
      <c r="G129" s="751"/>
      <c r="H129" s="752"/>
      <c r="I129" s="1653">
        <f>([15]APEREZ!I129+[15]BPAYANO!I129+[15]CCABRERA!I129+[15]CGERALDO!I129+[15]DARIAS!I129+[15]DGUERRERO!I129+[15]DPOZO!I129+[15]JCORPORAN!I129+[15]JDOTEL!I129+[15]JGONZALEZ!I129+[15]LPEREZ!I129+[15]MROA!I129+[15]MSOTO!I129+[15]NLUNA!I129+[15]PENC.!I129+[15]SDELACRUZ!I129)</f>
        <v>0</v>
      </c>
      <c r="J129" s="1653"/>
      <c r="K129" s="658"/>
      <c r="L129" s="659"/>
    </row>
    <row r="130" spans="2:12" ht="14.25" customHeight="1" thickTop="1" thickBot="1" x14ac:dyDescent="0.25">
      <c r="B130" s="633"/>
      <c r="C130" s="658"/>
      <c r="D130" s="753"/>
      <c r="E130" s="750" t="s">
        <v>22</v>
      </c>
      <c r="F130" s="751"/>
      <c r="G130" s="751"/>
      <c r="H130" s="752"/>
      <c r="I130" s="1653">
        <f>([15]APEREZ!I130+[15]BPAYANO!I130+[15]CCABRERA!I130+[15]CGERALDO!I130+[15]DARIAS!I130+[15]DGUERRERO!I130+[15]DPOZO!I130+[15]JCORPORAN!I130+[15]JDOTEL!I130+[15]JGONZALEZ!I130+[15]LPEREZ!I130+[15]MROA!I130+[15]MSOTO!I130+[15]NLUNA!I130+[15]PENC.!I130+[15]SDELACRUZ!I130)</f>
        <v>1</v>
      </c>
      <c r="J130" s="1653"/>
      <c r="K130" s="658"/>
      <c r="L130" s="659"/>
    </row>
    <row r="131" spans="2:12" ht="14.25" customHeight="1" thickTop="1" thickBot="1" x14ac:dyDescent="0.25">
      <c r="B131" s="633"/>
      <c r="C131" s="658"/>
      <c r="D131" s="753"/>
      <c r="E131" s="754" t="s">
        <v>21</v>
      </c>
      <c r="F131" s="755"/>
      <c r="G131" s="755"/>
      <c r="H131" s="755"/>
      <c r="I131" s="1653">
        <f>([15]APEREZ!I131+[15]BPAYANO!I131+[15]CCABRERA!I131+[15]CGERALDO!I131+[15]DARIAS!I131+[15]DGUERRERO!I131+[15]DPOZO!I131+[15]JCORPORAN!I131+[15]JDOTEL!I131+[15]JGONZALEZ!I131+[15]LPEREZ!I131+[15]MROA!I131+[15]MSOTO!I131+[15]NLUNA!I131+[15]PENC.!I131+[15]SDELACRUZ!I131)</f>
        <v>10</v>
      </c>
      <c r="J131" s="1653"/>
      <c r="K131" s="658"/>
      <c r="L131" s="659"/>
    </row>
    <row r="132" spans="2:12" ht="14.25" customHeight="1" thickTop="1" thickBot="1" x14ac:dyDescent="0.25">
      <c r="B132" s="633"/>
      <c r="C132" s="658"/>
      <c r="D132" s="753"/>
      <c r="E132" s="756" t="s">
        <v>150</v>
      </c>
      <c r="F132" s="742"/>
      <c r="G132" s="742"/>
      <c r="H132" s="742"/>
      <c r="I132" s="1653">
        <f>([15]APEREZ!I132+[15]BPAYANO!I132+[15]CCABRERA!I132+[15]CGERALDO!I132+[15]DARIAS!I132+[15]DGUERRERO!I132+[15]DPOZO!I132+[15]JCORPORAN!I132+[15]JDOTEL!I132+[15]JGONZALEZ!I132+[15]LPEREZ!I132+[15]MROA!I132+[15]MSOTO!I132+[15]NLUNA!I132+[15]PENC.!I132+[15]SDELACRUZ!I132)</f>
        <v>1</v>
      </c>
      <c r="J132" s="1653"/>
      <c r="K132" s="658"/>
      <c r="L132" s="659"/>
    </row>
    <row r="133" spans="2:12" ht="14.25" customHeight="1" thickTop="1" thickBot="1" x14ac:dyDescent="0.25">
      <c r="B133" s="633"/>
      <c r="C133" s="658"/>
      <c r="D133" s="753"/>
      <c r="E133" s="745" t="s">
        <v>123</v>
      </c>
      <c r="F133" s="746"/>
      <c r="G133" s="746"/>
      <c r="H133" s="746"/>
      <c r="I133" s="1632">
        <f>SUM(I134:J138)</f>
        <v>38</v>
      </c>
      <c r="J133" s="1632"/>
      <c r="K133" s="658"/>
      <c r="L133" s="659"/>
    </row>
    <row r="134" spans="2:12" ht="14.25" customHeight="1" thickTop="1" thickBot="1" x14ac:dyDescent="0.25">
      <c r="B134" s="633"/>
      <c r="C134" s="658"/>
      <c r="D134" s="753"/>
      <c r="E134" s="747" t="s">
        <v>42</v>
      </c>
      <c r="F134" s="748"/>
      <c r="G134" s="748"/>
      <c r="H134" s="749"/>
      <c r="I134" s="1653">
        <f>([15]APEREZ!I134+[15]BPAYANO!I134+[15]CCABRERA!I134+[15]CGERALDO!I134+[15]DARIAS!I134+[15]DGUERRERO!I134+[15]DPOZO!I134+[15]JCORPORAN!I134+[15]JDOTEL!I134+[15]JGONZALEZ!I134+[15]LPEREZ!I134+[15]MROA!I134+[15]MSOTO!I134+[15]NLUNA!I134+[15]PENC.!I134+[15]SDELACRUZ!I134+[15]RREYES!I134)</f>
        <v>22</v>
      </c>
      <c r="J134" s="1653"/>
      <c r="K134" s="658"/>
      <c r="L134" s="659"/>
    </row>
    <row r="135" spans="2:12" ht="14.25" customHeight="1" thickTop="1" thickBot="1" x14ac:dyDescent="0.25">
      <c r="B135" s="633"/>
      <c r="C135" s="658"/>
      <c r="D135" s="753"/>
      <c r="E135" s="750" t="s">
        <v>149</v>
      </c>
      <c r="F135" s="751"/>
      <c r="G135" s="751"/>
      <c r="H135" s="752"/>
      <c r="I135" s="1654">
        <f>([15]APEREZ!I135+[15]BPAYANO!I135+[15]CCABRERA!I135+[15]CGERALDO!I135+[15]DARIAS!I135+[15]DGUERRERO!I135+[15]DPOZO!I135+[15]JCORPORAN!I135+[15]JDOTEL!I135+[15]JGONZALEZ!I135+[15]LPEREZ!I135+[15]MROA!I135+[15]MSOTO!I135+[15]NLUNA!I135+[15]PENC.!I135+[15]SDELACRUZ!I135)</f>
        <v>0</v>
      </c>
      <c r="J135" s="1655"/>
      <c r="K135" s="658"/>
      <c r="L135" s="659"/>
    </row>
    <row r="136" spans="2:12" ht="14.25" customHeight="1" thickTop="1" thickBot="1" x14ac:dyDescent="0.25">
      <c r="B136" s="633"/>
      <c r="C136" s="658"/>
      <c r="D136" s="753"/>
      <c r="E136" s="750" t="s">
        <v>41</v>
      </c>
      <c r="F136" s="751"/>
      <c r="G136" s="751"/>
      <c r="H136" s="752"/>
      <c r="I136" s="1654">
        <v>4</v>
      </c>
      <c r="J136" s="1655"/>
      <c r="K136" s="658"/>
      <c r="L136" s="659"/>
    </row>
    <row r="137" spans="2:12" ht="14.25" customHeight="1" thickTop="1" thickBot="1" x14ac:dyDescent="0.25">
      <c r="B137" s="633"/>
      <c r="C137" s="658"/>
      <c r="D137" s="753"/>
      <c r="E137" s="754" t="s">
        <v>40</v>
      </c>
      <c r="F137" s="755"/>
      <c r="G137" s="755"/>
      <c r="H137" s="755"/>
      <c r="I137" s="1654">
        <v>12</v>
      </c>
      <c r="J137" s="1655"/>
      <c r="K137" s="658"/>
      <c r="L137" s="659"/>
    </row>
    <row r="138" spans="2:12" ht="14.25" customHeight="1" thickTop="1" thickBot="1" x14ac:dyDescent="0.25">
      <c r="B138" s="633"/>
      <c r="C138" s="658"/>
      <c r="D138" s="753"/>
      <c r="E138" s="756" t="s">
        <v>152</v>
      </c>
      <c r="F138" s="742"/>
      <c r="G138" s="742"/>
      <c r="H138" s="742"/>
      <c r="I138" s="1654">
        <f>([15]APEREZ!I138+[15]BPAYANO!I138+[15]CCABRERA!I138+[15]CGERALDO!I138+[15]DARIAS!I138+[15]DGUERRERO!I138+[15]DPOZO!I138+[15]JCORPORAN!I138+[15]JDOTEL!I138+[15]JGONZALEZ!I138+[15]LPEREZ!I138+[15]MROA!I138+[15]MSOTO!I138+[15]NLUNA!I138+[15]PENC.!I138+[15]SDELACRUZ!I138)</f>
        <v>0</v>
      </c>
      <c r="J138" s="1655"/>
      <c r="K138" s="658"/>
      <c r="L138" s="659"/>
    </row>
    <row r="139" spans="2:12" ht="14.25" customHeight="1" thickTop="1" thickBot="1" x14ac:dyDescent="0.25">
      <c r="B139" s="633"/>
      <c r="C139" s="658"/>
      <c r="D139" s="753"/>
      <c r="E139" s="745" t="s">
        <v>148</v>
      </c>
      <c r="F139" s="746"/>
      <c r="G139" s="746"/>
      <c r="H139" s="746"/>
      <c r="I139" s="1632">
        <f>SUM(I140:J144)</f>
        <v>0</v>
      </c>
      <c r="J139" s="1632"/>
      <c r="K139" s="658"/>
      <c r="L139" s="659"/>
    </row>
    <row r="140" spans="2:12" ht="14.25" customHeight="1" thickTop="1" thickBot="1" x14ac:dyDescent="0.25">
      <c r="B140" s="633"/>
      <c r="C140" s="658"/>
      <c r="D140" s="753"/>
      <c r="E140" s="747" t="s">
        <v>38</v>
      </c>
      <c r="F140" s="748"/>
      <c r="G140" s="748"/>
      <c r="H140" s="749"/>
      <c r="I140" s="1653">
        <f>([15]APEREZ!I140+[15]BPAYANO!I140+[15]CCABRERA!I140+[15]CGERALDO!I140+[15]DARIAS!I140+[15]DGUERRERO!I140+[15]DPOZO!I140+[15]JCORPORAN!I140+[15]JDOTEL!I140+[15]JGONZALEZ!I140+[15]LPEREZ!I140+[15]MROA!I140+[15]MSOTO!I140+[15]NLUNA!I140+[15]PENC.!I140+[15]SDELACRUZ!I140)</f>
        <v>0</v>
      </c>
      <c r="J140" s="1653"/>
      <c r="K140" s="658"/>
      <c r="L140" s="659"/>
    </row>
    <row r="141" spans="2:12" ht="14.25" customHeight="1" thickTop="1" thickBot="1" x14ac:dyDescent="0.25">
      <c r="B141" s="633"/>
      <c r="C141" s="658"/>
      <c r="D141" s="753"/>
      <c r="E141" s="750" t="s">
        <v>149</v>
      </c>
      <c r="F141" s="751"/>
      <c r="G141" s="751"/>
      <c r="H141" s="752"/>
      <c r="I141" s="1653">
        <f>([15]APEREZ!I141+[15]BPAYANO!I141+[15]CCABRERA!I141+[15]CGERALDO!I141+[15]DARIAS!I141+[15]DGUERRERO!I141+[15]DPOZO!I141+[15]JCORPORAN!I141+[15]JDOTEL!I141+[15]JGONZALEZ!I141+[15]LPEREZ!I141+[15]MROA!I141+[15]MSOTO!I141+[15]NLUNA!I141+[15]PENC.!I141+[15]SDELACRUZ!I141)</f>
        <v>0</v>
      </c>
      <c r="J141" s="1653"/>
      <c r="K141" s="658"/>
      <c r="L141" s="659"/>
    </row>
    <row r="142" spans="2:12" ht="14.25" customHeight="1" thickTop="1" thickBot="1" x14ac:dyDescent="0.25">
      <c r="B142" s="633"/>
      <c r="C142" s="658"/>
      <c r="D142" s="753"/>
      <c r="E142" s="750" t="s">
        <v>22</v>
      </c>
      <c r="F142" s="751"/>
      <c r="G142" s="751"/>
      <c r="H142" s="752"/>
      <c r="I142" s="1653">
        <f>([15]APEREZ!I142+[15]BPAYANO!I142+[15]CCABRERA!I142+[15]CGERALDO!I142+[15]DARIAS!I142+[15]DGUERRERO!I142+[15]DPOZO!I142+[15]JCORPORAN!I142+[15]JDOTEL!I142+[15]JGONZALEZ!I142+[15]LPEREZ!I142+[15]MROA!I142+[15]MSOTO!I142+[15]NLUNA!I142+[15]PENC.!I142+[15]SDELACRUZ!I142)</f>
        <v>0</v>
      </c>
      <c r="J142" s="1653"/>
      <c r="K142" s="658"/>
      <c r="L142" s="659"/>
    </row>
    <row r="143" spans="2:12" ht="14.25" customHeight="1" thickTop="1" thickBot="1" x14ac:dyDescent="0.25">
      <c r="B143" s="633"/>
      <c r="C143" s="658"/>
      <c r="D143" s="753"/>
      <c r="E143" s="754" t="s">
        <v>21</v>
      </c>
      <c r="F143" s="755"/>
      <c r="G143" s="755"/>
      <c r="H143" s="755"/>
      <c r="I143" s="1653"/>
      <c r="J143" s="1653"/>
      <c r="K143" s="658"/>
      <c r="L143" s="659"/>
    </row>
    <row r="144" spans="2:12" ht="14.25" customHeight="1" thickTop="1" thickBot="1" x14ac:dyDescent="0.25">
      <c r="B144" s="633"/>
      <c r="C144" s="658"/>
      <c r="D144" s="753"/>
      <c r="E144" s="756" t="s">
        <v>150</v>
      </c>
      <c r="F144" s="742"/>
      <c r="G144" s="742"/>
      <c r="H144" s="742"/>
      <c r="I144" s="1653">
        <f>([15]APEREZ!I144+[15]BPAYANO!I144+[15]CCABRERA!I144+[15]CGERALDO!I144+[15]DARIAS!I144+[15]DGUERRERO!I144+[15]DPOZO!I144+[15]JCORPORAN!I144+[15]JDOTEL!I144+[15]JGONZALEZ!I144+[15]LPEREZ!I144+[15]MROA!I144+[15]MSOTO!I144+[15]NLUNA!I144+[15]PENC.!I144+[15]SDELACRUZ!I144)</f>
        <v>0</v>
      </c>
      <c r="J144" s="1653"/>
      <c r="K144" s="658"/>
      <c r="L144" s="659"/>
    </row>
    <row r="145" spans="2:14" ht="16.5" customHeight="1" thickTop="1" thickBot="1" x14ac:dyDescent="0.25">
      <c r="B145" s="633"/>
      <c r="C145" s="658"/>
      <c r="D145" s="762" t="s">
        <v>153</v>
      </c>
      <c r="E145" s="763"/>
      <c r="F145" s="764"/>
      <c r="G145" s="765"/>
      <c r="H145" s="765"/>
      <c r="I145" s="1597">
        <f>(I146+I151+I156+I161+I166+I171+I176)</f>
        <v>6</v>
      </c>
      <c r="J145" s="1598"/>
      <c r="K145" s="658"/>
      <c r="L145" s="659"/>
    </row>
    <row r="146" spans="2:14" ht="14.25" customHeight="1" thickTop="1" thickBot="1" x14ac:dyDescent="0.25">
      <c r="B146" s="633"/>
      <c r="C146" s="658"/>
      <c r="D146" s="766"/>
      <c r="E146" s="767" t="s">
        <v>23</v>
      </c>
      <c r="F146" s="746"/>
      <c r="G146" s="746"/>
      <c r="H146" s="758"/>
      <c r="I146" s="1656">
        <f>(I147+I148+I149+I150)</f>
        <v>6</v>
      </c>
      <c r="J146" s="1657"/>
      <c r="K146" s="658"/>
      <c r="L146" s="659"/>
      <c r="N146" s="649"/>
    </row>
    <row r="147" spans="2:14" ht="14.25" customHeight="1" thickTop="1" thickBot="1" x14ac:dyDescent="0.25">
      <c r="B147" s="633"/>
      <c r="C147" s="658"/>
      <c r="D147" s="768"/>
      <c r="E147" s="769" t="s">
        <v>38</v>
      </c>
      <c r="F147" s="755"/>
      <c r="G147" s="755"/>
      <c r="H147" s="761"/>
      <c r="I147" s="1652">
        <f>([15]APEREZ!I147+[15]BPAYANO!I147+[15]CCABRERA!I147+[15]CGERALDO!I147+[15]DARIAS!I147+[15]DGUERRERO!I147+[15]DPOZO!I147+[15]JCORPORAN!I147+[15]JDOTEL!I147+[15]JGONZALEZ!I147+[15]LPEREZ!I147+[15]MROA!I147+[15]MSOTO!I147+[15]NLUNA!I147+[15]PENC.!I147+[15]SDELACRUZ!I147)</f>
        <v>6</v>
      </c>
      <c r="J147" s="1652"/>
      <c r="K147" s="658"/>
      <c r="L147" s="659"/>
      <c r="N147" s="649"/>
    </row>
    <row r="148" spans="2:14" ht="14.25" customHeight="1" thickTop="1" thickBot="1" x14ac:dyDescent="0.25">
      <c r="B148" s="633"/>
      <c r="C148" s="658"/>
      <c r="D148" s="768"/>
      <c r="E148" s="769" t="s">
        <v>149</v>
      </c>
      <c r="F148" s="755"/>
      <c r="G148" s="755"/>
      <c r="H148" s="761"/>
      <c r="I148" s="1652">
        <f>([15]APEREZ!I148+[15]BPAYANO!I148+[15]CCABRERA!I148+[15]CGERALDO!I148+[15]DARIAS!I148+[15]DGUERRERO!I148+[15]DPOZO!I148+[15]JCORPORAN!I148+[15]JDOTEL!I148+[15]JGONZALEZ!I148+[15]LPEREZ!I148+[15]MROA!I148+[15]MSOTO!I148+[15]NLUNA!I148+[15]PENC.!I148+[15]SDELACRUZ!I148)</f>
        <v>0</v>
      </c>
      <c r="J148" s="1652"/>
      <c r="K148" s="658"/>
      <c r="L148" s="659"/>
      <c r="N148" s="649"/>
    </row>
    <row r="149" spans="2:14" ht="14.25" customHeight="1" thickTop="1" thickBot="1" x14ac:dyDescent="0.25">
      <c r="B149" s="633"/>
      <c r="C149" s="658"/>
      <c r="D149" s="768"/>
      <c r="E149" s="769" t="s">
        <v>22</v>
      </c>
      <c r="F149" s="755"/>
      <c r="G149" s="755"/>
      <c r="H149" s="761"/>
      <c r="I149" s="1652">
        <f>([15]APEREZ!I149+[15]BPAYANO!I149+[15]CCABRERA!I149+[15]CGERALDO!I149+[15]DARIAS!I149+[15]DGUERRERO!I149+[15]DPOZO!I149+[15]JCORPORAN!I149+[15]JDOTEL!I149+[15]JGONZALEZ!I149+[15]LPEREZ!I149+[15]MROA!I149+[15]MSOTO!I149+[15]NLUNA!I149+[15]PENC.!I149+[15]SDELACRUZ!I149)</f>
        <v>0</v>
      </c>
      <c r="J149" s="1652"/>
      <c r="K149" s="658"/>
      <c r="L149" s="659"/>
      <c r="N149" s="649"/>
    </row>
    <row r="150" spans="2:14" ht="14.25" customHeight="1" thickTop="1" thickBot="1" x14ac:dyDescent="0.25">
      <c r="B150" s="633"/>
      <c r="C150" s="658"/>
      <c r="D150" s="768"/>
      <c r="E150" s="769" t="s">
        <v>21</v>
      </c>
      <c r="F150" s="770"/>
      <c r="G150" s="770"/>
      <c r="H150" s="771"/>
      <c r="I150" s="1652">
        <f>([15]APEREZ!I150+[15]BPAYANO!I150+[15]CCABRERA!I150+[15]CGERALDO!I150+[15]DARIAS!I150+[15]DGUERRERO!I150+[15]DPOZO!I150+[15]JCORPORAN!I150+[15]JDOTEL!I150+[15]JGONZALEZ!I150+[15]LPEREZ!I150+[15]MROA!I150+[15]MSOTO!I150+[15]NLUNA!I150+[15]PENC.!I150+[15]SDELACRUZ!I150)</f>
        <v>0</v>
      </c>
      <c r="J150" s="1652"/>
      <c r="K150" s="658"/>
      <c r="L150" s="659"/>
      <c r="M150" s="649"/>
      <c r="N150" s="649"/>
    </row>
    <row r="151" spans="2:14" ht="14.25" customHeight="1" thickTop="1" thickBot="1" x14ac:dyDescent="0.25">
      <c r="B151" s="633"/>
      <c r="C151" s="658"/>
      <c r="D151" s="768"/>
      <c r="E151" s="772" t="s">
        <v>7</v>
      </c>
      <c r="F151" s="773"/>
      <c r="G151" s="773"/>
      <c r="H151" s="773"/>
      <c r="I151" s="1658">
        <f>(I152+I153+I154+I155)</f>
        <v>0</v>
      </c>
      <c r="J151" s="1658"/>
      <c r="K151" s="658"/>
      <c r="L151" s="659"/>
      <c r="M151" s="649"/>
      <c r="N151" s="649"/>
    </row>
    <row r="152" spans="2:14" ht="14.25" customHeight="1" thickTop="1" thickBot="1" x14ac:dyDescent="0.25">
      <c r="B152" s="633"/>
      <c r="C152" s="658"/>
      <c r="D152" s="768"/>
      <c r="E152" s="769" t="s">
        <v>38</v>
      </c>
      <c r="F152" s="755"/>
      <c r="G152" s="755"/>
      <c r="H152" s="761"/>
      <c r="I152" s="1652"/>
      <c r="J152" s="1652"/>
      <c r="K152" s="658"/>
      <c r="L152" s="659"/>
      <c r="M152" s="649"/>
      <c r="N152" s="649"/>
    </row>
    <row r="153" spans="2:14" ht="14.25" customHeight="1" thickTop="1" thickBot="1" x14ac:dyDescent="0.25">
      <c r="B153" s="633"/>
      <c r="C153" s="658"/>
      <c r="D153" s="768"/>
      <c r="E153" s="769" t="s">
        <v>149</v>
      </c>
      <c r="F153" s="755"/>
      <c r="G153" s="755"/>
      <c r="H153" s="761"/>
      <c r="I153" s="1652"/>
      <c r="J153" s="1652"/>
      <c r="K153" s="658"/>
      <c r="L153" s="659"/>
      <c r="M153" s="649"/>
      <c r="N153" s="649"/>
    </row>
    <row r="154" spans="2:14" ht="14.25" customHeight="1" thickTop="1" thickBot="1" x14ac:dyDescent="0.25">
      <c r="B154" s="633"/>
      <c r="C154" s="658"/>
      <c r="D154" s="768"/>
      <c r="E154" s="769" t="s">
        <v>22</v>
      </c>
      <c r="F154" s="755"/>
      <c r="G154" s="755"/>
      <c r="H154" s="761"/>
      <c r="I154" s="1652"/>
      <c r="J154" s="1652"/>
      <c r="K154" s="658"/>
      <c r="L154" s="659"/>
      <c r="M154" s="649"/>
      <c r="N154" s="649"/>
    </row>
    <row r="155" spans="2:14" ht="14.25" customHeight="1" thickTop="1" thickBot="1" x14ac:dyDescent="0.25">
      <c r="B155" s="633"/>
      <c r="C155" s="658"/>
      <c r="D155" s="768"/>
      <c r="E155" s="769" t="s">
        <v>21</v>
      </c>
      <c r="F155" s="770"/>
      <c r="G155" s="770"/>
      <c r="H155" s="771"/>
      <c r="I155" s="1652"/>
      <c r="J155" s="1652"/>
      <c r="K155" s="658"/>
      <c r="L155" s="659"/>
      <c r="M155" s="649"/>
      <c r="N155" s="649"/>
    </row>
    <row r="156" spans="2:14" ht="14.25" customHeight="1" thickTop="1" thickBot="1" x14ac:dyDescent="0.25">
      <c r="B156" s="633"/>
      <c r="C156" s="658"/>
      <c r="D156" s="768"/>
      <c r="E156" s="772" t="s">
        <v>154</v>
      </c>
      <c r="F156" s="773"/>
      <c r="G156" s="773"/>
      <c r="H156" s="773"/>
      <c r="I156" s="1658">
        <f>(I157+I158+I159+I160)</f>
        <v>0</v>
      </c>
      <c r="J156" s="1658"/>
      <c r="K156" s="658"/>
      <c r="L156" s="659"/>
      <c r="M156" s="649"/>
      <c r="N156" s="649"/>
    </row>
    <row r="157" spans="2:14" ht="14.25" customHeight="1" thickTop="1" thickBot="1" x14ac:dyDescent="0.25">
      <c r="B157" s="633"/>
      <c r="C157" s="658"/>
      <c r="D157" s="768"/>
      <c r="E157" s="769" t="s">
        <v>38</v>
      </c>
      <c r="F157" s="755"/>
      <c r="G157" s="755"/>
      <c r="H157" s="761"/>
      <c r="I157" s="1652"/>
      <c r="J157" s="1652"/>
      <c r="K157" s="658"/>
      <c r="L157" s="659"/>
      <c r="M157" s="649"/>
      <c r="N157" s="649"/>
    </row>
    <row r="158" spans="2:14" ht="14.25" customHeight="1" thickTop="1" thickBot="1" x14ac:dyDescent="0.25">
      <c r="B158" s="633"/>
      <c r="C158" s="658"/>
      <c r="D158" s="768"/>
      <c r="E158" s="769" t="s">
        <v>149</v>
      </c>
      <c r="F158" s="755"/>
      <c r="G158" s="755"/>
      <c r="H158" s="761"/>
      <c r="I158" s="1652"/>
      <c r="J158" s="1652"/>
      <c r="K158" s="658"/>
      <c r="L158" s="659"/>
      <c r="M158" s="649"/>
      <c r="N158" s="649"/>
    </row>
    <row r="159" spans="2:14" ht="14.25" customHeight="1" thickTop="1" thickBot="1" x14ac:dyDescent="0.25">
      <c r="B159" s="633"/>
      <c r="C159" s="658"/>
      <c r="D159" s="768"/>
      <c r="E159" s="769" t="s">
        <v>22</v>
      </c>
      <c r="F159" s="755"/>
      <c r="G159" s="755"/>
      <c r="H159" s="761"/>
      <c r="I159" s="1652"/>
      <c r="J159" s="1652"/>
      <c r="K159" s="658"/>
      <c r="L159" s="659"/>
      <c r="M159" s="649"/>
      <c r="N159" s="649"/>
    </row>
    <row r="160" spans="2:14" ht="14.25" customHeight="1" thickTop="1" thickBot="1" x14ac:dyDescent="0.25">
      <c r="B160" s="633"/>
      <c r="C160" s="658"/>
      <c r="D160" s="768"/>
      <c r="E160" s="769" t="s">
        <v>21</v>
      </c>
      <c r="F160" s="770"/>
      <c r="G160" s="770"/>
      <c r="H160" s="771"/>
      <c r="I160" s="1652"/>
      <c r="J160" s="1652"/>
      <c r="K160" s="658"/>
      <c r="L160" s="659"/>
      <c r="M160" s="649"/>
      <c r="N160" s="649"/>
    </row>
    <row r="161" spans="1:14" ht="14.25" customHeight="1" thickTop="1" thickBot="1" x14ac:dyDescent="0.25">
      <c r="B161" s="633"/>
      <c r="C161" s="658"/>
      <c r="D161" s="768"/>
      <c r="E161" s="774" t="s">
        <v>64</v>
      </c>
      <c r="F161" s="746"/>
      <c r="G161" s="746"/>
      <c r="H161" s="758"/>
      <c r="I161" s="1658">
        <f>(I162+I163+I164+I165)</f>
        <v>0</v>
      </c>
      <c r="J161" s="1658"/>
      <c r="K161" s="658"/>
      <c r="L161" s="659"/>
      <c r="M161" s="649"/>
      <c r="N161" s="649"/>
    </row>
    <row r="162" spans="1:14" ht="14.25" customHeight="1" thickTop="1" thickBot="1" x14ac:dyDescent="0.25">
      <c r="B162" s="633"/>
      <c r="C162" s="658"/>
      <c r="D162" s="768"/>
      <c r="E162" s="775" t="s">
        <v>39</v>
      </c>
      <c r="F162" s="748"/>
      <c r="G162" s="748"/>
      <c r="H162" s="749"/>
      <c r="I162" s="1652"/>
      <c r="J162" s="1652"/>
      <c r="K162" s="658"/>
      <c r="L162" s="659"/>
      <c r="M162" s="649"/>
      <c r="N162" s="649"/>
    </row>
    <row r="163" spans="1:14" ht="14.25" customHeight="1" thickTop="1" thickBot="1" x14ac:dyDescent="0.25">
      <c r="B163" s="633"/>
      <c r="C163" s="658"/>
      <c r="D163" s="768"/>
      <c r="E163" s="775" t="s">
        <v>149</v>
      </c>
      <c r="F163" s="748"/>
      <c r="G163" s="748"/>
      <c r="H163" s="749"/>
      <c r="I163" s="1652"/>
      <c r="J163" s="1652"/>
      <c r="K163" s="658"/>
      <c r="L163" s="659"/>
      <c r="M163" s="649"/>
      <c r="N163" s="649"/>
    </row>
    <row r="164" spans="1:14" ht="14.25" customHeight="1" thickTop="1" thickBot="1" x14ac:dyDescent="0.25">
      <c r="B164" s="633"/>
      <c r="C164" s="658"/>
      <c r="D164" s="768"/>
      <c r="E164" s="775" t="s">
        <v>41</v>
      </c>
      <c r="F164" s="748"/>
      <c r="G164" s="748"/>
      <c r="H164" s="749"/>
      <c r="I164" s="1652"/>
      <c r="J164" s="1652"/>
      <c r="K164" s="658"/>
      <c r="L164" s="659"/>
      <c r="M164" s="649"/>
      <c r="N164" s="649"/>
    </row>
    <row r="165" spans="1:14" ht="14.25" customHeight="1" thickTop="1" thickBot="1" x14ac:dyDescent="0.25">
      <c r="A165" s="649"/>
      <c r="B165" s="634"/>
      <c r="C165" s="658"/>
      <c r="D165" s="768"/>
      <c r="E165" s="775" t="s">
        <v>40</v>
      </c>
      <c r="F165" s="748"/>
      <c r="G165" s="748"/>
      <c r="H165" s="749"/>
      <c r="I165" s="1652"/>
      <c r="J165" s="1652"/>
      <c r="K165" s="658"/>
      <c r="L165" s="659"/>
      <c r="M165" s="649"/>
    </row>
    <row r="166" spans="1:14" ht="14.25" customHeight="1" thickTop="1" thickBot="1" x14ac:dyDescent="0.25">
      <c r="A166" s="649"/>
      <c r="B166" s="634"/>
      <c r="C166" s="658"/>
      <c r="D166" s="768"/>
      <c r="E166" s="774" t="s">
        <v>65</v>
      </c>
      <c r="F166" s="746"/>
      <c r="G166" s="746"/>
      <c r="H166" s="758"/>
      <c r="I166" s="1658">
        <f>(I167+I168+I169+I170)</f>
        <v>0</v>
      </c>
      <c r="J166" s="1658"/>
      <c r="K166" s="658"/>
      <c r="L166" s="659"/>
      <c r="M166" s="649"/>
    </row>
    <row r="167" spans="1:14" ht="14.25" customHeight="1" thickTop="1" thickBot="1" x14ac:dyDescent="0.25">
      <c r="A167" s="649"/>
      <c r="B167" s="634"/>
      <c r="C167" s="658"/>
      <c r="D167" s="768"/>
      <c r="E167" s="775" t="s">
        <v>42</v>
      </c>
      <c r="F167" s="748"/>
      <c r="G167" s="748"/>
      <c r="H167" s="749"/>
      <c r="I167" s="1652"/>
      <c r="J167" s="1652"/>
      <c r="K167" s="658"/>
      <c r="L167" s="659"/>
      <c r="M167" s="649"/>
    </row>
    <row r="168" spans="1:14" ht="14.25" customHeight="1" thickTop="1" thickBot="1" x14ac:dyDescent="0.25">
      <c r="A168" s="649"/>
      <c r="B168" s="634"/>
      <c r="C168" s="658"/>
      <c r="D168" s="768"/>
      <c r="E168" s="775" t="s">
        <v>149</v>
      </c>
      <c r="F168" s="748"/>
      <c r="G168" s="748"/>
      <c r="H168" s="749"/>
      <c r="I168" s="1652"/>
      <c r="J168" s="1652"/>
      <c r="K168" s="658"/>
      <c r="L168" s="659"/>
      <c r="M168" s="649"/>
    </row>
    <row r="169" spans="1:14" ht="14.25" customHeight="1" thickTop="1" thickBot="1" x14ac:dyDescent="0.25">
      <c r="A169" s="649"/>
      <c r="B169" s="634"/>
      <c r="C169" s="658"/>
      <c r="D169" s="768"/>
      <c r="E169" s="775" t="s">
        <v>41</v>
      </c>
      <c r="F169" s="748"/>
      <c r="G169" s="748"/>
      <c r="H169" s="749"/>
      <c r="I169" s="1652"/>
      <c r="J169" s="1652"/>
      <c r="K169" s="658"/>
      <c r="L169" s="659"/>
      <c r="M169" s="649"/>
    </row>
    <row r="170" spans="1:14" ht="14.25" customHeight="1" thickTop="1" thickBot="1" x14ac:dyDescent="0.25">
      <c r="A170" s="649"/>
      <c r="B170" s="634"/>
      <c r="C170" s="658"/>
      <c r="D170" s="768"/>
      <c r="E170" s="775" t="s">
        <v>40</v>
      </c>
      <c r="F170" s="748"/>
      <c r="G170" s="748"/>
      <c r="H170" s="749"/>
      <c r="I170" s="1652"/>
      <c r="J170" s="1652"/>
      <c r="K170" s="658"/>
      <c r="L170" s="659"/>
      <c r="M170" s="649"/>
    </row>
    <row r="171" spans="1:14" ht="14.25" customHeight="1" thickTop="1" thickBot="1" x14ac:dyDescent="0.25">
      <c r="A171" s="649"/>
      <c r="B171" s="634"/>
      <c r="C171" s="658"/>
      <c r="D171" s="768"/>
      <c r="E171" s="774" t="s">
        <v>175</v>
      </c>
      <c r="F171" s="746"/>
      <c r="G171" s="746"/>
      <c r="H171" s="758"/>
      <c r="I171" s="1658">
        <f>(I172+I173+I174+I175)</f>
        <v>0</v>
      </c>
      <c r="J171" s="1658"/>
      <c r="K171" s="658"/>
      <c r="L171" s="659"/>
      <c r="M171" s="649"/>
    </row>
    <row r="172" spans="1:14" ht="14.25" customHeight="1" thickTop="1" thickBot="1" x14ac:dyDescent="0.25">
      <c r="A172" s="649"/>
      <c r="B172" s="634"/>
      <c r="C172" s="658"/>
      <c r="D172" s="768"/>
      <c r="E172" s="775" t="s">
        <v>42</v>
      </c>
      <c r="F172" s="748"/>
      <c r="G172" s="748"/>
      <c r="H172" s="749"/>
      <c r="I172" s="1652"/>
      <c r="J172" s="1652"/>
      <c r="K172" s="658"/>
      <c r="L172" s="659"/>
      <c r="M172" s="649"/>
    </row>
    <row r="173" spans="1:14" ht="14.25" customHeight="1" thickTop="1" thickBot="1" x14ac:dyDescent="0.25">
      <c r="A173" s="649"/>
      <c r="B173" s="634"/>
      <c r="C173" s="658"/>
      <c r="D173" s="768"/>
      <c r="E173" s="775" t="s">
        <v>149</v>
      </c>
      <c r="F173" s="748"/>
      <c r="G173" s="748"/>
      <c r="H173" s="749"/>
      <c r="I173" s="1659"/>
      <c r="J173" s="1659"/>
      <c r="K173" s="658"/>
      <c r="L173" s="659"/>
      <c r="M173" s="649"/>
    </row>
    <row r="174" spans="1:14" ht="14.25" customHeight="1" thickTop="1" thickBot="1" x14ac:dyDescent="0.25">
      <c r="A174" s="649"/>
      <c r="B174" s="634"/>
      <c r="C174" s="658"/>
      <c r="D174" s="768"/>
      <c r="E174" s="775" t="s">
        <v>41</v>
      </c>
      <c r="F174" s="748"/>
      <c r="G174" s="748"/>
      <c r="H174" s="749"/>
      <c r="I174" s="1652"/>
      <c r="J174" s="1652"/>
      <c r="K174" s="658"/>
      <c r="L174" s="659"/>
      <c r="M174" s="649"/>
    </row>
    <row r="175" spans="1:14" ht="14.25" customHeight="1" thickTop="1" thickBot="1" x14ac:dyDescent="0.25">
      <c r="A175" s="649"/>
      <c r="B175" s="634"/>
      <c r="C175" s="658"/>
      <c r="D175" s="768"/>
      <c r="E175" s="775" t="s">
        <v>40</v>
      </c>
      <c r="F175" s="748"/>
      <c r="G175" s="748"/>
      <c r="H175" s="749"/>
      <c r="I175" s="1652"/>
      <c r="J175" s="1652"/>
      <c r="K175" s="658"/>
      <c r="L175" s="659"/>
      <c r="M175" s="649"/>
    </row>
    <row r="176" spans="1:14" ht="14.25" customHeight="1" thickTop="1" thickBot="1" x14ac:dyDescent="0.25">
      <c r="A176" s="649"/>
      <c r="B176" s="634"/>
      <c r="C176" s="658"/>
      <c r="D176" s="768"/>
      <c r="E176" s="774" t="s">
        <v>172</v>
      </c>
      <c r="F176" s="746"/>
      <c r="G176" s="746"/>
      <c r="H176" s="758"/>
      <c r="I176" s="1658">
        <f>(I177+I178+I179+I180)</f>
        <v>0</v>
      </c>
      <c r="J176" s="1658"/>
      <c r="K176" s="658"/>
      <c r="L176" s="659"/>
      <c r="M176" s="649"/>
    </row>
    <row r="177" spans="1:17" ht="14.25" customHeight="1" thickTop="1" thickBot="1" x14ac:dyDescent="0.25">
      <c r="A177" s="649"/>
      <c r="B177" s="634"/>
      <c r="C177" s="658"/>
      <c r="D177" s="768"/>
      <c r="E177" s="775" t="s">
        <v>42</v>
      </c>
      <c r="F177" s="748"/>
      <c r="G177" s="748"/>
      <c r="H177" s="749"/>
      <c r="I177" s="1652"/>
      <c r="J177" s="1652"/>
      <c r="K177" s="658"/>
      <c r="L177" s="659"/>
      <c r="M177" s="649"/>
    </row>
    <row r="178" spans="1:17" ht="14.25" customHeight="1" thickTop="1" thickBot="1" x14ac:dyDescent="0.25">
      <c r="A178" s="649"/>
      <c r="B178" s="634"/>
      <c r="C178" s="658"/>
      <c r="D178" s="768"/>
      <c r="E178" s="775" t="s">
        <v>149</v>
      </c>
      <c r="F178" s="748"/>
      <c r="G178" s="748"/>
      <c r="H178" s="749"/>
      <c r="I178" s="1652"/>
      <c r="J178" s="1652"/>
      <c r="K178" s="658"/>
      <c r="L178" s="659"/>
      <c r="M178" s="649"/>
    </row>
    <row r="179" spans="1:17" ht="14.25" customHeight="1" thickTop="1" thickBot="1" x14ac:dyDescent="0.25">
      <c r="A179" s="649"/>
      <c r="B179" s="634"/>
      <c r="C179" s="658"/>
      <c r="D179" s="768"/>
      <c r="E179" s="775" t="s">
        <v>41</v>
      </c>
      <c r="F179" s="748"/>
      <c r="G179" s="748"/>
      <c r="H179" s="749"/>
      <c r="I179" s="1652"/>
      <c r="J179" s="1652"/>
      <c r="K179" s="658"/>
      <c r="L179" s="659"/>
      <c r="M179" s="649"/>
    </row>
    <row r="180" spans="1:17" ht="14.25" customHeight="1" thickTop="1" thickBot="1" x14ac:dyDescent="0.25">
      <c r="A180" s="649"/>
      <c r="B180" s="634"/>
      <c r="C180" s="658"/>
      <c r="D180" s="776"/>
      <c r="E180" s="775" t="s">
        <v>40</v>
      </c>
      <c r="F180" s="748"/>
      <c r="G180" s="748"/>
      <c r="H180" s="749"/>
      <c r="I180" s="1652"/>
      <c r="J180" s="1652"/>
      <c r="K180" s="658"/>
      <c r="L180" s="659"/>
    </row>
    <row r="181" spans="1:17" ht="16.5" thickTop="1" thickBot="1" x14ac:dyDescent="0.25">
      <c r="B181" s="633"/>
      <c r="C181" s="658"/>
      <c r="D181" s="688" t="s">
        <v>68</v>
      </c>
      <c r="E181" s="777"/>
      <c r="F181" s="765"/>
      <c r="G181" s="765"/>
      <c r="H181" s="778"/>
      <c r="I181" s="1608">
        <f>SUM(I182:J219)</f>
        <v>124</v>
      </c>
      <c r="J181" s="1608"/>
      <c r="K181" s="658"/>
      <c r="L181" s="659"/>
      <c r="P181" s="649"/>
      <c r="Q181" s="649"/>
    </row>
    <row r="182" spans="1:17" s="649" customFormat="1" ht="14.25" customHeight="1" thickTop="1" thickBot="1" x14ac:dyDescent="0.25">
      <c r="A182" s="637"/>
      <c r="B182" s="633"/>
      <c r="C182" s="633"/>
      <c r="D182" s="779"/>
      <c r="E182" s="780" t="s">
        <v>45</v>
      </c>
      <c r="F182" s="781"/>
      <c r="G182" s="781"/>
      <c r="H182" s="782"/>
      <c r="I182" s="1652">
        <f>([15]APEREZ!I182+[15]BPAYANO!I182+[15]CCABRERA!I182+[15]CGERALDO!I182+[15]DARIAS!I182+[15]DGUERRERO!I182+[15]DPOZO!I182+[15]JCORPORAN!I182+[15]JDOTEL!I182+[15]JGONZALEZ!I182+[15]LPEREZ!I182+[15]MROA!I182+[15]MSOTO!I182+[15]NLUNA!I182+[15]PENC.!I182+[15]SDELACRUZ!I182+[15]RREYES!I182)</f>
        <v>0</v>
      </c>
      <c r="J182" s="1652"/>
      <c r="K182" s="658"/>
      <c r="L182" s="659"/>
      <c r="M182" s="637"/>
      <c r="N182" s="637"/>
      <c r="O182" s="637"/>
      <c r="P182" s="637"/>
      <c r="Q182" s="637"/>
    </row>
    <row r="183" spans="1:17" ht="14.25" customHeight="1" thickTop="1" thickBot="1" x14ac:dyDescent="0.25">
      <c r="B183" s="633"/>
      <c r="C183" s="633"/>
      <c r="D183" s="779"/>
      <c r="E183" s="780" t="s">
        <v>31</v>
      </c>
      <c r="F183" s="748"/>
      <c r="G183" s="748"/>
      <c r="H183" s="749"/>
      <c r="I183" s="1652">
        <f>([15]APEREZ!I183+[15]BPAYANO!I183+[15]CCABRERA!I183+[15]CGERALDO!I183+[15]DARIAS!I183+[15]DGUERRERO!I183+[15]DPOZO!I183+[15]JCORPORAN!I183+[15]JDOTEL!I183+[15]JGONZALEZ!I183+[15]LPEREZ!I183+[15]MROA!I183+[15]MSOTO!I183+[15]NLUNA!I183+[15]PENC.!I183+[15]SDELACRUZ!I183+[15]RREYES!I183)</f>
        <v>2</v>
      </c>
      <c r="J183" s="1652"/>
      <c r="K183" s="658"/>
      <c r="L183" s="659"/>
    </row>
    <row r="184" spans="1:17" ht="14.25" customHeight="1" thickTop="1" thickBot="1" x14ac:dyDescent="0.25">
      <c r="B184" s="633"/>
      <c r="C184" s="633"/>
      <c r="D184" s="779"/>
      <c r="E184" s="780" t="s">
        <v>46</v>
      </c>
      <c r="F184" s="783"/>
      <c r="G184" s="748"/>
      <c r="H184" s="749"/>
      <c r="I184" s="1652">
        <f>([15]APEREZ!I184+[15]BPAYANO!I184+[15]CCABRERA!I184+[15]CGERALDO!I184+[15]DARIAS!I184+[15]DGUERRERO!I184+[15]DPOZO!I184+[15]JCORPORAN!I184+[15]JDOTEL!I184+[15]JGONZALEZ!I184+[15]LPEREZ!I184+[15]MROA!I184+[15]MSOTO!I184+[15]NLUNA!I184+[15]PENC.!I184+[15]SDELACRUZ!I184+[15]RREYES!I184)</f>
        <v>0</v>
      </c>
      <c r="J184" s="1652"/>
      <c r="K184" s="658"/>
      <c r="L184" s="659"/>
    </row>
    <row r="185" spans="1:17" ht="14.25" customHeight="1" thickTop="1" thickBot="1" x14ac:dyDescent="0.25">
      <c r="B185" s="633"/>
      <c r="C185" s="658"/>
      <c r="D185" s="779"/>
      <c r="E185" s="780" t="s">
        <v>70</v>
      </c>
      <c r="F185" s="748"/>
      <c r="G185" s="748"/>
      <c r="H185" s="749"/>
      <c r="I185" s="1652">
        <f>([15]APEREZ!I185+[15]BPAYANO!I185+[15]CCABRERA!I185+[15]CGERALDO!I185+[15]DARIAS!I185+[15]DGUERRERO!I185+[15]DPOZO!I185+[15]JCORPORAN!I185+[15]JDOTEL!I185+[15]JGONZALEZ!I185+[15]LPEREZ!I185+[15]MROA!I185+[15]MSOTO!I185+[15]NLUNA!I185+[15]PENC.!I185+[15]SDELACRUZ!I185+[15]RREYES!I185)</f>
        <v>0</v>
      </c>
      <c r="J185" s="1652"/>
      <c r="K185" s="658"/>
      <c r="L185" s="659"/>
    </row>
    <row r="186" spans="1:17" ht="14.25" customHeight="1" thickTop="1" thickBot="1" x14ac:dyDescent="0.4">
      <c r="B186" s="633"/>
      <c r="C186" s="658"/>
      <c r="D186" s="779"/>
      <c r="E186" s="780" t="s">
        <v>29</v>
      </c>
      <c r="F186" s="748"/>
      <c r="G186" s="748"/>
      <c r="H186" s="749"/>
      <c r="I186" s="1652">
        <f>([15]APEREZ!I186+[15]BPAYANO!I186+[15]CCABRERA!I186+[15]CGERALDO!I186+[15]DARIAS!I186+[15]DGUERRERO!I186+[15]DPOZO!I186+[15]JCORPORAN!I186+[15]JDOTEL!I186+[15]JGONZALEZ!I186+[15]LPEREZ!I186+[15]MROA!I186+[15]MSOTO!I186+[15]NLUNA!I186+[15]PENC.!I186+[15]SDELACRUZ!I186+[15]RREYES!I186)</f>
        <v>0</v>
      </c>
      <c r="J186" s="1652"/>
      <c r="K186" s="658"/>
      <c r="L186" s="659"/>
      <c r="M186" s="784"/>
    </row>
    <row r="187" spans="1:17" ht="14.25" customHeight="1" thickTop="1" thickBot="1" x14ac:dyDescent="0.4">
      <c r="B187" s="633"/>
      <c r="C187" s="658"/>
      <c r="D187" s="779"/>
      <c r="E187" s="780" t="s">
        <v>124</v>
      </c>
      <c r="F187" s="748"/>
      <c r="G187" s="748"/>
      <c r="H187" s="749"/>
      <c r="I187" s="1652">
        <f>([15]APEREZ!I187+[15]BPAYANO!I187+[15]CCABRERA!I187+[15]CGERALDO!I187+[15]DARIAS!I187+[15]DGUERRERO!I187+[15]DPOZO!I187+[15]JCORPORAN!I187+[15]JDOTEL!I187+[15]JGONZALEZ!I187+[15]LPEREZ!I187+[15]MROA!I187+[15]MSOTO!I187+[15]NLUNA!I187+[15]PENC.!I187+[15]SDELACRUZ!I187+[15]RREYES!I187)</f>
        <v>1</v>
      </c>
      <c r="J187" s="1652"/>
      <c r="K187" s="658"/>
      <c r="L187" s="659"/>
      <c r="M187" s="784"/>
    </row>
    <row r="188" spans="1:17" ht="14.25" customHeight="1" thickTop="1" thickBot="1" x14ac:dyDescent="0.25">
      <c r="B188" s="633"/>
      <c r="C188" s="658"/>
      <c r="D188" s="785"/>
      <c r="E188" s="780" t="s">
        <v>71</v>
      </c>
      <c r="F188" s="748"/>
      <c r="G188" s="748"/>
      <c r="H188" s="749"/>
      <c r="I188" s="1652">
        <f>([15]APEREZ!I188+[15]BPAYANO!I188+[15]CCABRERA!I188+[15]CGERALDO!I188+[15]DARIAS!I188+[15]DGUERRERO!I188+[15]DPOZO!I188+[15]JCORPORAN!I188+[15]JDOTEL!I188+[15]JGONZALEZ!I188+[15]LPEREZ!I188+[15]MROA!I188+[15]MSOTO!I188+[15]NLUNA!I188+[15]PENC.!I188+[15]SDELACRUZ!I188+[15]RREYES!I188)</f>
        <v>0</v>
      </c>
      <c r="J188" s="1652"/>
      <c r="K188" s="658"/>
      <c r="L188" s="659"/>
    </row>
    <row r="189" spans="1:17" ht="14.25" customHeight="1" thickTop="1" thickBot="1" x14ac:dyDescent="0.25">
      <c r="B189" s="633"/>
      <c r="C189" s="658"/>
      <c r="D189" s="779"/>
      <c r="E189" s="780" t="s">
        <v>47</v>
      </c>
      <c r="F189" s="748"/>
      <c r="G189" s="748"/>
      <c r="H189" s="749"/>
      <c r="I189" s="1652">
        <f>([15]APEREZ!I189+[15]BPAYANO!I189+[15]CCABRERA!I189+[15]CGERALDO!I189+[15]DARIAS!I189+[15]DGUERRERO!I189+[15]DPOZO!I189+[15]JCORPORAN!I189+[15]JDOTEL!I189+[15]JGONZALEZ!I189+[15]LPEREZ!I189+[15]MROA!I189+[15]MSOTO!I189+[15]NLUNA!I189+[15]PENC.!I189+[15]SDELACRUZ!I189+[15]RREYES!I189)</f>
        <v>0</v>
      </c>
      <c r="J189" s="1652"/>
      <c r="K189" s="658"/>
      <c r="L189" s="659"/>
    </row>
    <row r="190" spans="1:17" ht="14.25" customHeight="1" thickTop="1" thickBot="1" x14ac:dyDescent="0.25">
      <c r="B190" s="633"/>
      <c r="C190" s="658"/>
      <c r="D190" s="785"/>
      <c r="E190" s="786" t="s">
        <v>73</v>
      </c>
      <c r="F190" s="748"/>
      <c r="G190" s="748"/>
      <c r="H190" s="749"/>
      <c r="I190" s="1652">
        <f>([15]APEREZ!I190+[15]BPAYANO!I190+[15]CCABRERA!I190+[15]CGERALDO!I190+[15]DARIAS!I190+[15]DGUERRERO!I190+[15]DPOZO!I190+[15]JCORPORAN!I190+[15]JDOTEL!I190+[15]JGONZALEZ!I190+[15]LPEREZ!I190+[15]MROA!I190+[15]MSOTO!I190+[15]NLUNA!I190+[15]PENC.!I190+[15]SDELACRUZ!I190+[15]RREYES!I190)</f>
        <v>18</v>
      </c>
      <c r="J190" s="1652"/>
      <c r="K190" s="658"/>
      <c r="L190" s="659"/>
    </row>
    <row r="191" spans="1:17" ht="14.25" customHeight="1" thickTop="1" thickBot="1" x14ac:dyDescent="0.25">
      <c r="B191" s="633"/>
      <c r="C191" s="658"/>
      <c r="D191" s="779"/>
      <c r="E191" s="780" t="s">
        <v>72</v>
      </c>
      <c r="F191" s="748"/>
      <c r="G191" s="748"/>
      <c r="H191" s="749"/>
      <c r="I191" s="1652">
        <f>([15]APEREZ!I191+[15]BPAYANO!I191+[15]CCABRERA!I191+[15]CGERALDO!I191+[15]DARIAS!I191+[15]DGUERRERO!I191+[15]DPOZO!I191+[15]JCORPORAN!I191+[15]JDOTEL!I191+[15]JGONZALEZ!I191+[15]LPEREZ!I191+[15]MROA!I191+[15]MSOTO!I191+[15]NLUNA!I191+[15]PENC.!I191+[15]SDELACRUZ!I191+[15]RREYES!I191)</f>
        <v>0</v>
      </c>
      <c r="J191" s="1652"/>
      <c r="K191" s="658"/>
      <c r="L191" s="659"/>
    </row>
    <row r="192" spans="1:17" ht="14.25" customHeight="1" thickTop="1" thickBot="1" x14ac:dyDescent="0.25">
      <c r="B192" s="633"/>
      <c r="C192" s="658"/>
      <c r="D192" s="779"/>
      <c r="E192" s="780" t="s">
        <v>67</v>
      </c>
      <c r="F192" s="748"/>
      <c r="G192" s="748"/>
      <c r="H192" s="749"/>
      <c r="I192" s="1652">
        <f>([15]APEREZ!I192+[15]BPAYANO!I192+[15]CCABRERA!I192+[15]CGERALDO!I192+[15]DARIAS!I192+[15]DGUERRERO!I192+[15]DPOZO!I192+[15]JCORPORAN!I192+[15]JDOTEL!I192+[15]JGONZALEZ!I192+[15]LPEREZ!I192+[15]MROA!I192+[15]MSOTO!I192+[15]NLUNA!I192+[15]PENC.!I192+[15]SDELACRUZ!I192+[15]RREYES!I192)</f>
        <v>3</v>
      </c>
      <c r="J192" s="1652"/>
      <c r="K192" s="658"/>
      <c r="L192" s="659"/>
    </row>
    <row r="193" spans="2:12" ht="14.25" customHeight="1" thickTop="1" thickBot="1" x14ac:dyDescent="0.25">
      <c r="B193" s="633"/>
      <c r="C193" s="658"/>
      <c r="D193" s="779"/>
      <c r="E193" s="787" t="s">
        <v>115</v>
      </c>
      <c r="F193" s="742"/>
      <c r="G193" s="742"/>
      <c r="H193" s="742"/>
      <c r="I193" s="1652">
        <f>([15]APEREZ!I193+[15]BPAYANO!I193+[15]CCABRERA!I193+[15]CGERALDO!I193+[15]DARIAS!I193+[15]DGUERRERO!I193+[15]DPOZO!I193+[15]JCORPORAN!I193+[15]JDOTEL!I193+[15]JGONZALEZ!I193+[15]LPEREZ!I193+[15]MROA!I193+[15]MSOTO!I193+[15]NLUNA!I193+[15]PENC.!I193+[15]SDELACRUZ!I193+[15]RREYES!I193)</f>
        <v>11</v>
      </c>
      <c r="J193" s="1652"/>
      <c r="K193" s="658"/>
      <c r="L193" s="659"/>
    </row>
    <row r="194" spans="2:12" ht="14.25" customHeight="1" thickTop="1" thickBot="1" x14ac:dyDescent="0.25">
      <c r="B194" s="633"/>
      <c r="C194" s="658"/>
      <c r="D194" s="779"/>
      <c r="E194" s="788" t="s">
        <v>57</v>
      </c>
      <c r="F194" s="748"/>
      <c r="G194" s="748"/>
      <c r="H194" s="749"/>
      <c r="I194" s="1652">
        <f>([15]APEREZ!I194+[15]BPAYANO!I194+[15]CCABRERA!I194+[15]CGERALDO!I194+[15]DARIAS!I194+[15]DGUERRERO!I194+[15]DPOZO!I194+[15]JCORPORAN!I194+[15]JDOTEL!I194+[15]JGONZALEZ!I194+[15]LPEREZ!I194+[15]MROA!I194+[15]MSOTO!I194+[15]NLUNA!I194+[15]PENC.!I194+[15]SDELACRUZ!I194+[15]RREYES!I194)</f>
        <v>1</v>
      </c>
      <c r="J194" s="1652"/>
      <c r="K194" s="658"/>
      <c r="L194" s="659"/>
    </row>
    <row r="195" spans="2:12" ht="14.25" customHeight="1" thickTop="1" thickBot="1" x14ac:dyDescent="0.25">
      <c r="B195" s="633"/>
      <c r="C195" s="658"/>
      <c r="D195" s="779"/>
      <c r="E195" s="780" t="s">
        <v>74</v>
      </c>
      <c r="F195" s="742"/>
      <c r="G195" s="742"/>
      <c r="H195" s="742"/>
      <c r="I195" s="1652">
        <f>([15]APEREZ!I195+[15]BPAYANO!I195+[15]CCABRERA!I195+[15]CGERALDO!I195+[15]DARIAS!I195+[15]DGUERRERO!I195+[15]DPOZO!I195+[15]JCORPORAN!I195+[15]JDOTEL!I195+[15]JGONZALEZ!I195+[15]LPEREZ!I195+[15]MROA!I195+[15]MSOTO!I195+[15]NLUNA!I195+[15]PENC.!I195+[15]SDELACRUZ!I195+[15]RREYES!I195)</f>
        <v>0</v>
      </c>
      <c r="J195" s="1652"/>
      <c r="K195" s="658"/>
      <c r="L195" s="659"/>
    </row>
    <row r="196" spans="2:12" ht="14.25" customHeight="1" thickTop="1" thickBot="1" x14ac:dyDescent="0.25">
      <c r="B196" s="633"/>
      <c r="C196" s="658"/>
      <c r="D196" s="779"/>
      <c r="E196" s="780" t="s">
        <v>79</v>
      </c>
      <c r="F196" s="748"/>
      <c r="G196" s="748"/>
      <c r="H196" s="749"/>
      <c r="I196" s="1652">
        <f>([15]APEREZ!I196+[15]BPAYANO!I196+[15]CCABRERA!I196+[15]CGERALDO!I196+[15]DARIAS!I196+[15]DGUERRERO!I196+[15]DPOZO!I196+[15]JCORPORAN!I196+[15]JDOTEL!I196+[15]JGONZALEZ!I196+[15]LPEREZ!I196+[15]MROA!I196+[15]MSOTO!I196+[15]NLUNA!I196+[15]PENC.!I196+[15]SDELACRUZ!I196+[15]RREYES!I196)</f>
        <v>12</v>
      </c>
      <c r="J196" s="1652"/>
      <c r="K196" s="658"/>
      <c r="L196" s="659"/>
    </row>
    <row r="197" spans="2:12" ht="14.25" customHeight="1" thickTop="1" thickBot="1" x14ac:dyDescent="0.25">
      <c r="B197" s="633"/>
      <c r="C197" s="658"/>
      <c r="D197" s="779"/>
      <c r="E197" s="780" t="s">
        <v>66</v>
      </c>
      <c r="F197" s="748"/>
      <c r="G197" s="748"/>
      <c r="H197" s="749"/>
      <c r="I197" s="1652">
        <f>([15]APEREZ!I197+[15]BPAYANO!I197+[15]CCABRERA!I197+[15]CGERALDO!I197+[15]DARIAS!I197+[15]DGUERRERO!I197+[15]DPOZO!I197+[15]JCORPORAN!I197+[15]JDOTEL!I197+[15]JGONZALEZ!I197+[15]LPEREZ!I197+[15]MROA!I197+[15]MSOTO!I197+[15]NLUNA!I197+[15]PENC.!I197+[15]SDELACRUZ!I197+[15]RREYES!I197)</f>
        <v>1</v>
      </c>
      <c r="J197" s="1652"/>
      <c r="K197" s="658"/>
      <c r="L197" s="659"/>
    </row>
    <row r="198" spans="2:12" ht="14.25" customHeight="1" thickTop="1" thickBot="1" x14ac:dyDescent="0.25">
      <c r="B198" s="633"/>
      <c r="C198" s="658"/>
      <c r="D198" s="779"/>
      <c r="E198" s="780" t="s">
        <v>75</v>
      </c>
      <c r="F198" s="783"/>
      <c r="G198" s="748"/>
      <c r="H198" s="749"/>
      <c r="I198" s="1652">
        <f>([15]APEREZ!I198+[15]BPAYANO!I198+[15]CCABRERA!I198+[15]CGERALDO!I198+[15]DARIAS!I198+[15]DGUERRERO!I198+[15]DPOZO!I198+[15]JCORPORAN!I198+[15]JDOTEL!I198+[15]JGONZALEZ!I198+[15]LPEREZ!I198+[15]MROA!I198+[15]MSOTO!I198+[15]NLUNA!I198+[15]PENC.!I198+[15]SDELACRUZ!I198+[15]RREYES!I198)</f>
        <v>2</v>
      </c>
      <c r="J198" s="1652"/>
      <c r="K198" s="658"/>
      <c r="L198" s="659"/>
    </row>
    <row r="199" spans="2:12" ht="14.25" customHeight="1" thickTop="1" thickBot="1" x14ac:dyDescent="0.25">
      <c r="B199" s="633"/>
      <c r="C199" s="633"/>
      <c r="D199" s="785"/>
      <c r="E199" s="780" t="s">
        <v>78</v>
      </c>
      <c r="F199" s="783"/>
      <c r="G199" s="748"/>
      <c r="H199" s="749"/>
      <c r="I199" s="1652">
        <f>([15]APEREZ!I199+[15]BPAYANO!I199+[15]CCABRERA!I199+[15]CGERALDO!I199+[15]DARIAS!I199+[15]DGUERRERO!I199+[15]DPOZO!I199+[15]JCORPORAN!I199+[15]JDOTEL!I199+[15]JGONZALEZ!I199+[15]LPEREZ!I199+[15]MROA!I199+[15]MSOTO!I199+[15]NLUNA!I199+[15]PENC.!I199+[15]SDELACRUZ!I199+[15]RREYES!I199)</f>
        <v>0</v>
      </c>
      <c r="J199" s="1652"/>
      <c r="K199" s="658"/>
      <c r="L199" s="659"/>
    </row>
    <row r="200" spans="2:12" ht="14.25" customHeight="1" thickTop="1" thickBot="1" x14ac:dyDescent="0.25">
      <c r="B200" s="633"/>
      <c r="C200" s="633"/>
      <c r="D200" s="779"/>
      <c r="E200" s="700" t="s">
        <v>95</v>
      </c>
      <c r="F200" s="742"/>
      <c r="G200" s="742"/>
      <c r="H200" s="742"/>
      <c r="I200" s="1652">
        <f>([15]APEREZ!I200+[15]BPAYANO!I200+[15]CCABRERA!I200+[15]CGERALDO!I200+[15]DARIAS!I200+[15]DGUERRERO!I200+[15]DPOZO!I200+[15]JCORPORAN!I200+[15]JDOTEL!I200+[15]JGONZALEZ!I200+[15]LPEREZ!I200+[15]MROA!I200+[15]MSOTO!I200+[15]NLUNA!I200+[15]PENC.!I200+[15]SDELACRUZ!I200+[15]RREYES!I200)</f>
        <v>2</v>
      </c>
      <c r="J200" s="1652"/>
      <c r="K200" s="658"/>
      <c r="L200" s="659"/>
    </row>
    <row r="201" spans="2:12" ht="14.25" customHeight="1" thickTop="1" thickBot="1" x14ac:dyDescent="0.25">
      <c r="B201" s="633"/>
      <c r="C201" s="633"/>
      <c r="D201" s="779"/>
      <c r="E201" s="788" t="s">
        <v>97</v>
      </c>
      <c r="F201" s="748"/>
      <c r="G201" s="748"/>
      <c r="H201" s="749"/>
      <c r="I201" s="1652">
        <f>([15]APEREZ!I201+[15]BPAYANO!I201+[15]CCABRERA!I201+[15]CGERALDO!I201+[15]DARIAS!I201+[15]DGUERRERO!I201+[15]DPOZO!I201+[15]JCORPORAN!I201+[15]JDOTEL!I201+[15]JGONZALEZ!I201+[15]LPEREZ!I201+[15]MROA!I201+[15]MSOTO!I201+[15]NLUNA!I201+[15]PENC.!I201+[15]SDELACRUZ!I201+[15]RREYES!I201)</f>
        <v>11</v>
      </c>
      <c r="J201" s="1652"/>
      <c r="K201" s="658"/>
      <c r="L201" s="659"/>
    </row>
    <row r="202" spans="2:12" ht="14.25" customHeight="1" thickTop="1" thickBot="1" x14ac:dyDescent="0.25">
      <c r="B202" s="633"/>
      <c r="C202" s="633"/>
      <c r="D202" s="779"/>
      <c r="E202" s="788" t="s">
        <v>102</v>
      </c>
      <c r="F202" s="748"/>
      <c r="G202" s="748"/>
      <c r="H202" s="749"/>
      <c r="I202" s="1652">
        <f>([15]APEREZ!I202+[15]BPAYANO!I202+[15]CCABRERA!I202+[15]CGERALDO!I202+[15]DARIAS!I202+[15]DGUERRERO!I202+[15]DPOZO!I202+[15]JCORPORAN!I202+[15]JDOTEL!I202+[15]JGONZALEZ!I202+[15]LPEREZ!I202+[15]MROA!I202+[15]MSOTO!I202+[15]NLUNA!I202+[15]PENC.!I202+[15]SDELACRUZ!I202+[15]RREYES!I202)</f>
        <v>0</v>
      </c>
      <c r="J202" s="1652"/>
      <c r="K202" s="658"/>
      <c r="L202" s="659"/>
    </row>
    <row r="203" spans="2:12" ht="14.25" customHeight="1" thickTop="1" thickBot="1" x14ac:dyDescent="0.25">
      <c r="B203" s="633"/>
      <c r="C203" s="633"/>
      <c r="D203" s="779"/>
      <c r="E203" s="788" t="s">
        <v>99</v>
      </c>
      <c r="F203" s="748"/>
      <c r="G203" s="748"/>
      <c r="H203" s="749"/>
      <c r="I203" s="1652">
        <f>([15]APEREZ!I203+[15]BPAYANO!I203+[15]CCABRERA!I203+[15]CGERALDO!I203+[15]DARIAS!I203+[15]DGUERRERO!I203+[15]DPOZO!I203+[15]JCORPORAN!I203+[15]JDOTEL!I203+[15]JGONZALEZ!I203+[15]LPEREZ!I203+[15]MROA!I203+[15]MSOTO!I203+[15]NLUNA!I203+[15]PENC.!I203+[15]SDELACRUZ!I203+[15]RREYES!I203)</f>
        <v>0</v>
      </c>
      <c r="J203" s="1652"/>
      <c r="K203" s="658"/>
      <c r="L203" s="659"/>
    </row>
    <row r="204" spans="2:12" ht="14.25" customHeight="1" thickTop="1" thickBot="1" x14ac:dyDescent="0.25">
      <c r="B204" s="633"/>
      <c r="C204" s="633"/>
      <c r="D204" s="779"/>
      <c r="E204" s="789" t="s">
        <v>118</v>
      </c>
      <c r="F204" s="742"/>
      <c r="G204" s="742"/>
      <c r="H204" s="742"/>
      <c r="I204" s="1652">
        <f>([15]APEREZ!I204+[15]BPAYANO!I204+[15]CCABRERA!I204+[15]CGERALDO!I204+[15]DARIAS!I204+[15]DGUERRERO!I204+[15]DPOZO!I204+[15]JCORPORAN!I204+[15]JDOTEL!I204+[15]JGONZALEZ!I204+[15]LPEREZ!I204+[15]MROA!I204+[15]MSOTO!I204+[15]NLUNA!I204+[15]PENC.!I204+[15]SDELACRUZ!I204+[15]RREYES!I204)</f>
        <v>0</v>
      </c>
      <c r="J204" s="1652"/>
      <c r="K204" s="658"/>
      <c r="L204" s="659"/>
    </row>
    <row r="205" spans="2:12" ht="14.25" customHeight="1" thickTop="1" thickBot="1" x14ac:dyDescent="0.25">
      <c r="B205" s="633"/>
      <c r="C205" s="633"/>
      <c r="D205" s="785"/>
      <c r="E205" s="788" t="s">
        <v>100</v>
      </c>
      <c r="F205" s="748"/>
      <c r="G205" s="748"/>
      <c r="H205" s="749"/>
      <c r="I205" s="1652">
        <f>([15]APEREZ!I205+[15]BPAYANO!I205+[15]CCABRERA!I205+[15]CGERALDO!I205+[15]DARIAS!I205+[15]DGUERRERO!I205+[15]DPOZO!I205+[15]JCORPORAN!I205+[15]JDOTEL!I205+[15]JGONZALEZ!I205+[15]LPEREZ!I205+[15]MROA!I205+[15]MSOTO!I205+[15]NLUNA!I205+[15]PENC.!I205+[15]SDELACRUZ!I205+[15]RREYES!I205)</f>
        <v>5</v>
      </c>
      <c r="J205" s="1652"/>
      <c r="K205" s="658"/>
      <c r="L205" s="659"/>
    </row>
    <row r="206" spans="2:12" ht="14.25" customHeight="1" thickTop="1" thickBot="1" x14ac:dyDescent="0.25">
      <c r="B206" s="633"/>
      <c r="C206" s="633"/>
      <c r="D206" s="785"/>
      <c r="E206" s="788" t="s">
        <v>101</v>
      </c>
      <c r="F206" s="748"/>
      <c r="G206" s="748"/>
      <c r="H206" s="749"/>
      <c r="I206" s="1652">
        <f>([15]APEREZ!I206+[15]BPAYANO!I206+[15]CCABRERA!I206+[15]CGERALDO!I206+[15]DARIAS!I206+[15]DGUERRERO!I206+[15]DPOZO!I206+[15]JCORPORAN!I206+[15]JDOTEL!I206+[15]JGONZALEZ!I206+[15]LPEREZ!I206+[15]MROA!I206+[15]MSOTO!I206+[15]NLUNA!I206+[15]PENC.!I206+[15]SDELACRUZ!I206+[15]RREYES!I206)</f>
        <v>3</v>
      </c>
      <c r="J206" s="1652"/>
      <c r="K206" s="658"/>
      <c r="L206" s="659"/>
    </row>
    <row r="207" spans="2:12" ht="14.25" customHeight="1" thickTop="1" thickBot="1" x14ac:dyDescent="0.25">
      <c r="B207" s="633"/>
      <c r="C207" s="633"/>
      <c r="D207" s="785"/>
      <c r="E207" s="790" t="s">
        <v>98</v>
      </c>
      <c r="F207" s="748"/>
      <c r="G207" s="748"/>
      <c r="H207" s="749"/>
      <c r="I207" s="1652">
        <f>([15]APEREZ!I207+[15]BPAYANO!I207+[15]CCABRERA!I207+[15]CGERALDO!I207+[15]DARIAS!I207+[15]DGUERRERO!I207+[15]DPOZO!I207+[15]JCORPORAN!I207+[15]JDOTEL!I207+[15]JGONZALEZ!I207+[15]LPEREZ!I207+[15]MROA!I207+[15]MSOTO!I207+[15]NLUNA!I207+[15]PENC.!I207+[15]SDELACRUZ!I207+[15]RREYES!I207)</f>
        <v>3</v>
      </c>
      <c r="J207" s="1652"/>
      <c r="K207" s="658"/>
      <c r="L207" s="659"/>
    </row>
    <row r="208" spans="2:12" ht="14.25" customHeight="1" thickTop="1" thickBot="1" x14ac:dyDescent="0.25">
      <c r="B208" s="633"/>
      <c r="C208" s="633"/>
      <c r="D208" s="785"/>
      <c r="E208" s="788" t="s">
        <v>117</v>
      </c>
      <c r="F208" s="748"/>
      <c r="G208" s="748"/>
      <c r="H208" s="749"/>
      <c r="I208" s="1652">
        <f>([15]APEREZ!I208+[15]BPAYANO!I208+[15]CCABRERA!I208+[15]CGERALDO!I208+[15]DARIAS!I208+[15]DGUERRERO!I208+[15]DPOZO!I208+[15]JCORPORAN!I208+[15]JDOTEL!I208+[15]JGONZALEZ!I208+[15]LPEREZ!I208+[15]MROA!I208+[15]MSOTO!I208+[15]NLUNA!I208+[15]PENC.!I208+[15]SDELACRUZ!I208+[15]RREYES!I208)</f>
        <v>1</v>
      </c>
      <c r="J208" s="1652"/>
      <c r="K208" s="658"/>
      <c r="L208" s="659"/>
    </row>
    <row r="209" spans="2:12" ht="14.25" customHeight="1" thickTop="1" thickBot="1" x14ac:dyDescent="0.25">
      <c r="B209" s="633"/>
      <c r="C209" s="633"/>
      <c r="D209" s="785"/>
      <c r="E209" s="788" t="s">
        <v>81</v>
      </c>
      <c r="F209" s="748"/>
      <c r="G209" s="748"/>
      <c r="H209" s="749"/>
      <c r="I209" s="1652">
        <f>([15]APEREZ!I209+[15]BPAYANO!I209+[15]CCABRERA!I209+[15]CGERALDO!I209+[15]DARIAS!I209+[15]DGUERRERO!I209+[15]DPOZO!I209+[15]JCORPORAN!I209+[15]JDOTEL!I209+[15]JGONZALEZ!I209+[15]LPEREZ!I209+[15]MROA!I209+[15]MSOTO!I209+[15]NLUNA!I209+[15]PENC.!I209+[15]SDELACRUZ!I209+[15]RREYES!I209)</f>
        <v>1</v>
      </c>
      <c r="J209" s="1652"/>
      <c r="K209" s="658"/>
      <c r="L209" s="659"/>
    </row>
    <row r="210" spans="2:12" ht="14.25" customHeight="1" thickTop="1" thickBot="1" x14ac:dyDescent="0.25">
      <c r="B210" s="633"/>
      <c r="C210" s="633"/>
      <c r="D210" s="785"/>
      <c r="E210" s="788" t="s">
        <v>143</v>
      </c>
      <c r="F210" s="748"/>
      <c r="G210" s="748"/>
      <c r="H210" s="749"/>
      <c r="I210" s="1652">
        <f>([15]APEREZ!I210+[15]BPAYANO!I210+[15]CCABRERA!I210+[15]CGERALDO!I210+[15]DARIAS!I210+[15]DGUERRERO!I210+[15]DPOZO!I210+[15]JCORPORAN!I210+[15]JDOTEL!I210+[15]JGONZALEZ!I210+[15]LPEREZ!I210+[15]MROA!I210+[15]MSOTO!I210+[15]NLUNA!I210+[15]PENC.!I210+[15]SDELACRUZ!I210+[15]RREYES!I210)</f>
        <v>0</v>
      </c>
      <c r="J210" s="1652"/>
      <c r="K210" s="658"/>
      <c r="L210" s="659"/>
    </row>
    <row r="211" spans="2:12" ht="14.25" customHeight="1" thickTop="1" thickBot="1" x14ac:dyDescent="0.25">
      <c r="B211" s="633"/>
      <c r="C211" s="633"/>
      <c r="D211" s="785"/>
      <c r="E211" s="788" t="s">
        <v>155</v>
      </c>
      <c r="F211" s="748"/>
      <c r="G211" s="748"/>
      <c r="H211" s="749"/>
      <c r="I211" s="1652">
        <f>([15]APEREZ!I211+[15]BPAYANO!I211+[15]CCABRERA!I211+[15]CGERALDO!I211+[15]DARIAS!I211+[15]DGUERRERO!I211+[15]DPOZO!I211+[15]JCORPORAN!I211+[15]JDOTEL!I211+[15]JGONZALEZ!I211+[15]LPEREZ!I211+[15]MROA!I211+[15]MSOTO!I211+[15]NLUNA!I211+[15]PENC.!I211+[15]SDELACRUZ!I211+[15]RREYES!I211)</f>
        <v>0</v>
      </c>
      <c r="J211" s="1652"/>
      <c r="K211" s="658"/>
      <c r="L211" s="659"/>
    </row>
    <row r="212" spans="2:12" ht="14.25" customHeight="1" thickTop="1" thickBot="1" x14ac:dyDescent="0.25">
      <c r="B212" s="633"/>
      <c r="C212" s="633"/>
      <c r="D212" s="785"/>
      <c r="E212" s="788" t="s">
        <v>156</v>
      </c>
      <c r="F212" s="748"/>
      <c r="G212" s="748"/>
      <c r="H212" s="749"/>
      <c r="I212" s="1652">
        <f>([15]APEREZ!I212+[15]BPAYANO!I212+[15]CCABRERA!I212+[15]CGERALDO!I212+[15]DARIAS!I212+[15]DGUERRERO!I212+[15]DPOZO!I212+[15]JCORPORAN!I212+[15]JDOTEL!I212+[15]JGONZALEZ!I212+[15]LPEREZ!I212+[15]MROA!I212+[15]MSOTO!I212+[15]NLUNA!I212+[15]PENC.!I212+[15]SDELACRUZ!I212+[15]RREYES!I212)</f>
        <v>0</v>
      </c>
      <c r="J212" s="1652"/>
      <c r="K212" s="658"/>
      <c r="L212" s="659"/>
    </row>
    <row r="213" spans="2:12" ht="14.25" customHeight="1" thickTop="1" thickBot="1" x14ac:dyDescent="0.25">
      <c r="B213" s="633"/>
      <c r="C213" s="633"/>
      <c r="D213" s="785"/>
      <c r="E213" s="788" t="s">
        <v>116</v>
      </c>
      <c r="F213" s="748"/>
      <c r="G213" s="748"/>
      <c r="H213" s="749"/>
      <c r="I213" s="1652">
        <f>([15]APEREZ!I213+[15]BPAYANO!I213+[15]CCABRERA!I213+[15]CGERALDO!I213+[15]DARIAS!I213+[15]DGUERRERO!I213+[15]DPOZO!I213+[15]JCORPORAN!I213+[15]JDOTEL!I213+[15]JGONZALEZ!I213+[15]LPEREZ!I213+[15]MROA!I213+[15]MSOTO!I213+[15]NLUNA!I213+[15]PENC.!I213+[15]SDELACRUZ!I213+[15]RREYES!I213)</f>
        <v>0</v>
      </c>
      <c r="J213" s="1652"/>
      <c r="K213" s="658"/>
      <c r="L213" s="659"/>
    </row>
    <row r="214" spans="2:12" ht="14.25" customHeight="1" thickTop="1" thickBot="1" x14ac:dyDescent="0.25">
      <c r="B214" s="633"/>
      <c r="C214" s="633"/>
      <c r="D214" s="785"/>
      <c r="E214" s="789" t="s">
        <v>80</v>
      </c>
      <c r="F214" s="748"/>
      <c r="G214" s="748"/>
      <c r="H214" s="749"/>
      <c r="I214" s="1652">
        <f>([15]APEREZ!I214+[15]BPAYANO!I214+[15]CCABRERA!I214+[15]CGERALDO!I214+[15]DARIAS!I214+[15]DGUERRERO!I214+[15]DPOZO!I214+[15]JCORPORAN!I214+[15]JDOTEL!I214+[15]JGONZALEZ!I214+[15]LPEREZ!I214+[15]MROA!I214+[15]MSOTO!I214+[15]NLUNA!I214+[15]PENC.!I214+[15]SDELACRUZ!I214+[15]RREYES!I214)</f>
        <v>3</v>
      </c>
      <c r="J214" s="1652"/>
      <c r="K214" s="658"/>
      <c r="L214" s="659"/>
    </row>
    <row r="215" spans="2:12" ht="14.25" customHeight="1" thickTop="1" thickBot="1" x14ac:dyDescent="0.25">
      <c r="B215" s="633"/>
      <c r="C215" s="633"/>
      <c r="D215" s="779"/>
      <c r="E215" s="780" t="s">
        <v>77</v>
      </c>
      <c r="F215" s="742"/>
      <c r="G215" s="742"/>
      <c r="H215" s="742"/>
      <c r="I215" s="1652">
        <f>([15]APEREZ!I215+[15]BPAYANO!I215+[15]CCABRERA!I215+[15]CGERALDO!I215+[15]DARIAS!I215+[15]DGUERRERO!I215+[15]DPOZO!I215+[15]JCORPORAN!I215+[15]JDOTEL!I215+[15]JGONZALEZ!I215+[15]LPEREZ!I215+[15]MROA!I215+[15]MSOTO!I215+[15]NLUNA!I215+[15]PENC.!I215+[15]SDELACRUZ!I215+[15]RREYES!I215)</f>
        <v>0</v>
      </c>
      <c r="J215" s="1652"/>
      <c r="K215" s="658"/>
      <c r="L215" s="659"/>
    </row>
    <row r="216" spans="2:12" ht="14.25" customHeight="1" thickTop="1" thickBot="1" x14ac:dyDescent="0.25">
      <c r="B216" s="633"/>
      <c r="C216" s="633"/>
      <c r="D216" s="791"/>
      <c r="E216" s="788" t="s">
        <v>76</v>
      </c>
      <c r="F216" s="748"/>
      <c r="G216" s="748"/>
      <c r="H216" s="749"/>
      <c r="I216" s="1652">
        <f>([15]APEREZ!I216+[15]BPAYANO!I216+[15]CCABRERA!I216+[15]CGERALDO!I216+[15]DARIAS!I216+[15]DGUERRERO!I216+[15]DPOZO!I216+[15]JCORPORAN!I216+[15]JDOTEL!I216+[15]JGONZALEZ!I216+[15]LPEREZ!I216+[15]MROA!I216+[15]MSOTO!I216+[15]NLUNA!I216+[15]PENC.!I216+[15]SDELACRUZ!I216+[15]RREYES!I216)</f>
        <v>0</v>
      </c>
      <c r="J216" s="1652"/>
      <c r="K216" s="658"/>
      <c r="L216" s="659"/>
    </row>
    <row r="217" spans="2:12" ht="14.25" customHeight="1" thickTop="1" thickBot="1" x14ac:dyDescent="0.25">
      <c r="B217" s="633"/>
      <c r="C217" s="633"/>
      <c r="D217" s="785"/>
      <c r="E217" s="780" t="s">
        <v>69</v>
      </c>
      <c r="F217" s="748"/>
      <c r="G217" s="748"/>
      <c r="H217" s="749"/>
      <c r="I217" s="1652">
        <f>([15]APEREZ!I217+[15]BPAYANO!I217+[15]CCABRERA!I217+[15]CGERALDO!I217+[15]DARIAS!I217+[15]DGUERRERO!I217+[15]DPOZO!I217+[15]JCORPORAN!I217+[15]JDOTEL!I217+[15]JGONZALEZ!I217+[15]LPEREZ!I217+[15]MROA!I217+[15]MSOTO!I217+[15]NLUNA!I217+[15]PENC.!I217+[15]SDELACRUZ!I217+[15]RREYES!I217)</f>
        <v>0</v>
      </c>
      <c r="J217" s="1652"/>
      <c r="K217" s="658"/>
      <c r="L217" s="659"/>
    </row>
    <row r="218" spans="2:12" ht="14.25" customHeight="1" thickTop="1" thickBot="1" x14ac:dyDescent="0.25">
      <c r="B218" s="633"/>
      <c r="C218" s="633"/>
      <c r="D218" s="785"/>
      <c r="E218" s="788" t="s">
        <v>135</v>
      </c>
      <c r="F218" s="748"/>
      <c r="G218" s="748"/>
      <c r="H218" s="749"/>
      <c r="I218" s="1652">
        <f>([15]APEREZ!I218+[15]BPAYANO!I218+[15]CCABRERA!I218+[15]CGERALDO!I218+[15]DARIAS!I218+[15]DGUERRERO!I218+[15]DPOZO!I218+[15]JCORPORAN!I218+[15]JDOTEL!I218+[15]JGONZALEZ!I218+[15]LPEREZ!I218+[15]MROA!I218+[15]MSOTO!I218+[15]NLUNA!I218+[15]PENC.!I218+[15]SDELACRUZ!I218+[15]RREYES!I218)</f>
        <v>13</v>
      </c>
      <c r="J218" s="1652"/>
      <c r="K218" s="658"/>
      <c r="L218" s="659"/>
    </row>
    <row r="219" spans="2:12" ht="14.25" customHeight="1" thickTop="1" thickBot="1" x14ac:dyDescent="0.25">
      <c r="B219" s="633"/>
      <c r="C219" s="633"/>
      <c r="D219" s="792"/>
      <c r="E219" s="793" t="s">
        <v>44</v>
      </c>
      <c r="F219" s="748"/>
      <c r="G219" s="748"/>
      <c r="H219" s="749"/>
      <c r="I219" s="1652">
        <f>([15]APEREZ!I219+[15]BPAYANO!I219+[15]CCABRERA!I219+[15]CGERALDO!I219+[15]DARIAS!I219+[15]DGUERRERO!I219+[15]DPOZO!I219+[15]JCORPORAN!I219+[15]JDOTEL!I219+[15]JGONZALEZ!I219+[15]LPEREZ!I219+[15]MROA!I219+[15]MSOTO!I219+[15]NLUNA!I219+[15]PENC.!I219+[15]SDELACRUZ!I219+[15]RREYES!I219)</f>
        <v>31</v>
      </c>
      <c r="J219" s="1652"/>
      <c r="K219" s="658"/>
      <c r="L219" s="659"/>
    </row>
    <row r="220" spans="2:12" ht="16.5" thickTop="1" thickBot="1" x14ac:dyDescent="0.25">
      <c r="B220" s="633"/>
      <c r="C220" s="657"/>
      <c r="D220" s="794" t="s">
        <v>162</v>
      </c>
      <c r="E220" s="795"/>
      <c r="F220" s="795"/>
      <c r="G220" s="795"/>
      <c r="H220" s="796"/>
      <c r="I220" s="1599">
        <f>(I221+I222+I223)</f>
        <v>145</v>
      </c>
      <c r="J220" s="1665"/>
      <c r="K220" s="658"/>
      <c r="L220" s="659"/>
    </row>
    <row r="221" spans="2:12" ht="14.25" customHeight="1" thickTop="1" thickBot="1" x14ac:dyDescent="0.25">
      <c r="B221" s="633"/>
      <c r="C221" s="633"/>
      <c r="D221" s="797"/>
      <c r="E221" s="775" t="s">
        <v>82</v>
      </c>
      <c r="F221" s="798"/>
      <c r="G221" s="798"/>
      <c r="H221" s="799"/>
      <c r="I221" s="1663">
        <f>([15]APEREZ!I221+[15]BPAYANO!I221+[15]CCABRERA!I221+[15]CGERALDO!I221+[15]DARIAS!I221+[15]DGUERRERO!I221+[15]DPOZO!I221+[15]JCORPORAN!I221+[15]JDOTEL!I221+[15]JGONZALEZ!I221+[15]LPEREZ!I221+[15]MROA!I221+[15]MSOTO!I221+[15]NLUNA!I221+[15]PENC.!I221+[15]SDELACRUZ!I221+[15]RREYES!I221)</f>
        <v>99</v>
      </c>
      <c r="J221" s="1664"/>
      <c r="K221" s="658"/>
      <c r="L221" s="659"/>
    </row>
    <row r="222" spans="2:12" ht="14.25" customHeight="1" thickTop="1" thickBot="1" x14ac:dyDescent="0.25">
      <c r="B222" s="633"/>
      <c r="C222" s="633"/>
      <c r="D222" s="657"/>
      <c r="E222" s="775" t="s">
        <v>145</v>
      </c>
      <c r="F222" s="798"/>
      <c r="G222" s="798"/>
      <c r="H222" s="799"/>
      <c r="I222" s="1663">
        <f>([15]APEREZ!I222+[15]BPAYANO!I222+[15]CCABRERA!I222+[15]CGERALDO!I222+[15]DARIAS!I222+[15]DGUERRERO!I222+[15]DPOZO!I222+[15]JCORPORAN!I222+[15]JDOTEL!I222+[15]JGONZALEZ!I222+[15]LPEREZ!I222+[15]MROA!I222+[15]MSOTO!I222+[15]NLUNA!I222+[15]PENC.!I222+[15]SDELACRUZ!I222+[15]RREYES!I222)</f>
        <v>0</v>
      </c>
      <c r="J222" s="1664"/>
      <c r="K222" s="658"/>
      <c r="L222" s="659"/>
    </row>
    <row r="223" spans="2:12" ht="14.25" customHeight="1" thickTop="1" thickBot="1" x14ac:dyDescent="0.25">
      <c r="B223" s="633"/>
      <c r="C223" s="633"/>
      <c r="D223" s="657"/>
      <c r="E223" s="775" t="s">
        <v>176</v>
      </c>
      <c r="F223" s="798"/>
      <c r="G223" s="798"/>
      <c r="H223" s="799"/>
      <c r="I223" s="1663">
        <f>([15]APEREZ!I223+[15]BPAYANO!I223+[15]CCABRERA!I223+[15]CGERALDO!I223+[15]DARIAS!I223+[15]DGUERRERO!I223+[15]DPOZO!I223+[15]JCORPORAN!I223+[15]JDOTEL!I223+[15]JGONZALEZ!I223+[15]LPEREZ!I223+[15]MROA!I223+[15]MSOTO!I223+[15]NLUNA!I223+[15]PENC.!I223+[15]SDELACRUZ!I223+[15]RREYES!I223)</f>
        <v>46</v>
      </c>
      <c r="J223" s="1664"/>
      <c r="K223" s="658"/>
      <c r="L223" s="659"/>
    </row>
    <row r="224" spans="2:12" ht="14.25" customHeight="1" thickTop="1" thickBot="1" x14ac:dyDescent="0.25">
      <c r="B224" s="800"/>
      <c r="C224" s="633"/>
      <c r="D224" s="801"/>
      <c r="E224" s="802" t="s">
        <v>83</v>
      </c>
      <c r="F224" s="803"/>
      <c r="G224" s="803"/>
      <c r="H224" s="804"/>
      <c r="I224" s="1656">
        <f>SUM(I225:I226)</f>
        <v>75</v>
      </c>
      <c r="J224" s="1657"/>
      <c r="K224" s="658"/>
      <c r="L224" s="659"/>
    </row>
    <row r="225" spans="2:13" ht="14.25" customHeight="1" thickTop="1" thickBot="1" x14ac:dyDescent="0.25">
      <c r="B225" s="633"/>
      <c r="C225" s="633"/>
      <c r="D225" s="657"/>
      <c r="E225" s="805" t="s">
        <v>84</v>
      </c>
      <c r="F225" s="769"/>
      <c r="G225" s="769"/>
      <c r="H225" s="806"/>
      <c r="I225" s="1663">
        <f>([15]APEREZ!I225+[15]BPAYANO!I225+[15]CCABRERA!I225+[15]CGERALDO!I225+[15]DARIAS!I225+[15]DGUERRERO!I225+[15]DPOZO!I225+[15]JCORPORAN!I225+[15]JDOTEL!I225+[15]JGONZALEZ!I225+[15]LPEREZ!I225+[15]MROA!I225+[15]MSOTO!I225+[15]NLUNA!I225+[15]PENC.!I225+[15]SDELACRUZ!I225+[15]RREYES!I225)</f>
        <v>64</v>
      </c>
      <c r="J225" s="1664"/>
      <c r="K225" s="658"/>
      <c r="L225" s="659"/>
    </row>
    <row r="226" spans="2:13" ht="14.25" customHeight="1" thickTop="1" thickBot="1" x14ac:dyDescent="0.25">
      <c r="B226" s="633"/>
      <c r="C226" s="633"/>
      <c r="D226" s="657"/>
      <c r="E226" s="807" t="s">
        <v>85</v>
      </c>
      <c r="F226" s="769"/>
      <c r="G226" s="769"/>
      <c r="H226" s="806"/>
      <c r="I226" s="1663">
        <f>([15]APEREZ!I226+[15]BPAYANO!I226+[15]CCABRERA!I226+[15]CGERALDO!I226+[15]DARIAS!I226+[15]DGUERRERO!I226+[15]DPOZO!I226+[15]JCORPORAN!I226+[15]JDOTEL!I226+[15]JGONZALEZ!I226+[15]LPEREZ!I226+[15]MROA!I226+[15]MSOTO!I226+[15]NLUNA!I226+[15]PENC.!I226+[15]SDELACRUZ!I226+[15]RREYES!I226)</f>
        <v>11</v>
      </c>
      <c r="J226" s="1664"/>
      <c r="K226" s="658"/>
      <c r="L226" s="659"/>
    </row>
    <row r="227" spans="2:13" ht="14.25" customHeight="1" thickTop="1" thickBot="1" x14ac:dyDescent="0.25">
      <c r="B227" s="633"/>
      <c r="C227" s="633"/>
      <c r="D227" s="657"/>
      <c r="E227" s="802" t="s">
        <v>174</v>
      </c>
      <c r="F227" s="803"/>
      <c r="G227" s="803"/>
      <c r="H227" s="804"/>
      <c r="I227" s="1656">
        <f>(I228+I229+I230+I231)</f>
        <v>2</v>
      </c>
      <c r="J227" s="1657"/>
      <c r="K227" s="658"/>
      <c r="L227" s="659"/>
    </row>
    <row r="228" spans="2:13" ht="14.25" customHeight="1" thickTop="1" thickBot="1" x14ac:dyDescent="0.25">
      <c r="B228" s="633"/>
      <c r="C228" s="633"/>
      <c r="D228" s="657"/>
      <c r="E228" s="807" t="s">
        <v>119</v>
      </c>
      <c r="F228" s="769"/>
      <c r="G228" s="769"/>
      <c r="H228" s="806"/>
      <c r="I228" s="1663">
        <f>([15]APEREZ!I228+[15]BPAYANO!I228+[15]CCABRERA!I228+[15]CGERALDO!I228+[15]DARIAS!I228+[15]DGUERRERO!I228+[15]DPOZO!I228+[15]JCORPORAN!I228+[15]JDOTEL!I228+[15]JGONZALEZ!I228+[15]LPEREZ!I228+[15]MROA!I228+[15]MSOTO!I228+[15]NLUNA!I228+[15]PENC.!I228+[15]SDELACRUZ!I228+[15]RREYES!I228)</f>
        <v>0</v>
      </c>
      <c r="J228" s="1664"/>
      <c r="K228" s="658"/>
      <c r="L228" s="659"/>
    </row>
    <row r="229" spans="2:13" ht="14.25" customHeight="1" thickTop="1" thickBot="1" x14ac:dyDescent="0.25">
      <c r="B229" s="633"/>
      <c r="C229" s="633"/>
      <c r="D229" s="657"/>
      <c r="E229" s="807" t="s">
        <v>87</v>
      </c>
      <c r="F229" s="769"/>
      <c r="G229" s="769"/>
      <c r="H229" s="806"/>
      <c r="I229" s="1663">
        <f>([15]APEREZ!I229+[15]BPAYANO!I229+[15]CCABRERA!I229+[15]CGERALDO!I229+[15]DARIAS!I229+[15]DGUERRERO!I229+[15]DPOZO!I229+[15]JCORPORAN!I229+[15]JDOTEL!I229+[15]JGONZALEZ!I229+[15]LPEREZ!I229+[15]MROA!I229+[15]MSOTO!I229+[15]NLUNA!I229+[15]PENC.!I229+[15]SDELACRUZ!I229+[15]RREYES!I229)</f>
        <v>0</v>
      </c>
      <c r="J229" s="1664"/>
      <c r="K229" s="658"/>
      <c r="L229" s="659"/>
    </row>
    <row r="230" spans="2:13" ht="14.25" customHeight="1" thickTop="1" thickBot="1" x14ac:dyDescent="0.25">
      <c r="B230" s="633"/>
      <c r="C230" s="633"/>
      <c r="D230" s="657"/>
      <c r="E230" s="807" t="s">
        <v>88</v>
      </c>
      <c r="F230" s="769"/>
      <c r="G230" s="769"/>
      <c r="H230" s="806"/>
      <c r="I230" s="1663">
        <f>([15]APEREZ!I230+[15]BPAYANO!I230+[15]CCABRERA!I230+[15]CGERALDO!I230+[15]DARIAS!I230+[15]DGUERRERO!I230+[15]DPOZO!I230+[15]JCORPORAN!I230+[15]JDOTEL!I230+[15]JGONZALEZ!I230+[15]LPEREZ!I230+[15]MROA!I230+[15]MSOTO!I230+[15]NLUNA!I230+[15]PENC.!I230+[15]SDELACRUZ!I230+[15]RREYES!I230)</f>
        <v>0</v>
      </c>
      <c r="J230" s="1664"/>
      <c r="K230" s="658"/>
      <c r="L230" s="659"/>
    </row>
    <row r="231" spans="2:13" ht="14.25" customHeight="1" thickTop="1" thickBot="1" x14ac:dyDescent="0.25">
      <c r="B231" s="633"/>
      <c r="C231" s="633"/>
      <c r="D231" s="657"/>
      <c r="E231" s="808" t="s">
        <v>173</v>
      </c>
      <c r="F231" s="748"/>
      <c r="G231" s="748"/>
      <c r="H231" s="749"/>
      <c r="I231" s="1663">
        <f>([15]APEREZ!I231+[15]BPAYANO!I231+[15]CCABRERA!I231+[15]CGERALDO!I231+[15]DARIAS!I231+[15]DGUERRERO!I231+[15]DPOZO!I231+[15]JCORPORAN!I231+[15]JDOTEL!I231+[15]JGONZALEZ!I231+[15]LPEREZ!I231+[15]MROA!I231+[15]MSOTO!I231+[15]NLUNA!I231+[15]PENC.!I231+[15]SDELACRUZ!I231+[15]RREYES!I231)</f>
        <v>2</v>
      </c>
      <c r="J231" s="1664"/>
      <c r="K231" s="658"/>
      <c r="L231" s="659"/>
    </row>
    <row r="232" spans="2:13" ht="14.25" customHeight="1" thickTop="1" thickBot="1" x14ac:dyDescent="0.25">
      <c r="B232" s="633"/>
      <c r="C232" s="633"/>
      <c r="D232" s="794" t="s">
        <v>163</v>
      </c>
      <c r="E232" s="795"/>
      <c r="F232" s="795"/>
      <c r="G232" s="795"/>
      <c r="H232" s="796"/>
      <c r="I232" s="1599">
        <f>(I233+I234+I235)</f>
        <v>151</v>
      </c>
      <c r="J232" s="1665"/>
      <c r="K232" s="658"/>
      <c r="L232" s="659"/>
    </row>
    <row r="233" spans="2:13" ht="14.25" customHeight="1" thickTop="1" thickBot="1" x14ac:dyDescent="0.25">
      <c r="B233" s="633"/>
      <c r="C233" s="633"/>
      <c r="D233" s="657"/>
      <c r="E233" s="809" t="s">
        <v>9</v>
      </c>
      <c r="F233" s="742"/>
      <c r="G233" s="742"/>
      <c r="H233" s="742"/>
      <c r="I233" s="1669">
        <f>([15]APEREZ!I233+[15]BPAYANO!I233+[15]CCABRERA!I233+[15]CGERALDO!I233+[15]DARIAS!I233+[15]DGUERRERO!I233+[15]DPOZO!I233+[15]JCORPORAN!I233+[15]JDOTEL!I233+[15]JGONZALEZ!I233+[15]LPEREZ!I233+[15]MROA!I233+[15]MSOTO!I233+[15]NLUNA!I233+[15]PENC.!I233+[15]SDELACRUZ!I233+[15]RREYES!I233)</f>
        <v>27</v>
      </c>
      <c r="J233" s="1669"/>
      <c r="K233" s="658"/>
      <c r="L233" s="659"/>
    </row>
    <row r="234" spans="2:13" ht="14.25" customHeight="1" thickTop="1" thickBot="1" x14ac:dyDescent="0.25">
      <c r="B234" s="633"/>
      <c r="C234" s="633"/>
      <c r="D234" s="657"/>
      <c r="E234" s="775" t="s">
        <v>144</v>
      </c>
      <c r="F234" s="748"/>
      <c r="G234" s="748"/>
      <c r="H234" s="749"/>
      <c r="I234" s="1669">
        <f>([15]APEREZ!I234+[15]BPAYANO!I234+[15]CCABRERA!I234+[15]CGERALDO!I234+[15]DARIAS!I234+[15]DGUERRERO!I234+[15]DPOZO!I234+[15]JCORPORAN!I234+[15]JDOTEL!I234+[15]JGONZALEZ!I234+[15]LPEREZ!I234+[15]MROA!I234+[15]MSOTO!I234+[15]NLUNA!I234+[15]PENC.!I234+[15]SDELACRUZ!I234+[15]RREYES!I234)</f>
        <v>9</v>
      </c>
      <c r="J234" s="1669"/>
      <c r="K234" s="658"/>
      <c r="L234" s="659"/>
    </row>
    <row r="235" spans="2:13" ht="14.25" customHeight="1" thickTop="1" thickBot="1" x14ac:dyDescent="0.25">
      <c r="B235" s="633"/>
      <c r="C235" s="633"/>
      <c r="D235" s="657"/>
      <c r="E235" s="810" t="s">
        <v>24</v>
      </c>
      <c r="F235" s="751"/>
      <c r="G235" s="751"/>
      <c r="H235" s="752"/>
      <c r="I235" s="1669">
        <f>([15]APEREZ!I235+[15]BPAYANO!I235+[15]CCABRERA!I235+[15]CGERALDO!I235+[15]DARIAS!I235+[15]DGUERRERO!I235+[15]DPOZO!I235+[15]JCORPORAN!I235+[15]JDOTEL!I235+[15]JGONZALEZ!I235+[15]LPEREZ!I235+[15]MROA!I235+[15]MSOTO!I235+[15]NLUNA!I235+[15]PENC.!I235+[15]SDELACRUZ!I235+[15]RREYES!I235)</f>
        <v>115</v>
      </c>
      <c r="J235" s="1669"/>
      <c r="K235" s="658"/>
      <c r="L235" s="659"/>
    </row>
    <row r="236" spans="2:13" ht="14.25" customHeight="1" thickTop="1" thickBot="1" x14ac:dyDescent="0.25">
      <c r="B236" s="633"/>
      <c r="C236" s="633"/>
      <c r="D236" s="794" t="s">
        <v>164</v>
      </c>
      <c r="E236" s="795"/>
      <c r="F236" s="795"/>
      <c r="G236" s="795"/>
      <c r="H236" s="796"/>
      <c r="I236" s="1599">
        <f>SUM(I237:J240)</f>
        <v>154</v>
      </c>
      <c r="J236" s="1665"/>
      <c r="K236" s="658"/>
      <c r="L236" s="659"/>
    </row>
    <row r="237" spans="2:13" ht="14.25" customHeight="1" thickTop="1" thickBot="1" x14ac:dyDescent="0.25">
      <c r="B237" s="633"/>
      <c r="C237" s="633"/>
      <c r="D237" s="797"/>
      <c r="E237" s="775" t="s">
        <v>9</v>
      </c>
      <c r="F237" s="748"/>
      <c r="G237" s="748"/>
      <c r="H237" s="749"/>
      <c r="I237" s="1660">
        <f>([15]APEREZ!I237+[15]BPAYANO!I237+[15]CCABRERA!I237+[15]CGERALDO!I237+[15]DARIAS!I237+[15]DGUERRERO!I237+[15]DPOZO!I237+[15]JCORPORAN!I237+[15]JDOTEL!I237+[15]JGONZALEZ!I237+[15]LPEREZ!I237+[15]MROA!I237+[15]MSOTO!I237+[15]NLUNA!I237+[15]PENC.!I237+[15]SDELACRUZ!I237+[15]RREYES!I237)</f>
        <v>41</v>
      </c>
      <c r="J237" s="1660"/>
      <c r="K237" s="658"/>
      <c r="L237" s="659"/>
    </row>
    <row r="238" spans="2:13" ht="14.25" customHeight="1" thickTop="1" thickBot="1" x14ac:dyDescent="0.25">
      <c r="B238" s="633"/>
      <c r="C238" s="633"/>
      <c r="D238" s="657"/>
      <c r="E238" s="775" t="s">
        <v>144</v>
      </c>
      <c r="F238" s="748"/>
      <c r="G238" s="748"/>
      <c r="H238" s="749"/>
      <c r="I238" s="1660">
        <f>([15]APEREZ!I238+[15]BPAYANO!I238+[15]CCABRERA!I238+[15]CGERALDO!I238+[15]DARIAS!I238+[15]DGUERRERO!I238+[15]DPOZO!I238+[15]JCORPORAN!I238+[15]JDOTEL!I238+[15]JGONZALEZ!I238+[15]LPEREZ!I238+[15]MROA!I238+[15]MSOTO!I238+[15]NLUNA!I238+[15]PENC.!I238+[15]SDELACRUZ!I238+[15]RREYES!I238)</f>
        <v>0</v>
      </c>
      <c r="J238" s="1660"/>
      <c r="K238" s="658"/>
      <c r="L238" s="659"/>
    </row>
    <row r="239" spans="2:13" ht="14.25" customHeight="1" thickTop="1" thickBot="1" x14ac:dyDescent="0.25">
      <c r="B239" s="633"/>
      <c r="C239" s="633"/>
      <c r="D239" s="657"/>
      <c r="E239" s="810" t="s">
        <v>24</v>
      </c>
      <c r="F239" s="751"/>
      <c r="G239" s="751"/>
      <c r="H239" s="752"/>
      <c r="I239" s="1660">
        <f>([15]APEREZ!I239+[15]BPAYANO!I239+[15]CCABRERA!I239+[15]CGERALDO!I239+[15]DARIAS!I239+[15]DGUERRERO!I239+[15]DPOZO!I239+[15]JCORPORAN!I239+[15]JDOTEL!I239+[15]JGONZALEZ!I239+[15]LPEREZ!I239+[15]MROA!I239+[15]MSOTO!I239+[15]NLUNA!I239+[15]PENC.!I239+[15]SDELACRUZ!I239+[15]RREYES!I239)</f>
        <v>113</v>
      </c>
      <c r="J239" s="1660"/>
      <c r="K239" s="658"/>
      <c r="L239" s="659"/>
    </row>
    <row r="240" spans="2:13" ht="14.25" customHeight="1" thickTop="1" thickBot="1" x14ac:dyDescent="0.25">
      <c r="B240" s="633"/>
      <c r="C240" s="633"/>
      <c r="D240" s="657"/>
      <c r="E240" s="810" t="s">
        <v>12</v>
      </c>
      <c r="F240" s="751"/>
      <c r="G240" s="751"/>
      <c r="H240" s="752"/>
      <c r="I240" s="1660">
        <f>([15]APEREZ!I240+[15]BPAYANO!I240+[15]CCABRERA!I240+[15]CGERALDO!I240+[15]DARIAS!I240+[15]DGUERRERO!I240+[15]DPOZO!I240+[15]JCORPORAN!I240+[15]JDOTEL!I240+[15]JGONZALEZ!I240+[15]LPEREZ!I240+[15]MROA!I240+[15]MSOTO!I240+[15]NLUNA!I240+[15]PENC.!I240+[15]SDELACRUZ!I240+[15]RREYES!I240)</f>
        <v>0</v>
      </c>
      <c r="J240" s="1660"/>
      <c r="K240" s="658"/>
      <c r="L240" s="659"/>
      <c r="M240" s="811"/>
    </row>
    <row r="241" spans="2:12" ht="14.25" customHeight="1" thickTop="1" thickBot="1" x14ac:dyDescent="0.3">
      <c r="B241" s="633"/>
      <c r="C241" s="633"/>
      <c r="D241" s="657"/>
      <c r="E241" s="1666" t="s">
        <v>32</v>
      </c>
      <c r="F241" s="1667"/>
      <c r="G241" s="1667"/>
      <c r="H241" s="1668"/>
      <c r="I241" s="1632">
        <f>(I242+I243+I244+I245)</f>
        <v>315</v>
      </c>
      <c r="J241" s="1632"/>
      <c r="K241" s="658"/>
      <c r="L241" s="659"/>
    </row>
    <row r="242" spans="2:12" ht="14.25" customHeight="1" thickTop="1" thickBot="1" x14ac:dyDescent="0.25">
      <c r="B242" s="633"/>
      <c r="C242" s="633"/>
      <c r="D242" s="657"/>
      <c r="E242" s="809" t="s">
        <v>9</v>
      </c>
      <c r="F242" s="742"/>
      <c r="G242" s="742"/>
      <c r="H242" s="742"/>
      <c r="I242" s="1669">
        <f>([15]APEREZ!I242+[15]BPAYANO!I242+[15]CCABRERA!I242+[15]CGERALDO!I242+[15]DARIAS!I242+[15]DGUERRERO!I242+[15]DPOZO!I242+[15]JCORPORAN!I242+[15]JDOTEL!I242+[15]JGONZALEZ!I242+[15]LPEREZ!I242+[15]MROA!I242+[15]MSOTO!I242+[15]NLUNA!I242+[15]PENC.!I242+[15]SDELACRUZ!I242+[15]RREYES!I242)</f>
        <v>72</v>
      </c>
      <c r="J242" s="1669"/>
      <c r="K242" s="658"/>
      <c r="L242" s="812"/>
    </row>
    <row r="243" spans="2:12" ht="14.25" customHeight="1" thickTop="1" thickBot="1" x14ac:dyDescent="0.25">
      <c r="B243" s="633"/>
      <c r="C243" s="633"/>
      <c r="D243" s="657"/>
      <c r="E243" s="775" t="s">
        <v>144</v>
      </c>
      <c r="F243" s="748"/>
      <c r="G243" s="748"/>
      <c r="H243" s="749"/>
      <c r="I243" s="1669">
        <f>([15]APEREZ!I243+[15]BPAYANO!I243+[15]CCABRERA!I243+[15]CGERALDO!I243+[15]DARIAS!I243+[15]DGUERRERO!I243+[15]DPOZO!I243+[15]JCORPORAN!I243+[15]JDOTEL!I243+[15]JGONZALEZ!I243+[15]LPEREZ!I243+[15]MROA!I243+[15]MSOTO!I243+[15]NLUNA!I243+[15]PENC.!I243+[15]SDELACRUZ!I243+[15]RREYES!I243)</f>
        <v>2</v>
      </c>
      <c r="J243" s="1669"/>
      <c r="K243" s="658"/>
      <c r="L243" s="812"/>
    </row>
    <row r="244" spans="2:12" ht="14.25" customHeight="1" thickTop="1" thickBot="1" x14ac:dyDescent="0.25">
      <c r="B244" s="633"/>
      <c r="C244" s="633"/>
      <c r="D244" s="657"/>
      <c r="E244" s="810" t="s">
        <v>24</v>
      </c>
      <c r="F244" s="751"/>
      <c r="G244" s="751"/>
      <c r="H244" s="752"/>
      <c r="I244" s="1669">
        <f>([15]APEREZ!I244+[15]BPAYANO!I244+[15]CCABRERA!I244+[15]CGERALDO!I244+[15]DARIAS!I244+[15]DGUERRERO!I244+[15]DPOZO!I244+[15]JCORPORAN!I244+[15]JDOTEL!I244+[15]JGONZALEZ!I244+[15]LPEREZ!I244+[15]MROA!I244+[15]MSOTO!I244+[15]NLUNA!I244+[15]PENC.!I244+[15]SDELACRUZ!I244+[15]RREYES!I244)</f>
        <v>129</v>
      </c>
      <c r="J244" s="1669"/>
      <c r="K244" s="658"/>
      <c r="L244" s="659"/>
    </row>
    <row r="245" spans="2:12" ht="14.25" customHeight="1" thickTop="1" thickBot="1" x14ac:dyDescent="0.25">
      <c r="B245" s="633"/>
      <c r="C245" s="633"/>
      <c r="D245" s="813"/>
      <c r="E245" s="775" t="s">
        <v>39</v>
      </c>
      <c r="F245" s="751"/>
      <c r="G245" s="751"/>
      <c r="H245" s="752"/>
      <c r="I245" s="1669">
        <f>([15]APEREZ!I245+[15]BPAYANO!I245+[15]CCABRERA!I245+[15]CGERALDO!I245+[15]DARIAS!I245+[15]DGUERRERO!I245+[15]DPOZO!I245+[15]JCORPORAN!I245+[15]JDOTEL!I245+[15]JGONZALEZ!I245+[15]LPEREZ!I245+[15]MROA!I245+[15]MSOTO!I245+[15]NLUNA!I245+[15]PENC.!I245+[15]SDELACRUZ!I245+[15]RREYES!I245)</f>
        <v>112</v>
      </c>
      <c r="J245" s="1669"/>
      <c r="K245" s="658"/>
      <c r="L245" s="659"/>
    </row>
    <row r="246" spans="2:12" ht="16.5" thickTop="1" thickBot="1" x14ac:dyDescent="0.25">
      <c r="B246" s="633"/>
      <c r="C246" s="814"/>
      <c r="D246" s="815" t="s">
        <v>166</v>
      </c>
      <c r="E246" s="763"/>
      <c r="F246" s="816"/>
      <c r="G246" s="765"/>
      <c r="H246" s="778"/>
      <c r="I246" s="1588">
        <f>(I247+I248+I249+I250)</f>
        <v>145</v>
      </c>
      <c r="J246" s="1588"/>
      <c r="K246" s="633"/>
      <c r="L246" s="659"/>
    </row>
    <row r="247" spans="2:12" ht="14.25" customHeight="1" thickTop="1" thickBot="1" x14ac:dyDescent="0.25">
      <c r="B247" s="633"/>
      <c r="C247" s="638"/>
      <c r="D247" s="817"/>
      <c r="E247" s="818" t="s">
        <v>169</v>
      </c>
      <c r="F247" s="819"/>
      <c r="G247" s="819"/>
      <c r="H247" s="820"/>
      <c r="I247" s="1660">
        <f>([15]APEREZ!I247+[15]BPAYANO!I247+[15]CCABRERA!I247+[15]CGERALDO!I247+[15]DARIAS!I247+[15]DGUERRERO!I247+[15]DPOZO!I247+[15]JCORPORAN!I247+[15]JDOTEL!I247+[15]JGONZALEZ!I247+[15]LPEREZ!I247+[15]MROA!I247+[15]MSOTO!I247+[15]NLUNA!I247+[15]PENC.!I247+[15]SDELACRUZ!I247+[15]RREYES!I247)</f>
        <v>35</v>
      </c>
      <c r="J247" s="1660"/>
      <c r="K247" s="633"/>
      <c r="L247" s="659"/>
    </row>
    <row r="248" spans="2:12" ht="14.25" customHeight="1" thickTop="1" thickBot="1" x14ac:dyDescent="0.25">
      <c r="B248" s="633"/>
      <c r="C248" s="821"/>
      <c r="D248" s="814"/>
      <c r="E248" s="819" t="s">
        <v>167</v>
      </c>
      <c r="F248" s="819"/>
      <c r="G248" s="819"/>
      <c r="H248" s="819"/>
      <c r="I248" s="1660">
        <f>([15]APEREZ!I248+[15]BPAYANO!I248+[15]CCABRERA!I248+[15]CGERALDO!I248+[15]DARIAS!I248+[15]DGUERRERO!I248+[15]DPOZO!I248+[15]JCORPORAN!I248+[15]JDOTEL!I248+[15]JGONZALEZ!I248+[15]LPEREZ!I248+[15]MROA!I248+[15]MSOTO!I248+[15]NLUNA!I248+[15]PENC.!I248+[15]SDELACRUZ!I248+[15]RREYES!I248)</f>
        <v>62</v>
      </c>
      <c r="J248" s="1660"/>
      <c r="K248" s="633"/>
    </row>
    <row r="249" spans="2:12" ht="14.25" customHeight="1" thickTop="1" thickBot="1" x14ac:dyDescent="0.25">
      <c r="B249" s="633"/>
      <c r="C249" s="821"/>
      <c r="D249" s="814"/>
      <c r="E249" s="822" t="s">
        <v>168</v>
      </c>
      <c r="F249" s="819"/>
      <c r="G249" s="819"/>
      <c r="H249" s="820"/>
      <c r="I249" s="1660">
        <f>([15]APEREZ!I249+[15]BPAYANO!I249+[15]CCABRERA!I249+[15]CGERALDO!I249+[15]DARIAS!I249+[15]DGUERRERO!I249+[15]DPOZO!I249+[15]JCORPORAN!I249+[15]JDOTEL!I249+[15]JGONZALEZ!I249+[15]LPEREZ!I249+[15]MROA!I249+[15]MSOTO!I249+[15]NLUNA!I249+[15]PENC.!I249+[15]SDELACRUZ!I249+[15]RREYES!I249)</f>
        <v>34</v>
      </c>
      <c r="J249" s="1660"/>
      <c r="K249" s="633"/>
    </row>
    <row r="250" spans="2:12" ht="14.25" customHeight="1" thickTop="1" thickBot="1" x14ac:dyDescent="0.25">
      <c r="B250" s="633"/>
      <c r="C250" s="821"/>
      <c r="D250" s="814"/>
      <c r="E250" s="822" t="s">
        <v>170</v>
      </c>
      <c r="F250" s="819"/>
      <c r="G250" s="819"/>
      <c r="H250" s="820"/>
      <c r="I250" s="1660">
        <f>([15]APEREZ!I250+[15]BPAYANO!I250+[15]CCABRERA!I250+[15]CGERALDO!I250+[15]DARIAS!I250+[15]DGUERRERO!I250+[15]DPOZO!I250+[15]JCORPORAN!I250+[15]JDOTEL!I250+[15]JGONZALEZ!I250+[15]LPEREZ!I250+[15]MROA!I250+[15]MSOTO!I250+[15]NLUNA!I250+[15]PENC.!I250+[15]SDELACRUZ!I250+[15]RREYES!I250)</f>
        <v>14</v>
      </c>
      <c r="J250" s="1660"/>
      <c r="K250" s="633"/>
    </row>
    <row r="251" spans="2:12" ht="14.25" customHeight="1" thickTop="1" thickBot="1" x14ac:dyDescent="0.3">
      <c r="B251" s="633"/>
      <c r="C251" s="738"/>
      <c r="D251" s="657"/>
      <c r="E251" s="823" t="s">
        <v>37</v>
      </c>
      <c r="F251" s="824"/>
      <c r="G251" s="824"/>
      <c r="H251" s="825"/>
      <c r="I251" s="1632">
        <f>I252+I253+I254</f>
        <v>4</v>
      </c>
      <c r="J251" s="1632"/>
      <c r="K251" s="633"/>
    </row>
    <row r="252" spans="2:12" ht="14.25" customHeight="1" thickTop="1" thickBot="1" x14ac:dyDescent="0.25">
      <c r="B252" s="633"/>
      <c r="C252" s="633"/>
      <c r="D252" s="657"/>
      <c r="E252" s="826" t="s">
        <v>13</v>
      </c>
      <c r="F252" s="748"/>
      <c r="G252" s="748"/>
      <c r="H252" s="749"/>
      <c r="I252" s="1660">
        <f>([15]APEREZ!I252+[15]BPAYANO!I252+[15]CCABRERA!I252+[15]CGERALDO!I252+[15]DARIAS!I252+[15]DGUERRERO!I252+[15]DPOZO!I252+[15]JCORPORAN!I252+[15]JDOTEL!I252+[15]JGONZALEZ!I252+[15]LPEREZ!I252+[15]MROA!I252+[15]MSOTO!I252+[15]NLUNA!I252+[15]PENC.!I252+[15]SDELACRUZ!I252+[15]RREYES!I252)</f>
        <v>2</v>
      </c>
      <c r="J252" s="1660"/>
      <c r="K252" s="633"/>
    </row>
    <row r="253" spans="2:12" ht="14.25" customHeight="1" thickTop="1" thickBot="1" x14ac:dyDescent="0.25">
      <c r="B253" s="633"/>
      <c r="C253" s="738"/>
      <c r="D253" s="657"/>
      <c r="E253" s="827" t="s">
        <v>14</v>
      </c>
      <c r="F253" s="819"/>
      <c r="G253" s="819"/>
      <c r="H253" s="820"/>
      <c r="I253" s="1660">
        <f>([15]APEREZ!I253+[15]BPAYANO!I253+[15]CCABRERA!I253+[15]CGERALDO!I253+[15]DARIAS!I253+[15]DGUERRERO!I253+[15]DPOZO!I253+[15]JCORPORAN!I253+[15]JDOTEL!I253+[15]JGONZALEZ!I253+[15]LPEREZ!I253+[15]MROA!I253+[15]MSOTO!I253+[15]NLUNA!I253+[15]PENC.!I253+[15]SDELACRUZ!I253+[15]RREYES!I253)</f>
        <v>2</v>
      </c>
      <c r="J253" s="1660"/>
      <c r="K253" s="633"/>
    </row>
    <row r="254" spans="2:12" ht="14.25" customHeight="1" thickTop="1" thickBot="1" x14ac:dyDescent="0.25">
      <c r="B254" s="633"/>
      <c r="C254" s="738"/>
      <c r="D254" s="657"/>
      <c r="E254" s="828" t="s">
        <v>89</v>
      </c>
      <c r="F254" s="819"/>
      <c r="G254" s="819"/>
      <c r="H254" s="820"/>
      <c r="I254" s="1660">
        <f>([15]APEREZ!I254+[15]BPAYANO!I254+[15]CCABRERA!I254+[15]CGERALDO!I254+[15]DARIAS!I254+[15]DGUERRERO!I254+[15]DPOZO!I254+[15]JCORPORAN!I254+[15]JDOTEL!I254+[15]JGONZALEZ!I254+[15]LPEREZ!I254+[15]MROA!I254+[15]MSOTO!I254+[15]NLUNA!I254+[15]PENC.!I254+[15]SDELACRUZ!I254+[15]RREYES!I254)</f>
        <v>0</v>
      </c>
      <c r="J254" s="1660"/>
      <c r="K254" s="634"/>
    </row>
    <row r="255" spans="2:12" ht="15" customHeight="1" thickTop="1" thickBot="1" x14ac:dyDescent="0.25">
      <c r="B255" s="633"/>
      <c r="C255" s="829" t="s">
        <v>171</v>
      </c>
      <c r="D255" s="830"/>
      <c r="E255" s="830"/>
      <c r="F255" s="830"/>
      <c r="G255" s="831"/>
      <c r="H255" s="1599" t="s">
        <v>0</v>
      </c>
      <c r="I255" s="1670"/>
      <c r="J255" s="1665"/>
      <c r="K255" s="633"/>
    </row>
    <row r="256" spans="2:12" ht="15" customHeight="1" thickTop="1" x14ac:dyDescent="0.2">
      <c r="B256" s="634"/>
      <c r="C256" s="832"/>
      <c r="D256" s="833"/>
      <c r="E256" s="833"/>
      <c r="F256" s="833"/>
      <c r="G256" s="834"/>
      <c r="H256" s="1671">
        <f>(F10+J15-F21+J77-H90)</f>
        <v>3799</v>
      </c>
      <c r="I256" s="1672"/>
      <c r="J256" s="1673"/>
      <c r="K256" s="634"/>
    </row>
    <row r="257" spans="2:11" ht="15" customHeight="1" thickBot="1" x14ac:dyDescent="0.25">
      <c r="B257" s="634"/>
      <c r="C257" s="835"/>
      <c r="D257" s="836"/>
      <c r="E257" s="836"/>
      <c r="F257" s="836"/>
      <c r="G257" s="837"/>
      <c r="H257" s="1674"/>
      <c r="I257" s="1675"/>
      <c r="J257" s="1676"/>
      <c r="K257" s="634"/>
    </row>
    <row r="258" spans="2:11" ht="13.5" thickTop="1" x14ac:dyDescent="0.2">
      <c r="B258" s="634"/>
      <c r="C258" s="634"/>
      <c r="D258" s="634"/>
      <c r="E258" s="634"/>
      <c r="F258" s="634"/>
      <c r="G258" s="634"/>
      <c r="H258" s="634"/>
      <c r="I258" s="634"/>
      <c r="J258" s="634"/>
      <c r="K258" s="634"/>
    </row>
    <row r="260" spans="2:11" x14ac:dyDescent="0.2">
      <c r="E260" s="838"/>
    </row>
    <row r="261" spans="2:11" x14ac:dyDescent="0.2">
      <c r="E261" s="838"/>
    </row>
    <row r="262" spans="2:11" x14ac:dyDescent="0.2">
      <c r="E262" s="838"/>
    </row>
    <row r="263" spans="2:11" x14ac:dyDescent="0.2">
      <c r="E263" s="838"/>
    </row>
    <row r="264" spans="2:11" x14ac:dyDescent="0.2">
      <c r="E264" s="838"/>
    </row>
    <row r="265" spans="2:11" x14ac:dyDescent="0.2">
      <c r="E265" s="649"/>
    </row>
    <row r="267" spans="2:11" x14ac:dyDescent="0.2">
      <c r="E267" s="649"/>
    </row>
  </sheetData>
  <sheetProtection password="DF07" sheet="1" objects="1" scenarios="1"/>
  <mergeCells count="204">
    <mergeCell ref="H255:J255"/>
    <mergeCell ref="H256:J257"/>
    <mergeCell ref="I249:J249"/>
    <mergeCell ref="I250:J250"/>
    <mergeCell ref="I251:J251"/>
    <mergeCell ref="I252:J252"/>
    <mergeCell ref="I253:J253"/>
    <mergeCell ref="I254:J254"/>
    <mergeCell ref="I243:J243"/>
    <mergeCell ref="I244:J244"/>
    <mergeCell ref="I245:J245"/>
    <mergeCell ref="I246:J246"/>
    <mergeCell ref="I247:J247"/>
    <mergeCell ref="I248:J248"/>
    <mergeCell ref="I238:J238"/>
    <mergeCell ref="I239:J239"/>
    <mergeCell ref="I240:J240"/>
    <mergeCell ref="E241:H241"/>
    <mergeCell ref="I241:J241"/>
    <mergeCell ref="I242:J242"/>
    <mergeCell ref="I232:J232"/>
    <mergeCell ref="I233:J233"/>
    <mergeCell ref="I234:J234"/>
    <mergeCell ref="I235:J235"/>
    <mergeCell ref="I236:J236"/>
    <mergeCell ref="I237:J237"/>
    <mergeCell ref="I226:J226"/>
    <mergeCell ref="I227:J227"/>
    <mergeCell ref="I228:J228"/>
    <mergeCell ref="I229:J229"/>
    <mergeCell ref="I230:J230"/>
    <mergeCell ref="I231:J231"/>
    <mergeCell ref="I220:J220"/>
    <mergeCell ref="I221:J221"/>
    <mergeCell ref="I222:J222"/>
    <mergeCell ref="I223:J223"/>
    <mergeCell ref="I224:J224"/>
    <mergeCell ref="I225:J225"/>
    <mergeCell ref="I214:J214"/>
    <mergeCell ref="I215:J215"/>
    <mergeCell ref="I216:J216"/>
    <mergeCell ref="I217:J217"/>
    <mergeCell ref="I218:J218"/>
    <mergeCell ref="I219:J219"/>
    <mergeCell ref="I208:J208"/>
    <mergeCell ref="I209:J209"/>
    <mergeCell ref="I210:J210"/>
    <mergeCell ref="I211:J211"/>
    <mergeCell ref="I212:J212"/>
    <mergeCell ref="I213:J213"/>
    <mergeCell ref="I202:J202"/>
    <mergeCell ref="I203:J203"/>
    <mergeCell ref="I204:J204"/>
    <mergeCell ref="I205:J205"/>
    <mergeCell ref="I206:J206"/>
    <mergeCell ref="I207:J207"/>
    <mergeCell ref="I196:J196"/>
    <mergeCell ref="I197:J197"/>
    <mergeCell ref="I198:J198"/>
    <mergeCell ref="I199:J199"/>
    <mergeCell ref="I200:J200"/>
    <mergeCell ref="I201:J201"/>
    <mergeCell ref="I190:J190"/>
    <mergeCell ref="I191:J191"/>
    <mergeCell ref="I192:J192"/>
    <mergeCell ref="I193:J193"/>
    <mergeCell ref="I194:J194"/>
    <mergeCell ref="I195:J195"/>
    <mergeCell ref="I184:J184"/>
    <mergeCell ref="I185:J185"/>
    <mergeCell ref="I186:J186"/>
    <mergeCell ref="I187:J187"/>
    <mergeCell ref="I188:J188"/>
    <mergeCell ref="I189:J189"/>
    <mergeCell ref="I178:J178"/>
    <mergeCell ref="I179:J179"/>
    <mergeCell ref="I180:J180"/>
    <mergeCell ref="I181:J181"/>
    <mergeCell ref="I182:J182"/>
    <mergeCell ref="I183:J183"/>
    <mergeCell ref="I172:J172"/>
    <mergeCell ref="I173:J173"/>
    <mergeCell ref="I174:J174"/>
    <mergeCell ref="I175:J175"/>
    <mergeCell ref="I176:J176"/>
    <mergeCell ref="I177:J177"/>
    <mergeCell ref="I166:J166"/>
    <mergeCell ref="I167:J167"/>
    <mergeCell ref="I168:J168"/>
    <mergeCell ref="I169:J169"/>
    <mergeCell ref="I170:J170"/>
    <mergeCell ref="I171:J171"/>
    <mergeCell ref="I160:J160"/>
    <mergeCell ref="I161:J161"/>
    <mergeCell ref="I162:J162"/>
    <mergeCell ref="I163:J163"/>
    <mergeCell ref="I164:J164"/>
    <mergeCell ref="I165:J165"/>
    <mergeCell ref="I154:J154"/>
    <mergeCell ref="I155:J155"/>
    <mergeCell ref="I156:J156"/>
    <mergeCell ref="I157:J157"/>
    <mergeCell ref="I158:J158"/>
    <mergeCell ref="I159:J159"/>
    <mergeCell ref="I148:J148"/>
    <mergeCell ref="I149:J149"/>
    <mergeCell ref="I150:J150"/>
    <mergeCell ref="I151:J151"/>
    <mergeCell ref="I152:J152"/>
    <mergeCell ref="I153:J153"/>
    <mergeCell ref="I142:J142"/>
    <mergeCell ref="I143:J143"/>
    <mergeCell ref="I144:J144"/>
    <mergeCell ref="I145:J145"/>
    <mergeCell ref="I146:J146"/>
    <mergeCell ref="I147:J147"/>
    <mergeCell ref="I136:J136"/>
    <mergeCell ref="I137:J137"/>
    <mergeCell ref="I138:J138"/>
    <mergeCell ref="I139:J139"/>
    <mergeCell ref="I140:J140"/>
    <mergeCell ref="I141:J141"/>
    <mergeCell ref="I130:J130"/>
    <mergeCell ref="I131:J131"/>
    <mergeCell ref="I132:J132"/>
    <mergeCell ref="I133:J133"/>
    <mergeCell ref="I134:J134"/>
    <mergeCell ref="I135:J135"/>
    <mergeCell ref="I124:J124"/>
    <mergeCell ref="I125:J125"/>
    <mergeCell ref="I126:J126"/>
    <mergeCell ref="I127:J127"/>
    <mergeCell ref="I128:J128"/>
    <mergeCell ref="I129:J129"/>
    <mergeCell ref="I118:J118"/>
    <mergeCell ref="I119:J119"/>
    <mergeCell ref="I120:J120"/>
    <mergeCell ref="I121:J121"/>
    <mergeCell ref="I122:J122"/>
    <mergeCell ref="I123:J123"/>
    <mergeCell ref="I112:J112"/>
    <mergeCell ref="I113:J113"/>
    <mergeCell ref="I114:J114"/>
    <mergeCell ref="I115:J115"/>
    <mergeCell ref="I116:J116"/>
    <mergeCell ref="I117:J117"/>
    <mergeCell ref="I106:J106"/>
    <mergeCell ref="I107:J107"/>
    <mergeCell ref="I108:J108"/>
    <mergeCell ref="I109:J109"/>
    <mergeCell ref="I110:J110"/>
    <mergeCell ref="I111:J111"/>
    <mergeCell ref="I100:J100"/>
    <mergeCell ref="I101:J101"/>
    <mergeCell ref="I102:J102"/>
    <mergeCell ref="I103:J103"/>
    <mergeCell ref="I104:J104"/>
    <mergeCell ref="I105:J105"/>
    <mergeCell ref="H95:I95"/>
    <mergeCell ref="E96:F96"/>
    <mergeCell ref="H96:I96"/>
    <mergeCell ref="C97:H99"/>
    <mergeCell ref="I97:J97"/>
    <mergeCell ref="I98:J99"/>
    <mergeCell ref="E92:F92"/>
    <mergeCell ref="H92:I92"/>
    <mergeCell ref="E93:F93"/>
    <mergeCell ref="H93:I93"/>
    <mergeCell ref="E94:F94"/>
    <mergeCell ref="H94:I94"/>
    <mergeCell ref="D71:E71"/>
    <mergeCell ref="D72:E72"/>
    <mergeCell ref="C76:I76"/>
    <mergeCell ref="D77:E77"/>
    <mergeCell ref="D78:E78"/>
    <mergeCell ref="C89:G91"/>
    <mergeCell ref="H89:I89"/>
    <mergeCell ref="H90:I91"/>
    <mergeCell ref="D34:E34"/>
    <mergeCell ref="D38:E38"/>
    <mergeCell ref="D49:E49"/>
    <mergeCell ref="C66:I68"/>
    <mergeCell ref="D70:E70"/>
    <mergeCell ref="C5:H5"/>
    <mergeCell ref="C6:H6"/>
    <mergeCell ref="C7:D7"/>
    <mergeCell ref="C9:E11"/>
    <mergeCell ref="F9:G9"/>
    <mergeCell ref="H9:I9"/>
    <mergeCell ref="F10:G11"/>
    <mergeCell ref="H10:I11"/>
    <mergeCell ref="J66:J68"/>
    <mergeCell ref="C17:G17"/>
    <mergeCell ref="J17:K17"/>
    <mergeCell ref="F19:I19"/>
    <mergeCell ref="F21:I21"/>
    <mergeCell ref="J21:J22"/>
    <mergeCell ref="D23:E23"/>
    <mergeCell ref="C13:G15"/>
    <mergeCell ref="H13:I13"/>
    <mergeCell ref="J13:K14"/>
    <mergeCell ref="J15:K15"/>
    <mergeCell ref="C16:G16"/>
    <mergeCell ref="J16:K16"/>
  </mergeCells>
  <printOptions verticalCentered="1"/>
  <pageMargins left="3.937007874015748E-2" right="0.23622047244094491" top="0.15748031496062992" bottom="3.937007874015748E-2" header="0" footer="0"/>
  <pageSetup scale="75" fitToHeight="2" pageOrder="overThenDown" orientation="portrait" r:id="rId1"/>
  <headerFooter alignWithMargins="0"/>
  <rowBreaks count="1" manualBreakCount="1">
    <brk id="74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267"/>
  <sheetViews>
    <sheetView showGridLines="0" showRowColHeaders="0" showZeros="0" zoomScale="115" zoomScaleNormal="115" zoomScaleSheetLayoutView="90" workbookViewId="0">
      <selection activeCell="C7" sqref="C7:D7"/>
    </sheetView>
  </sheetViews>
  <sheetFormatPr baseColWidth="10" defaultColWidth="11.42578125" defaultRowHeight="12.75" outlineLevelRow="1" x14ac:dyDescent="0.2"/>
  <cols>
    <col min="1" max="1" width="7.5703125" style="531" customWidth="1"/>
    <col min="2" max="2" width="17.7109375" style="531" customWidth="1"/>
    <col min="3" max="3" width="13.5703125" style="531" customWidth="1"/>
    <col min="4" max="4" width="13.85546875" style="531" customWidth="1"/>
    <col min="5" max="5" width="46.85546875" style="531" customWidth="1"/>
    <col min="6" max="6" width="9.28515625" style="531" customWidth="1"/>
    <col min="7" max="8" width="7.7109375" style="531" customWidth="1"/>
    <col min="9" max="9" width="7.85546875" style="531" customWidth="1"/>
    <col min="10" max="10" width="9.7109375" style="531" customWidth="1"/>
    <col min="11" max="17" width="7.7109375" style="531" customWidth="1"/>
    <col min="18" max="16384" width="11.42578125" style="531"/>
  </cols>
  <sheetData>
    <row r="1" spans="1:18" ht="60.75" customHeight="1" thickBot="1" x14ac:dyDescent="0.25">
      <c r="A1" s="528"/>
      <c r="B1" s="529"/>
      <c r="C1" s="529"/>
      <c r="D1" s="530"/>
      <c r="E1" s="530"/>
      <c r="F1" s="206"/>
      <c r="G1" s="529"/>
      <c r="H1" s="212" t="s">
        <v>177</v>
      </c>
      <c r="I1" s="529"/>
      <c r="J1" s="529"/>
      <c r="K1" s="529"/>
      <c r="M1" s="528"/>
      <c r="N1" s="528"/>
    </row>
    <row r="2" spans="1:18" ht="17.25" thickTop="1" thickBot="1" x14ac:dyDescent="0.3">
      <c r="A2" s="528"/>
      <c r="B2" s="532"/>
      <c r="C2" s="532"/>
      <c r="D2" s="533"/>
      <c r="E2" s="533"/>
      <c r="F2" s="533"/>
      <c r="G2" s="529"/>
      <c r="H2" s="202" t="s">
        <v>16</v>
      </c>
      <c r="I2" s="203"/>
      <c r="J2" s="54" t="s">
        <v>217</v>
      </c>
      <c r="K2" s="532"/>
      <c r="L2" s="528"/>
      <c r="M2" s="528"/>
      <c r="N2" s="528"/>
    </row>
    <row r="3" spans="1:18" ht="17.25" thickTop="1" thickBot="1" x14ac:dyDescent="0.3">
      <c r="A3" s="528"/>
      <c r="B3" s="206"/>
      <c r="C3" s="532"/>
      <c r="D3" s="186"/>
      <c r="E3" s="186"/>
      <c r="F3" s="186"/>
      <c r="G3" s="529"/>
      <c r="H3" s="204" t="s">
        <v>17</v>
      </c>
      <c r="I3" s="534"/>
      <c r="J3" s="54"/>
      <c r="K3" s="532"/>
      <c r="L3" s="528"/>
      <c r="M3" s="535"/>
      <c r="N3" s="535"/>
    </row>
    <row r="4" spans="1:18" ht="12" customHeight="1" thickTop="1" thickBot="1" x14ac:dyDescent="0.25">
      <c r="A4" s="536"/>
      <c r="B4" s="532"/>
      <c r="C4" s="532"/>
      <c r="D4" s="532"/>
      <c r="E4" s="533"/>
      <c r="F4" s="537"/>
      <c r="G4" s="533"/>
      <c r="H4" s="533"/>
      <c r="I4" s="533"/>
      <c r="J4" s="533"/>
      <c r="K4" s="533"/>
      <c r="L4" s="535"/>
      <c r="M4" s="535"/>
      <c r="N4" s="535"/>
      <c r="O4" s="538"/>
      <c r="P4" s="538"/>
      <c r="Q4" s="538"/>
      <c r="R4" s="538"/>
    </row>
    <row r="5" spans="1:18" ht="17.25" customHeight="1" thickTop="1" thickBot="1" x14ac:dyDescent="0.3">
      <c r="A5" s="528"/>
      <c r="B5" s="135" t="s">
        <v>218</v>
      </c>
      <c r="C5" s="1220"/>
      <c r="D5" s="1221"/>
      <c r="E5" s="1221"/>
      <c r="F5" s="1221"/>
      <c r="G5" s="1221"/>
      <c r="H5" s="1222"/>
      <c r="I5" s="529"/>
      <c r="J5" s="529"/>
      <c r="K5" s="529"/>
      <c r="L5" s="40"/>
      <c r="M5" s="535"/>
    </row>
    <row r="6" spans="1:18" ht="17.25" customHeight="1" thickTop="1" thickBot="1" x14ac:dyDescent="0.3">
      <c r="A6" s="528"/>
      <c r="B6" s="135" t="s">
        <v>18</v>
      </c>
      <c r="C6" s="1220" t="s">
        <v>220</v>
      </c>
      <c r="D6" s="1221"/>
      <c r="E6" s="1221"/>
      <c r="F6" s="1221"/>
      <c r="G6" s="1221"/>
      <c r="H6" s="1222"/>
      <c r="I6" s="529"/>
      <c r="J6" s="529"/>
      <c r="K6" s="529"/>
      <c r="L6" s="40"/>
      <c r="M6" s="41"/>
      <c r="N6" s="535"/>
      <c r="O6" s="538"/>
      <c r="P6" s="538"/>
      <c r="Q6" s="538"/>
    </row>
    <row r="7" spans="1:18" ht="17.25" customHeight="1" thickTop="1" thickBot="1" x14ac:dyDescent="0.3">
      <c r="A7" s="528"/>
      <c r="B7" s="136" t="s">
        <v>19</v>
      </c>
      <c r="C7" s="1223" t="s">
        <v>241</v>
      </c>
      <c r="D7" s="1224"/>
      <c r="E7" s="55"/>
      <c r="F7" s="56"/>
      <c r="G7" s="56"/>
      <c r="H7" s="55"/>
      <c r="I7" s="529"/>
      <c r="J7" s="529"/>
      <c r="K7" s="529"/>
      <c r="L7" s="41"/>
      <c r="M7" s="528"/>
      <c r="N7" s="528"/>
    </row>
    <row r="8" spans="1:18" ht="6.75" customHeight="1" thickTop="1" thickBot="1" x14ac:dyDescent="0.25">
      <c r="B8" s="532"/>
      <c r="C8" s="532"/>
      <c r="D8" s="532"/>
      <c r="E8" s="532"/>
      <c r="F8" s="532"/>
      <c r="G8" s="532"/>
      <c r="H8" s="539"/>
      <c r="I8" s="532"/>
      <c r="J8" s="532"/>
      <c r="K8" s="532"/>
      <c r="L8" s="528"/>
    </row>
    <row r="9" spans="1:18" ht="14.25" customHeight="1" thickTop="1" thickBot="1" x14ac:dyDescent="0.25">
      <c r="B9" s="529"/>
      <c r="C9" s="1225" t="s">
        <v>52</v>
      </c>
      <c r="D9" s="1225"/>
      <c r="E9" s="1225"/>
      <c r="F9" s="1227" t="s">
        <v>33</v>
      </c>
      <c r="G9" s="1228"/>
      <c r="H9" s="1227" t="s">
        <v>0</v>
      </c>
      <c r="I9" s="1228"/>
      <c r="J9" s="529"/>
      <c r="K9" s="529"/>
    </row>
    <row r="10" spans="1:18" ht="14.25" customHeight="1" thickTop="1" thickBot="1" x14ac:dyDescent="0.25">
      <c r="A10" s="538"/>
      <c r="B10" s="540"/>
      <c r="C10" s="1226"/>
      <c r="D10" s="1225"/>
      <c r="E10" s="1225"/>
      <c r="F10" s="1229">
        <v>5870</v>
      </c>
      <c r="G10" s="1229"/>
      <c r="H10" s="1230">
        <f>SUM(F10:G11)</f>
        <v>5870</v>
      </c>
      <c r="I10" s="1230"/>
      <c r="J10" s="529"/>
      <c r="K10" s="529"/>
    </row>
    <row r="11" spans="1:18" ht="14.25" customHeight="1" thickTop="1" thickBot="1" x14ac:dyDescent="0.25">
      <c r="A11" s="538"/>
      <c r="B11" s="540"/>
      <c r="C11" s="1226"/>
      <c r="D11" s="1225"/>
      <c r="E11" s="1225"/>
      <c r="F11" s="1229"/>
      <c r="G11" s="1229"/>
      <c r="H11" s="1230"/>
      <c r="I11" s="1230"/>
      <c r="J11" s="529"/>
      <c r="K11" s="529"/>
    </row>
    <row r="12" spans="1:18" ht="4.5" customHeight="1" thickTop="1" thickBot="1" x14ac:dyDescent="0.25">
      <c r="A12" s="538"/>
      <c r="B12" s="540"/>
      <c r="C12" s="541"/>
      <c r="D12" s="541"/>
      <c r="E12" s="541"/>
      <c r="F12" s="541"/>
      <c r="G12" s="541"/>
      <c r="H12" s="541"/>
      <c r="I12" s="541"/>
      <c r="J12" s="541"/>
      <c r="K12" s="541"/>
      <c r="L12" s="542"/>
    </row>
    <row r="13" spans="1:18" ht="14.25" customHeight="1" thickTop="1" thickBot="1" x14ac:dyDescent="0.25">
      <c r="A13" s="538"/>
      <c r="B13" s="540"/>
      <c r="C13" s="1226" t="s">
        <v>53</v>
      </c>
      <c r="D13" s="1225"/>
      <c r="E13" s="1225"/>
      <c r="F13" s="1225"/>
      <c r="G13" s="1225"/>
      <c r="H13" s="1227" t="s">
        <v>0</v>
      </c>
      <c r="I13" s="1228"/>
      <c r="J13" s="1244" t="s">
        <v>11</v>
      </c>
      <c r="K13" s="1244"/>
    </row>
    <row r="14" spans="1:18" ht="14.25" customHeight="1" thickTop="1" thickBot="1" x14ac:dyDescent="0.25">
      <c r="B14" s="540"/>
      <c r="C14" s="1225"/>
      <c r="D14" s="1225"/>
      <c r="E14" s="1225"/>
      <c r="F14" s="1225"/>
      <c r="G14" s="1225"/>
      <c r="H14" s="313" t="s">
        <v>1</v>
      </c>
      <c r="I14" s="313" t="s">
        <v>2</v>
      </c>
      <c r="J14" s="1244"/>
      <c r="K14" s="1244"/>
    </row>
    <row r="15" spans="1:18" ht="14.25" customHeight="1" thickTop="1" thickBot="1" x14ac:dyDescent="0.25">
      <c r="B15" s="529"/>
      <c r="C15" s="1225"/>
      <c r="D15" s="1225"/>
      <c r="E15" s="1225"/>
      <c r="F15" s="1225"/>
      <c r="G15" s="1225"/>
      <c r="H15" s="310">
        <f>SUM(H16:H17)</f>
        <v>1104</v>
      </c>
      <c r="I15" s="310">
        <f>SUM(I16:I17)</f>
        <v>45</v>
      </c>
      <c r="J15" s="1245">
        <f>H15+I15</f>
        <v>1149</v>
      </c>
      <c r="K15" s="1245"/>
    </row>
    <row r="16" spans="1:18" ht="19.5" customHeight="1" thickTop="1" thickBot="1" x14ac:dyDescent="0.25">
      <c r="B16" s="529"/>
      <c r="C16" s="1234" t="s">
        <v>15</v>
      </c>
      <c r="D16" s="1235"/>
      <c r="E16" s="1235"/>
      <c r="F16" s="1235"/>
      <c r="G16" s="1246"/>
      <c r="H16" s="57">
        <v>72</v>
      </c>
      <c r="I16" s="57">
        <v>4</v>
      </c>
      <c r="J16" s="1247">
        <f>H16+I16</f>
        <v>76</v>
      </c>
      <c r="K16" s="1247"/>
    </row>
    <row r="17" spans="2:15" ht="16.5" customHeight="1" thickTop="1" thickBot="1" x14ac:dyDescent="0.25">
      <c r="B17" s="529"/>
      <c r="C17" s="1234" t="s">
        <v>213</v>
      </c>
      <c r="D17" s="1235"/>
      <c r="E17" s="1235"/>
      <c r="F17" s="1235"/>
      <c r="G17" s="1235"/>
      <c r="H17" s="57">
        <v>1032</v>
      </c>
      <c r="I17" s="57">
        <v>41</v>
      </c>
      <c r="J17" s="1236">
        <f>H17+I17</f>
        <v>1073</v>
      </c>
      <c r="K17" s="1237"/>
    </row>
    <row r="18" spans="2:15" ht="14.25" customHeight="1" thickTop="1" thickBot="1" x14ac:dyDescent="0.25">
      <c r="B18" s="529"/>
      <c r="C18" s="124" t="s">
        <v>8</v>
      </c>
      <c r="D18" s="125"/>
      <c r="E18" s="126"/>
      <c r="F18" s="543"/>
      <c r="G18" s="543"/>
      <c r="H18" s="544"/>
      <c r="I18" s="545"/>
      <c r="J18" s="546"/>
      <c r="K18" s="529"/>
    </row>
    <row r="19" spans="2:15" ht="14.25" customHeight="1" thickTop="1" thickBot="1" x14ac:dyDescent="0.25">
      <c r="B19" s="529"/>
      <c r="C19" s="127"/>
      <c r="D19" s="128"/>
      <c r="E19" s="128"/>
      <c r="F19" s="1227" t="s">
        <v>51</v>
      </c>
      <c r="G19" s="1227"/>
      <c r="H19" s="1227"/>
      <c r="I19" s="1238"/>
      <c r="J19" s="313" t="s">
        <v>0</v>
      </c>
      <c r="K19" s="529"/>
    </row>
    <row r="20" spans="2:15" ht="14.25" customHeight="1" thickTop="1" thickBot="1" x14ac:dyDescent="0.25">
      <c r="B20" s="529"/>
      <c r="C20" s="127"/>
      <c r="D20" s="128" t="s">
        <v>54</v>
      </c>
      <c r="E20" s="128"/>
      <c r="F20" s="172" t="s">
        <v>5</v>
      </c>
      <c r="G20" s="172" t="s">
        <v>35</v>
      </c>
      <c r="H20" s="172" t="s">
        <v>3</v>
      </c>
      <c r="I20" s="192" t="s">
        <v>4</v>
      </c>
      <c r="J20" s="547"/>
      <c r="K20" s="529"/>
    </row>
    <row r="21" spans="2:15" ht="14.25" customHeight="1" thickTop="1" thickBot="1" x14ac:dyDescent="0.25">
      <c r="B21" s="529"/>
      <c r="C21" s="129"/>
      <c r="D21" s="130"/>
      <c r="E21" s="130"/>
      <c r="F21" s="1239">
        <f>(J23+J28+J35+J39+J40+J41+J54+J57+J58+J59+J61+J62+J63)</f>
        <v>36</v>
      </c>
      <c r="G21" s="1239"/>
      <c r="H21" s="1239"/>
      <c r="I21" s="1240"/>
      <c r="J21" s="1241">
        <f>(J23+J28+J34+J38+J49+J70+J72+J78)</f>
        <v>147</v>
      </c>
      <c r="K21" s="529"/>
    </row>
    <row r="22" spans="2:15" ht="15.75" thickTop="1" thickBot="1" x14ac:dyDescent="0.25">
      <c r="B22" s="529"/>
      <c r="C22" s="548"/>
      <c r="D22" s="62"/>
      <c r="E22" s="62"/>
      <c r="F22" s="133">
        <f>(F23+F28+F34+F38+F49+F70+F72+F77+F78)</f>
        <v>108</v>
      </c>
      <c r="G22" s="133">
        <f>(G23+G28+G34+G38+G49+G70+G72+G77+G78)</f>
        <v>36</v>
      </c>
      <c r="H22" s="133">
        <f>(H23+H28+H34+H38+H49+H70+H72+H77+H78)</f>
        <v>3</v>
      </c>
      <c r="I22" s="133">
        <f>(I23+I28+I34+I38+I49+I70+I72+I77+I78)</f>
        <v>0</v>
      </c>
      <c r="J22" s="1241"/>
      <c r="K22" s="529"/>
    </row>
    <row r="23" spans="2:15" ht="16.5" customHeight="1" thickTop="1" thickBot="1" x14ac:dyDescent="0.3">
      <c r="B23" s="529"/>
      <c r="C23" s="549"/>
      <c r="D23" s="1242" t="s">
        <v>55</v>
      </c>
      <c r="E23" s="1243"/>
      <c r="F23" s="140">
        <f>SUM(F24:F27)</f>
        <v>1</v>
      </c>
      <c r="G23" s="140">
        <f>SUM(G24:G27)</f>
        <v>0</v>
      </c>
      <c r="H23" s="140">
        <f>SUM(H24:H27)</f>
        <v>0</v>
      </c>
      <c r="I23" s="141">
        <f>SUM(I24:I27)</f>
        <v>0</v>
      </c>
      <c r="J23" s="142">
        <f t="shared" ref="J23:J33" si="0">SUM(F23:I23)</f>
        <v>1</v>
      </c>
      <c r="K23" s="529"/>
    </row>
    <row r="24" spans="2:15" ht="14.25" customHeight="1" outlineLevel="1" thickTop="1" thickBot="1" x14ac:dyDescent="0.25">
      <c r="B24" s="529"/>
      <c r="C24" s="549"/>
      <c r="D24" s="550"/>
      <c r="E24" s="551" t="s">
        <v>36</v>
      </c>
      <c r="F24" s="552"/>
      <c r="G24" s="552"/>
      <c r="H24" s="552"/>
      <c r="I24" s="552"/>
      <c r="J24" s="553">
        <f t="shared" si="0"/>
        <v>0</v>
      </c>
      <c r="K24" s="529"/>
    </row>
    <row r="25" spans="2:15" ht="14.25" customHeight="1" outlineLevel="1" thickTop="1" thickBot="1" x14ac:dyDescent="0.25">
      <c r="B25" s="529"/>
      <c r="C25" s="549"/>
      <c r="D25" s="550"/>
      <c r="E25" s="551" t="s">
        <v>25</v>
      </c>
      <c r="F25" s="552"/>
      <c r="G25" s="552"/>
      <c r="H25" s="552"/>
      <c r="I25" s="552"/>
      <c r="J25" s="553">
        <f t="shared" si="0"/>
        <v>0</v>
      </c>
      <c r="K25" s="529"/>
    </row>
    <row r="26" spans="2:15" ht="14.25" customHeight="1" outlineLevel="1" thickTop="1" thickBot="1" x14ac:dyDescent="0.25">
      <c r="B26" s="529"/>
      <c r="C26" s="549"/>
      <c r="D26" s="550"/>
      <c r="E26" s="551" t="s">
        <v>26</v>
      </c>
      <c r="F26" s="552"/>
      <c r="G26" s="552"/>
      <c r="H26" s="552"/>
      <c r="I26" s="552"/>
      <c r="J26" s="553">
        <f t="shared" si="0"/>
        <v>0</v>
      </c>
      <c r="K26" s="529"/>
    </row>
    <row r="27" spans="2:15" ht="14.25" customHeight="1" outlineLevel="1" thickTop="1" thickBot="1" x14ac:dyDescent="0.25">
      <c r="B27" s="529"/>
      <c r="C27" s="549"/>
      <c r="D27" s="550"/>
      <c r="E27" s="551" t="s">
        <v>6</v>
      </c>
      <c r="F27" s="552">
        <v>1</v>
      </c>
      <c r="G27" s="552"/>
      <c r="H27" s="552"/>
      <c r="I27" s="552"/>
      <c r="J27" s="553">
        <f t="shared" si="0"/>
        <v>1</v>
      </c>
      <c r="K27" s="529"/>
    </row>
    <row r="28" spans="2:15" ht="16.5" customHeight="1" thickTop="1" thickBot="1" x14ac:dyDescent="0.3">
      <c r="B28" s="529"/>
      <c r="C28" s="549"/>
      <c r="D28" s="314" t="s">
        <v>20</v>
      </c>
      <c r="E28" s="144"/>
      <c r="F28" s="308">
        <f>SUM(F29:F33)</f>
        <v>20</v>
      </c>
      <c r="G28" s="308">
        <f>SUM(G29:G33)</f>
        <v>6</v>
      </c>
      <c r="H28" s="308">
        <f>SUM(H29:H33)</f>
        <v>1</v>
      </c>
      <c r="I28" s="308">
        <f>SUM(I29:I33)</f>
        <v>0</v>
      </c>
      <c r="J28" s="146">
        <f t="shared" si="0"/>
        <v>27</v>
      </c>
      <c r="K28" s="529"/>
      <c r="O28" s="554"/>
    </row>
    <row r="29" spans="2:15" ht="14.25" customHeight="1" outlineLevel="1" thickTop="1" thickBot="1" x14ac:dyDescent="0.25">
      <c r="B29" s="529"/>
      <c r="C29" s="549"/>
      <c r="D29" s="550"/>
      <c r="E29" s="551" t="s">
        <v>45</v>
      </c>
      <c r="F29" s="552">
        <v>5</v>
      </c>
      <c r="G29" s="552"/>
      <c r="H29" s="552"/>
      <c r="I29" s="552"/>
      <c r="J29" s="553">
        <f t="shared" si="0"/>
        <v>5</v>
      </c>
      <c r="K29" s="529"/>
    </row>
    <row r="30" spans="2:15" ht="14.25" customHeight="1" outlineLevel="1" thickTop="1" thickBot="1" x14ac:dyDescent="0.25">
      <c r="B30" s="529"/>
      <c r="C30" s="549"/>
      <c r="D30" s="550"/>
      <c r="E30" s="551" t="s">
        <v>27</v>
      </c>
      <c r="F30" s="552">
        <v>9</v>
      </c>
      <c r="G30" s="552">
        <v>6</v>
      </c>
      <c r="H30" s="552">
        <v>1</v>
      </c>
      <c r="I30" s="552"/>
      <c r="J30" s="553">
        <f t="shared" si="0"/>
        <v>16</v>
      </c>
      <c r="K30" s="529"/>
    </row>
    <row r="31" spans="2:15" ht="14.25" customHeight="1" outlineLevel="1" thickTop="1" thickBot="1" x14ac:dyDescent="0.25">
      <c r="B31" s="529"/>
      <c r="C31" s="549"/>
      <c r="D31" s="550"/>
      <c r="E31" s="551" t="s">
        <v>46</v>
      </c>
      <c r="F31" s="552">
        <v>2</v>
      </c>
      <c r="G31" s="552"/>
      <c r="H31" s="552"/>
      <c r="I31" s="552"/>
      <c r="J31" s="553">
        <f t="shared" si="0"/>
        <v>2</v>
      </c>
      <c r="K31" s="529"/>
    </row>
    <row r="32" spans="2:15" ht="14.25" customHeight="1" outlineLevel="1" thickTop="1" thickBot="1" x14ac:dyDescent="0.25">
      <c r="B32" s="529"/>
      <c r="C32" s="549"/>
      <c r="D32" s="550"/>
      <c r="E32" s="551" t="s">
        <v>47</v>
      </c>
      <c r="F32" s="552">
        <v>4</v>
      </c>
      <c r="G32" s="552"/>
      <c r="H32" s="552"/>
      <c r="I32" s="552"/>
      <c r="J32" s="553">
        <f t="shared" si="0"/>
        <v>4</v>
      </c>
      <c r="K32" s="529"/>
    </row>
    <row r="33" spans="2:11" ht="14.25" customHeight="1" outlineLevel="1" thickTop="1" thickBot="1" x14ac:dyDescent="0.25">
      <c r="B33" s="529"/>
      <c r="C33" s="549"/>
      <c r="D33" s="550"/>
      <c r="E33" s="551" t="s">
        <v>142</v>
      </c>
      <c r="F33" s="552"/>
      <c r="G33" s="552"/>
      <c r="H33" s="552"/>
      <c r="I33" s="552"/>
      <c r="J33" s="553">
        <f t="shared" si="0"/>
        <v>0</v>
      </c>
      <c r="K33" s="529"/>
    </row>
    <row r="34" spans="2:11" ht="16.5" customHeight="1" thickTop="1" thickBot="1" x14ac:dyDescent="0.3">
      <c r="B34" s="529"/>
      <c r="C34" s="549"/>
      <c r="D34" s="1234" t="s">
        <v>56</v>
      </c>
      <c r="E34" s="1246"/>
      <c r="F34" s="147">
        <f>SUM(F35:F37)</f>
        <v>25</v>
      </c>
      <c r="G34" s="147">
        <f>SUM(G35:G37)</f>
        <v>0</v>
      </c>
      <c r="H34" s="147">
        <f>SUM(H35:H37)</f>
        <v>0</v>
      </c>
      <c r="I34" s="147">
        <f>SUM(I35:I37)</f>
        <v>0</v>
      </c>
      <c r="J34" s="142">
        <f>SUM(F34:I34)</f>
        <v>25</v>
      </c>
      <c r="K34" s="529"/>
    </row>
    <row r="35" spans="2:11" ht="14.25" customHeight="1" outlineLevel="1" thickTop="1" thickBot="1" x14ac:dyDescent="0.25">
      <c r="B35" s="529"/>
      <c r="C35" s="549"/>
      <c r="D35" s="550"/>
      <c r="E35" s="555" t="s">
        <v>49</v>
      </c>
      <c r="F35" s="552">
        <v>3</v>
      </c>
      <c r="G35" s="552"/>
      <c r="H35" s="552"/>
      <c r="I35" s="552"/>
      <c r="J35" s="556">
        <f t="shared" ref="J35:J48" si="1">SUM(F35:I35)</f>
        <v>3</v>
      </c>
      <c r="K35" s="529"/>
    </row>
    <row r="36" spans="2:11" ht="14.25" customHeight="1" outlineLevel="1" thickTop="1" thickBot="1" x14ac:dyDescent="0.25">
      <c r="B36" s="529"/>
      <c r="C36" s="549"/>
      <c r="D36" s="550"/>
      <c r="E36" s="555" t="s">
        <v>50</v>
      </c>
      <c r="F36" s="210">
        <v>14</v>
      </c>
      <c r="G36" s="210"/>
      <c r="H36" s="210"/>
      <c r="I36" s="210"/>
      <c r="J36" s="556">
        <f>SUM(F36:I36)</f>
        <v>14</v>
      </c>
      <c r="K36" s="529"/>
    </row>
    <row r="37" spans="2:11" ht="14.25" customHeight="1" outlineLevel="1" thickTop="1" thickBot="1" x14ac:dyDescent="0.25">
      <c r="B37" s="529"/>
      <c r="C37" s="549"/>
      <c r="D37" s="550"/>
      <c r="E37" s="72" t="s">
        <v>48</v>
      </c>
      <c r="F37" s="552">
        <v>8</v>
      </c>
      <c r="G37" s="552"/>
      <c r="H37" s="552"/>
      <c r="I37" s="552"/>
      <c r="J37" s="556">
        <f>SUM(F37:I37)</f>
        <v>8</v>
      </c>
      <c r="K37" s="529"/>
    </row>
    <row r="38" spans="2:11" ht="16.5" customHeight="1" thickTop="1" thickBot="1" x14ac:dyDescent="0.3">
      <c r="B38" s="529"/>
      <c r="C38" s="530"/>
      <c r="D38" s="1234" t="s">
        <v>120</v>
      </c>
      <c r="E38" s="1246"/>
      <c r="F38" s="308">
        <f>SUM(F39:F48)</f>
        <v>7</v>
      </c>
      <c r="G38" s="308">
        <f>SUM(G39:G48)</f>
        <v>20</v>
      </c>
      <c r="H38" s="308">
        <f>SUM(H39:H48)</f>
        <v>0</v>
      </c>
      <c r="I38" s="308">
        <f>SUM(I39:I48)</f>
        <v>0</v>
      </c>
      <c r="J38" s="142">
        <f t="shared" si="1"/>
        <v>27</v>
      </c>
      <c r="K38" s="529"/>
    </row>
    <row r="39" spans="2:11" ht="14.25" customHeight="1" outlineLevel="1" thickTop="1" thickBot="1" x14ac:dyDescent="0.25">
      <c r="B39" s="529"/>
      <c r="C39" s="530"/>
      <c r="D39" s="557"/>
      <c r="E39" s="109" t="s">
        <v>125</v>
      </c>
      <c r="F39" s="552"/>
      <c r="G39" s="552">
        <v>3</v>
      </c>
      <c r="H39" s="552"/>
      <c r="I39" s="552"/>
      <c r="J39" s="556">
        <f t="shared" si="1"/>
        <v>3</v>
      </c>
      <c r="K39" s="529"/>
    </row>
    <row r="40" spans="2:11" ht="14.25" customHeight="1" outlineLevel="1" thickTop="1" thickBot="1" x14ac:dyDescent="0.25">
      <c r="B40" s="529"/>
      <c r="C40" s="530"/>
      <c r="D40" s="557"/>
      <c r="E40" s="109" t="s">
        <v>126</v>
      </c>
      <c r="F40" s="552"/>
      <c r="G40" s="552"/>
      <c r="H40" s="552"/>
      <c r="I40" s="552"/>
      <c r="J40" s="556">
        <f>SUM(F40:I40)</f>
        <v>0</v>
      </c>
      <c r="K40" s="529"/>
    </row>
    <row r="41" spans="2:11" ht="14.25" customHeight="1" outlineLevel="1" thickTop="1" thickBot="1" x14ac:dyDescent="0.25">
      <c r="B41" s="529"/>
      <c r="C41" s="530"/>
      <c r="D41" s="557"/>
      <c r="E41" s="109" t="s">
        <v>127</v>
      </c>
      <c r="F41" s="552"/>
      <c r="G41" s="552"/>
      <c r="H41" s="552"/>
      <c r="I41" s="552"/>
      <c r="J41" s="556">
        <f>SUM(F41:I41)</f>
        <v>0</v>
      </c>
      <c r="K41" s="529"/>
    </row>
    <row r="42" spans="2:11" ht="14.25" customHeight="1" outlineLevel="1" thickTop="1" thickBot="1" x14ac:dyDescent="0.25">
      <c r="B42" s="529"/>
      <c r="C42" s="530"/>
      <c r="D42" s="557"/>
      <c r="E42" s="110" t="s">
        <v>128</v>
      </c>
      <c r="F42" s="552">
        <v>1</v>
      </c>
      <c r="G42" s="552">
        <v>5</v>
      </c>
      <c r="H42" s="552"/>
      <c r="I42" s="552"/>
      <c r="J42" s="556">
        <f>SUM(F42:I42)</f>
        <v>6</v>
      </c>
      <c r="K42" s="529"/>
    </row>
    <row r="43" spans="2:11" ht="14.25" customHeight="1" outlineLevel="1" thickTop="1" thickBot="1" x14ac:dyDescent="0.25">
      <c r="B43" s="529"/>
      <c r="C43" s="530"/>
      <c r="D43" s="557"/>
      <c r="E43" s="111" t="s">
        <v>129</v>
      </c>
      <c r="F43" s="552"/>
      <c r="G43" s="552"/>
      <c r="H43" s="552"/>
      <c r="I43" s="552"/>
      <c r="J43" s="556">
        <f t="shared" si="1"/>
        <v>0</v>
      </c>
      <c r="K43" s="529"/>
    </row>
    <row r="44" spans="2:11" ht="14.25" customHeight="1" outlineLevel="1" thickTop="1" thickBot="1" x14ac:dyDescent="0.25">
      <c r="B44" s="529"/>
      <c r="C44" s="530"/>
      <c r="D44" s="557"/>
      <c r="E44" s="110" t="s">
        <v>130</v>
      </c>
      <c r="F44" s="552">
        <v>6</v>
      </c>
      <c r="G44" s="552">
        <v>7</v>
      </c>
      <c r="H44" s="552"/>
      <c r="I44" s="552"/>
      <c r="J44" s="556">
        <f>SUM(F44:I44)</f>
        <v>13</v>
      </c>
      <c r="K44" s="529"/>
    </row>
    <row r="45" spans="2:11" ht="14.25" customHeight="1" outlineLevel="1" thickTop="1" thickBot="1" x14ac:dyDescent="0.25">
      <c r="B45" s="529"/>
      <c r="C45" s="530"/>
      <c r="D45" s="557"/>
      <c r="E45" s="110" t="s">
        <v>131</v>
      </c>
      <c r="F45" s="552"/>
      <c r="G45" s="552"/>
      <c r="H45" s="552"/>
      <c r="I45" s="552"/>
      <c r="J45" s="556">
        <f>SUM(F45:I45)</f>
        <v>0</v>
      </c>
      <c r="K45" s="529"/>
    </row>
    <row r="46" spans="2:11" ht="14.25" customHeight="1" outlineLevel="1" thickTop="1" thickBot="1" x14ac:dyDescent="0.25">
      <c r="B46" s="529"/>
      <c r="C46" s="530"/>
      <c r="D46" s="557"/>
      <c r="E46" s="111" t="s">
        <v>132</v>
      </c>
      <c r="F46" s="552"/>
      <c r="G46" s="552">
        <v>5</v>
      </c>
      <c r="H46" s="552"/>
      <c r="I46" s="552"/>
      <c r="J46" s="556">
        <f t="shared" si="1"/>
        <v>5</v>
      </c>
      <c r="K46" s="529"/>
    </row>
    <row r="47" spans="2:11" ht="14.25" customHeight="1" outlineLevel="1" thickTop="1" thickBot="1" x14ac:dyDescent="0.25">
      <c r="B47" s="529"/>
      <c r="C47" s="530"/>
      <c r="D47" s="557"/>
      <c r="E47" s="111" t="s">
        <v>133</v>
      </c>
      <c r="F47" s="210"/>
      <c r="G47" s="210"/>
      <c r="H47" s="210"/>
      <c r="I47" s="210"/>
      <c r="J47" s="556">
        <f t="shared" si="1"/>
        <v>0</v>
      </c>
      <c r="K47" s="529"/>
    </row>
    <row r="48" spans="2:11" ht="14.25" customHeight="1" outlineLevel="1" thickTop="1" thickBot="1" x14ac:dyDescent="0.25">
      <c r="B48" s="529"/>
      <c r="C48" s="530"/>
      <c r="D48" s="557"/>
      <c r="E48" s="111" t="s">
        <v>134</v>
      </c>
      <c r="F48" s="552"/>
      <c r="G48" s="552"/>
      <c r="H48" s="552"/>
      <c r="I48" s="552"/>
      <c r="J48" s="556">
        <f t="shared" si="1"/>
        <v>0</v>
      </c>
      <c r="K48" s="529"/>
    </row>
    <row r="49" spans="2:12" ht="16.5" customHeight="1" thickTop="1" thickBot="1" x14ac:dyDescent="0.25">
      <c r="B49" s="529"/>
      <c r="C49" s="530"/>
      <c r="D49" s="1269" t="s">
        <v>96</v>
      </c>
      <c r="E49" s="1270"/>
      <c r="F49" s="148">
        <f>SUM(F50:F64)</f>
        <v>0</v>
      </c>
      <c r="G49" s="148">
        <f>SUM(G50:G64)</f>
        <v>3</v>
      </c>
      <c r="H49" s="148">
        <f>SUM(H50:H64)</f>
        <v>0</v>
      </c>
      <c r="I49" s="148">
        <f>SUM(I50:I64)</f>
        <v>0</v>
      </c>
      <c r="J49" s="149">
        <f>SUM(F49:F49:I49)</f>
        <v>3</v>
      </c>
      <c r="K49" s="529"/>
      <c r="L49" s="538"/>
    </row>
    <row r="50" spans="2:12" ht="14.25" customHeight="1" outlineLevel="1" thickTop="1" thickBot="1" x14ac:dyDescent="0.25">
      <c r="B50" s="529"/>
      <c r="C50" s="530"/>
      <c r="D50" s="73"/>
      <c r="E50" s="182" t="s">
        <v>117</v>
      </c>
      <c r="F50" s="210"/>
      <c r="G50" s="210"/>
      <c r="H50" s="210"/>
      <c r="I50" s="210"/>
      <c r="J50" s="172">
        <f>SUM(F50:F50:I50)</f>
        <v>0</v>
      </c>
      <c r="K50" s="529"/>
    </row>
    <row r="51" spans="2:12" ht="14.25" customHeight="1" outlineLevel="1" thickTop="1" thickBot="1" x14ac:dyDescent="0.25">
      <c r="B51" s="529"/>
      <c r="C51" s="530"/>
      <c r="D51" s="53"/>
      <c r="E51" s="182" t="s">
        <v>98</v>
      </c>
      <c r="F51" s="210"/>
      <c r="G51" s="210"/>
      <c r="H51" s="210"/>
      <c r="I51" s="210"/>
      <c r="J51" s="172">
        <f>SUM(F51:F51:I51)</f>
        <v>0</v>
      </c>
      <c r="K51" s="529"/>
    </row>
    <row r="52" spans="2:12" ht="14.25" customHeight="1" outlineLevel="1" thickTop="1" thickBot="1" x14ac:dyDescent="0.25">
      <c r="B52" s="529"/>
      <c r="C52" s="530"/>
      <c r="D52" s="53"/>
      <c r="E52" s="182" t="s">
        <v>97</v>
      </c>
      <c r="F52" s="210"/>
      <c r="G52" s="210"/>
      <c r="H52" s="210"/>
      <c r="I52" s="210"/>
      <c r="J52" s="172">
        <f>SUM(F52:F52:I52)</f>
        <v>0</v>
      </c>
      <c r="K52" s="529"/>
    </row>
    <row r="53" spans="2:12" ht="14.25" customHeight="1" outlineLevel="1" thickTop="1" thickBot="1" x14ac:dyDescent="0.25">
      <c r="B53" s="529"/>
      <c r="C53" s="530"/>
      <c r="D53" s="74"/>
      <c r="E53" s="182" t="s">
        <v>102</v>
      </c>
      <c r="F53" s="210"/>
      <c r="G53" s="210"/>
      <c r="H53" s="210"/>
      <c r="I53" s="210"/>
      <c r="J53" s="172">
        <f>SUM(F53:F53:I53)</f>
        <v>0</v>
      </c>
      <c r="K53" s="529"/>
    </row>
    <row r="54" spans="2:12" ht="14.25" customHeight="1" outlineLevel="1" thickTop="1" thickBot="1" x14ac:dyDescent="0.25">
      <c r="B54" s="529"/>
      <c r="C54" s="530"/>
      <c r="D54" s="74"/>
      <c r="E54" s="182" t="s">
        <v>137</v>
      </c>
      <c r="F54" s="552"/>
      <c r="G54" s="552"/>
      <c r="H54" s="552"/>
      <c r="I54" s="552"/>
      <c r="J54" s="172">
        <f>SUM(F54:F54:I54)</f>
        <v>0</v>
      </c>
      <c r="K54" s="529"/>
    </row>
    <row r="55" spans="2:12" ht="14.25" customHeight="1" outlineLevel="1" thickTop="1" thickBot="1" x14ac:dyDescent="0.25">
      <c r="B55" s="529"/>
      <c r="C55" s="530"/>
      <c r="D55" s="74"/>
      <c r="E55" s="183" t="s">
        <v>105</v>
      </c>
      <c r="F55" s="552"/>
      <c r="G55" s="552">
        <v>1</v>
      </c>
      <c r="H55" s="552"/>
      <c r="I55" s="552"/>
      <c r="J55" s="172">
        <f>SUM(F55:F55:I55)</f>
        <v>1</v>
      </c>
      <c r="K55" s="529"/>
    </row>
    <row r="56" spans="2:12" ht="14.25" customHeight="1" outlineLevel="1" thickTop="1" thickBot="1" x14ac:dyDescent="0.25">
      <c r="B56" s="529"/>
      <c r="C56" s="530"/>
      <c r="D56" s="74"/>
      <c r="E56" s="183" t="s">
        <v>104</v>
      </c>
      <c r="F56" s="552"/>
      <c r="G56" s="552"/>
      <c r="H56" s="552"/>
      <c r="I56" s="552"/>
      <c r="J56" s="172">
        <f>SUM(F56:F56:I56)</f>
        <v>0</v>
      </c>
      <c r="K56" s="529"/>
    </row>
    <row r="57" spans="2:12" ht="14.25" customHeight="1" outlineLevel="1" thickTop="1" thickBot="1" x14ac:dyDescent="0.25">
      <c r="B57" s="529"/>
      <c r="C57" s="530"/>
      <c r="D57" s="74"/>
      <c r="E57" s="183" t="s">
        <v>103</v>
      </c>
      <c r="F57" s="552"/>
      <c r="G57" s="552"/>
      <c r="H57" s="552"/>
      <c r="I57" s="552"/>
      <c r="J57" s="172">
        <f>SUM(F57:F57:I57)</f>
        <v>0</v>
      </c>
      <c r="K57" s="529"/>
    </row>
    <row r="58" spans="2:12" ht="14.25" customHeight="1" outlineLevel="1" thickTop="1" thickBot="1" x14ac:dyDescent="0.25">
      <c r="B58" s="529"/>
      <c r="C58" s="530"/>
      <c r="D58" s="74"/>
      <c r="E58" s="183" t="s">
        <v>138</v>
      </c>
      <c r="F58" s="552"/>
      <c r="G58" s="552"/>
      <c r="H58" s="552"/>
      <c r="I58" s="552"/>
      <c r="J58" s="172">
        <f>SUM(F58:F58:I58)</f>
        <v>0</v>
      </c>
      <c r="K58" s="529"/>
    </row>
    <row r="59" spans="2:12" ht="14.25" customHeight="1" outlineLevel="1" thickTop="1" thickBot="1" x14ac:dyDescent="0.25">
      <c r="B59" s="529"/>
      <c r="C59" s="530"/>
      <c r="D59" s="74"/>
      <c r="E59" s="182" t="s">
        <v>100</v>
      </c>
      <c r="F59" s="552"/>
      <c r="G59" s="552">
        <v>2</v>
      </c>
      <c r="H59" s="552"/>
      <c r="I59" s="552"/>
      <c r="J59" s="172">
        <f>SUM(F59:F59:I59)</f>
        <v>2</v>
      </c>
      <c r="K59" s="529"/>
    </row>
    <row r="60" spans="2:12" ht="14.25" customHeight="1" outlineLevel="1" thickTop="1" thickBot="1" x14ac:dyDescent="0.25">
      <c r="B60" s="529"/>
      <c r="C60" s="530"/>
      <c r="D60" s="74"/>
      <c r="E60" s="558" t="s">
        <v>99</v>
      </c>
      <c r="F60" s="210"/>
      <c r="G60" s="210"/>
      <c r="H60" s="210"/>
      <c r="I60" s="210"/>
      <c r="J60" s="172">
        <f>SUM(F60:F60:I60)</f>
        <v>0</v>
      </c>
      <c r="K60" s="529"/>
    </row>
    <row r="61" spans="2:12" ht="14.25" customHeight="1" outlineLevel="1" thickTop="1" thickBot="1" x14ac:dyDescent="0.25">
      <c r="B61" s="529"/>
      <c r="C61" s="530"/>
      <c r="D61" s="74"/>
      <c r="E61" s="558" t="s">
        <v>139</v>
      </c>
      <c r="F61" s="552"/>
      <c r="G61" s="552"/>
      <c r="H61" s="552"/>
      <c r="I61" s="552"/>
      <c r="J61" s="172">
        <f>SUM(F61:F61:I61)</f>
        <v>0</v>
      </c>
      <c r="K61" s="529"/>
    </row>
    <row r="62" spans="2:12" ht="14.25" customHeight="1" outlineLevel="1" thickTop="1" thickBot="1" x14ac:dyDescent="0.25">
      <c r="B62" s="529"/>
      <c r="C62" s="530"/>
      <c r="D62" s="74"/>
      <c r="E62" s="558" t="s">
        <v>106</v>
      </c>
      <c r="F62" s="552"/>
      <c r="G62" s="552"/>
      <c r="H62" s="552"/>
      <c r="I62" s="552"/>
      <c r="J62" s="172">
        <f>SUM(F62:F62:I62)</f>
        <v>0</v>
      </c>
      <c r="K62" s="529"/>
    </row>
    <row r="63" spans="2:12" ht="14.25" customHeight="1" outlineLevel="1" thickTop="1" thickBot="1" x14ac:dyDescent="0.25">
      <c r="B63" s="529"/>
      <c r="C63" s="530"/>
      <c r="D63" s="74"/>
      <c r="E63" s="559" t="s">
        <v>92</v>
      </c>
      <c r="F63" s="552"/>
      <c r="G63" s="552"/>
      <c r="H63" s="552"/>
      <c r="I63" s="552"/>
      <c r="J63" s="172">
        <f>SUM(F63:F63:I63)</f>
        <v>0</v>
      </c>
      <c r="K63" s="529"/>
    </row>
    <row r="64" spans="2:12" ht="14.25" customHeight="1" outlineLevel="1" thickTop="1" thickBot="1" x14ac:dyDescent="0.25">
      <c r="B64" s="529"/>
      <c r="C64" s="530"/>
      <c r="D64" s="53"/>
      <c r="E64" s="559" t="s">
        <v>121</v>
      </c>
      <c r="F64" s="552"/>
      <c r="G64" s="552"/>
      <c r="H64" s="552"/>
      <c r="I64" s="552"/>
      <c r="J64" s="172">
        <f>SUM(F64:F64:I64)</f>
        <v>0</v>
      </c>
      <c r="K64" s="530"/>
    </row>
    <row r="65" spans="2:11" ht="3.75" customHeight="1" thickTop="1" thickBot="1" x14ac:dyDescent="0.25">
      <c r="B65" s="560"/>
      <c r="C65" s="561"/>
      <c r="D65" s="32"/>
      <c r="E65" s="562"/>
      <c r="F65" s="34"/>
      <c r="G65" s="34"/>
      <c r="H65" s="34"/>
      <c r="I65" s="35"/>
      <c r="J65" s="563"/>
      <c r="K65" s="561"/>
    </row>
    <row r="66" spans="2:11" ht="12" customHeight="1" thickTop="1" x14ac:dyDescent="0.2">
      <c r="B66" s="529"/>
      <c r="C66" s="1259" t="s">
        <v>28</v>
      </c>
      <c r="D66" s="1260"/>
      <c r="E66" s="1260"/>
      <c r="F66" s="1260"/>
      <c r="G66" s="1260"/>
      <c r="H66" s="1260"/>
      <c r="I66" s="1261"/>
      <c r="J66" s="1231">
        <f>(J71+J73+J74+J75+J79+J80+J81+J82+J83+J84+J37+J42+J43+J44+J48+J50+J51+J52+J53+J55+J56+J60)</f>
        <v>65</v>
      </c>
      <c r="K66" s="529"/>
    </row>
    <row r="67" spans="2:11" ht="12" customHeight="1" x14ac:dyDescent="0.2">
      <c r="B67" s="529"/>
      <c r="C67" s="1262"/>
      <c r="D67" s="1263"/>
      <c r="E67" s="1263"/>
      <c r="F67" s="1263"/>
      <c r="G67" s="1263"/>
      <c r="H67" s="1263"/>
      <c r="I67" s="1264"/>
      <c r="J67" s="1232"/>
      <c r="K67" s="529"/>
    </row>
    <row r="68" spans="2:11" ht="12" customHeight="1" thickBot="1" x14ac:dyDescent="0.25">
      <c r="B68" s="529"/>
      <c r="C68" s="1265"/>
      <c r="D68" s="1266"/>
      <c r="E68" s="1266"/>
      <c r="F68" s="1266"/>
      <c r="G68" s="1266"/>
      <c r="H68" s="1266"/>
      <c r="I68" s="1267"/>
      <c r="J68" s="1233"/>
      <c r="K68" s="530"/>
    </row>
    <row r="69" spans="2:11" ht="14.25" customHeight="1" thickTop="1" thickBot="1" x14ac:dyDescent="0.25">
      <c r="B69" s="564"/>
      <c r="C69" s="11"/>
      <c r="D69" s="11"/>
      <c r="E69" s="11"/>
      <c r="F69" s="565"/>
      <c r="G69" s="565"/>
      <c r="H69" s="565"/>
      <c r="I69" s="566"/>
      <c r="J69" s="567"/>
      <c r="K69" s="529"/>
    </row>
    <row r="70" spans="2:11" ht="16.5" customHeight="1" thickTop="1" thickBot="1" x14ac:dyDescent="0.25">
      <c r="B70" s="564"/>
      <c r="C70" s="11"/>
      <c r="D70" s="1250" t="s">
        <v>141</v>
      </c>
      <c r="E70" s="1251"/>
      <c r="F70" s="198">
        <f>(F71)</f>
        <v>5</v>
      </c>
      <c r="G70" s="198">
        <f>(G71)</f>
        <v>7</v>
      </c>
      <c r="H70" s="198">
        <f>(H71)</f>
        <v>2</v>
      </c>
      <c r="I70" s="198">
        <f>(I71)</f>
        <v>0</v>
      </c>
      <c r="J70" s="308">
        <f>SUM(F70:I70)</f>
        <v>14</v>
      </c>
      <c r="K70" s="529"/>
    </row>
    <row r="71" spans="2:11" ht="14.25" customHeight="1" thickTop="1" thickBot="1" x14ac:dyDescent="0.25">
      <c r="B71" s="564"/>
      <c r="C71" s="11"/>
      <c r="D71" s="1248" t="s">
        <v>86</v>
      </c>
      <c r="E71" s="1249"/>
      <c r="F71" s="552">
        <v>5</v>
      </c>
      <c r="G71" s="552">
        <v>7</v>
      </c>
      <c r="H71" s="552">
        <v>2</v>
      </c>
      <c r="I71" s="552"/>
      <c r="J71" s="568">
        <f>SUM(F71:I71)</f>
        <v>14</v>
      </c>
      <c r="K71" s="529"/>
    </row>
    <row r="72" spans="2:11" ht="16.5" customHeight="1" thickTop="1" thickBot="1" x14ac:dyDescent="0.25">
      <c r="B72" s="529"/>
      <c r="C72" s="569"/>
      <c r="D72" s="1250" t="s">
        <v>140</v>
      </c>
      <c r="E72" s="1251"/>
      <c r="F72" s="198">
        <f>SUM(F73:F75)</f>
        <v>1</v>
      </c>
      <c r="G72" s="198">
        <f>SUM(G73:G75)</f>
        <v>0</v>
      </c>
      <c r="H72" s="198">
        <f>SUM(H73:H75)</f>
        <v>0</v>
      </c>
      <c r="I72" s="198">
        <f>SUM(I73:I75)</f>
        <v>0</v>
      </c>
      <c r="J72" s="308">
        <f t="shared" ref="J72:J87" si="2">SUM(F72:I72)</f>
        <v>1</v>
      </c>
      <c r="K72" s="529"/>
    </row>
    <row r="73" spans="2:11" ht="14.25" customHeight="1" outlineLevel="1" thickTop="1" thickBot="1" x14ac:dyDescent="0.25">
      <c r="B73" s="529"/>
      <c r="C73" s="569"/>
      <c r="D73" s="557"/>
      <c r="E73" s="570" t="s">
        <v>29</v>
      </c>
      <c r="F73" s="552"/>
      <c r="G73" s="552"/>
      <c r="H73" s="552"/>
      <c r="I73" s="552"/>
      <c r="J73" s="568">
        <f t="shared" si="2"/>
        <v>0</v>
      </c>
      <c r="K73" s="529"/>
    </row>
    <row r="74" spans="2:11" ht="14.25" outlineLevel="1" thickTop="1" thickBot="1" x14ac:dyDescent="0.25">
      <c r="B74" s="529"/>
      <c r="C74" s="569"/>
      <c r="D74" s="557"/>
      <c r="E74" s="571" t="s">
        <v>57</v>
      </c>
      <c r="F74" s="552">
        <v>1</v>
      </c>
      <c r="G74" s="552"/>
      <c r="H74" s="552"/>
      <c r="I74" s="552"/>
      <c r="J74" s="568">
        <f t="shared" si="2"/>
        <v>1</v>
      </c>
      <c r="K74" s="529"/>
    </row>
    <row r="75" spans="2:11" ht="14.25" outlineLevel="1" thickTop="1" thickBot="1" x14ac:dyDescent="0.25">
      <c r="B75" s="529"/>
      <c r="C75" s="569"/>
      <c r="D75" s="572"/>
      <c r="E75" s="573" t="s">
        <v>58</v>
      </c>
      <c r="F75" s="552"/>
      <c r="G75" s="552"/>
      <c r="H75" s="552"/>
      <c r="I75" s="552"/>
      <c r="J75" s="567">
        <f t="shared" si="2"/>
        <v>0</v>
      </c>
      <c r="K75" s="529"/>
    </row>
    <row r="76" spans="2:11" ht="35.25" customHeight="1" thickTop="1" thickBot="1" x14ac:dyDescent="0.3">
      <c r="B76" s="529"/>
      <c r="C76" s="1252" t="s">
        <v>43</v>
      </c>
      <c r="D76" s="1253"/>
      <c r="E76" s="1253"/>
      <c r="F76" s="1253"/>
      <c r="G76" s="1253"/>
      <c r="H76" s="1253"/>
      <c r="I76" s="1254"/>
      <c r="J76" s="200">
        <f>(H256-J66)</f>
        <v>5837</v>
      </c>
      <c r="K76" s="529"/>
    </row>
    <row r="77" spans="2:11" ht="16.5" customHeight="1" thickTop="1" thickBot="1" x14ac:dyDescent="0.25">
      <c r="B77" s="529"/>
      <c r="C77" s="541"/>
      <c r="D77" s="1255" t="s">
        <v>146</v>
      </c>
      <c r="E77" s="1256"/>
      <c r="F77" s="574"/>
      <c r="G77" s="574"/>
      <c r="H77" s="574"/>
      <c r="I77" s="574"/>
      <c r="J77" s="201">
        <f t="shared" si="2"/>
        <v>0</v>
      </c>
      <c r="K77" s="529"/>
    </row>
    <row r="78" spans="2:11" ht="16.5" customHeight="1" thickTop="1" thickBot="1" x14ac:dyDescent="0.25">
      <c r="B78" s="529"/>
      <c r="C78" s="541"/>
      <c r="D78" s="1257" t="s">
        <v>147</v>
      </c>
      <c r="E78" s="1258"/>
      <c r="F78" s="309">
        <f>(F79+F80+F81+F82+F83+F84+F85+F86+F87)</f>
        <v>49</v>
      </c>
      <c r="G78" s="309">
        <f>(G79+G80+G81+G82+G83+G84+G85+G86+G87)</f>
        <v>0</v>
      </c>
      <c r="H78" s="309">
        <f>(H79+H80+H81+H82+H83+H84+H85+H86+H87)</f>
        <v>0</v>
      </c>
      <c r="I78" s="309">
        <f>(I79+I80+I81+I82+I83+I84+I85+I86+I87)</f>
        <v>0</v>
      </c>
      <c r="J78" s="199">
        <f>SUM(F78:I78)</f>
        <v>49</v>
      </c>
      <c r="K78" s="529"/>
    </row>
    <row r="79" spans="2:11" ht="14.25" customHeight="1" outlineLevel="1" thickTop="1" thickBot="1" x14ac:dyDescent="0.25">
      <c r="B79" s="529"/>
      <c r="C79" s="541"/>
      <c r="D79" s="557"/>
      <c r="E79" s="112" t="s">
        <v>112</v>
      </c>
      <c r="F79" s="574">
        <v>11</v>
      </c>
      <c r="G79" s="574"/>
      <c r="H79" s="574"/>
      <c r="I79" s="574"/>
      <c r="J79" s="575">
        <f t="shared" si="2"/>
        <v>11</v>
      </c>
      <c r="K79" s="529"/>
    </row>
    <row r="80" spans="2:11" ht="14.25" customHeight="1" outlineLevel="1" thickTop="1" thickBot="1" x14ac:dyDescent="0.25">
      <c r="B80" s="529"/>
      <c r="C80" s="541"/>
      <c r="D80" s="557"/>
      <c r="E80" s="113" t="s">
        <v>108</v>
      </c>
      <c r="F80" s="574"/>
      <c r="G80" s="574"/>
      <c r="H80" s="574"/>
      <c r="I80" s="574"/>
      <c r="J80" s="575">
        <f>SUM(F80:I80)</f>
        <v>0</v>
      </c>
      <c r="K80" s="529"/>
    </row>
    <row r="81" spans="2:12" ht="14.25" customHeight="1" outlineLevel="1" thickTop="1" thickBot="1" x14ac:dyDescent="0.25">
      <c r="B81" s="529"/>
      <c r="C81" s="541"/>
      <c r="D81" s="557"/>
      <c r="E81" s="114" t="s">
        <v>109</v>
      </c>
      <c r="F81" s="574"/>
      <c r="G81" s="574"/>
      <c r="H81" s="574"/>
      <c r="I81" s="574"/>
      <c r="J81" s="575">
        <f t="shared" si="2"/>
        <v>0</v>
      </c>
      <c r="K81" s="529"/>
    </row>
    <row r="82" spans="2:12" ht="14.25" customHeight="1" outlineLevel="1" thickTop="1" thickBot="1" x14ac:dyDescent="0.25">
      <c r="B82" s="529"/>
      <c r="C82" s="541"/>
      <c r="D82" s="557"/>
      <c r="E82" s="114" t="s">
        <v>111</v>
      </c>
      <c r="F82" s="574">
        <v>1</v>
      </c>
      <c r="G82" s="574"/>
      <c r="H82" s="574"/>
      <c r="I82" s="574"/>
      <c r="J82" s="575">
        <f t="shared" si="2"/>
        <v>1</v>
      </c>
      <c r="K82" s="529"/>
    </row>
    <row r="83" spans="2:12" ht="14.25" customHeight="1" outlineLevel="1" thickTop="1" thickBot="1" x14ac:dyDescent="0.25">
      <c r="B83" s="529"/>
      <c r="C83" s="541"/>
      <c r="D83" s="557"/>
      <c r="E83" s="114" t="s">
        <v>113</v>
      </c>
      <c r="F83" s="574"/>
      <c r="G83" s="574"/>
      <c r="H83" s="574"/>
      <c r="I83" s="574"/>
      <c r="J83" s="575">
        <f t="shared" si="2"/>
        <v>0</v>
      </c>
      <c r="K83" s="529"/>
    </row>
    <row r="84" spans="2:12" ht="14.25" customHeight="1" outlineLevel="1" thickTop="1" thickBot="1" x14ac:dyDescent="0.25">
      <c r="B84" s="529"/>
      <c r="C84" s="541"/>
      <c r="D84" s="557"/>
      <c r="E84" s="114" t="s">
        <v>107</v>
      </c>
      <c r="F84" s="574">
        <v>10</v>
      </c>
      <c r="G84" s="574"/>
      <c r="H84" s="574"/>
      <c r="I84" s="574"/>
      <c r="J84" s="575">
        <f t="shared" si="2"/>
        <v>10</v>
      </c>
      <c r="K84" s="529"/>
    </row>
    <row r="85" spans="2:12" ht="14.25" customHeight="1" outlineLevel="1" thickTop="1" thickBot="1" x14ac:dyDescent="0.25">
      <c r="B85" s="529"/>
      <c r="C85" s="541"/>
      <c r="D85" s="557"/>
      <c r="E85" s="114" t="s">
        <v>110</v>
      </c>
      <c r="F85" s="574">
        <v>6</v>
      </c>
      <c r="G85" s="574"/>
      <c r="H85" s="574"/>
      <c r="I85" s="574"/>
      <c r="J85" s="575">
        <f t="shared" si="2"/>
        <v>6</v>
      </c>
      <c r="K85" s="529"/>
    </row>
    <row r="86" spans="2:12" ht="14.25" customHeight="1" outlineLevel="1" thickTop="1" thickBot="1" x14ac:dyDescent="0.25">
      <c r="B86" s="529"/>
      <c r="C86" s="541"/>
      <c r="D86" s="557"/>
      <c r="E86" s="114" t="s">
        <v>136</v>
      </c>
      <c r="F86" s="574"/>
      <c r="G86" s="574"/>
      <c r="H86" s="574"/>
      <c r="I86" s="574"/>
      <c r="J86" s="575">
        <f>SUM(F86:I86)</f>
        <v>0</v>
      </c>
      <c r="K86" s="529"/>
    </row>
    <row r="87" spans="2:12" ht="14.25" customHeight="1" outlineLevel="1" thickTop="1" thickBot="1" x14ac:dyDescent="0.25">
      <c r="B87" s="529"/>
      <c r="C87" s="541"/>
      <c r="D87" s="557"/>
      <c r="E87" s="115" t="s">
        <v>114</v>
      </c>
      <c r="F87" s="574">
        <v>21</v>
      </c>
      <c r="G87" s="574"/>
      <c r="H87" s="574"/>
      <c r="I87" s="574"/>
      <c r="J87" s="575">
        <f t="shared" si="2"/>
        <v>21</v>
      </c>
      <c r="K87" s="529"/>
    </row>
    <row r="88" spans="2:12" ht="4.5" customHeight="1" thickTop="1" thickBot="1" x14ac:dyDescent="0.25">
      <c r="B88" s="529"/>
      <c r="C88" s="6" t="s">
        <v>10</v>
      </c>
      <c r="D88" s="530"/>
      <c r="E88" s="529"/>
      <c r="F88" s="541"/>
      <c r="G88" s="541"/>
      <c r="H88" s="541"/>
      <c r="I88" s="541"/>
      <c r="J88" s="541"/>
      <c r="K88" s="541"/>
    </row>
    <row r="89" spans="2:12" ht="12" customHeight="1" thickTop="1" thickBot="1" x14ac:dyDescent="0.25">
      <c r="B89" s="529"/>
      <c r="C89" s="1259" t="s">
        <v>59</v>
      </c>
      <c r="D89" s="1260"/>
      <c r="E89" s="1260"/>
      <c r="F89" s="1260"/>
      <c r="G89" s="1261"/>
      <c r="H89" s="1227" t="s">
        <v>0</v>
      </c>
      <c r="I89" s="1228"/>
      <c r="J89" s="529"/>
      <c r="K89" s="529"/>
    </row>
    <row r="90" spans="2:12" ht="12" customHeight="1" thickTop="1" thickBot="1" x14ac:dyDescent="0.25">
      <c r="B90" s="529"/>
      <c r="C90" s="1262"/>
      <c r="D90" s="1263"/>
      <c r="E90" s="1263"/>
      <c r="F90" s="1263"/>
      <c r="G90" s="1264"/>
      <c r="H90" s="1268">
        <f>SUM(H92:I96)</f>
        <v>1081</v>
      </c>
      <c r="I90" s="1268"/>
      <c r="J90" s="529"/>
      <c r="K90" s="529"/>
    </row>
    <row r="91" spans="2:12" ht="12" customHeight="1" thickTop="1" thickBot="1" x14ac:dyDescent="0.25">
      <c r="B91" s="529"/>
      <c r="C91" s="1265"/>
      <c r="D91" s="1266"/>
      <c r="E91" s="1266"/>
      <c r="F91" s="1266"/>
      <c r="G91" s="1267"/>
      <c r="H91" s="1268"/>
      <c r="I91" s="1268"/>
      <c r="J91" s="529"/>
      <c r="K91" s="529"/>
      <c r="L91" s="542"/>
    </row>
    <row r="92" spans="2:12" ht="14.25" customHeight="1" thickTop="1" thickBot="1" x14ac:dyDescent="0.25">
      <c r="B92" s="529"/>
      <c r="C92" s="530"/>
      <c r="D92" s="541"/>
      <c r="E92" s="1289" t="s">
        <v>158</v>
      </c>
      <c r="F92" s="1290"/>
      <c r="G92" s="576">
        <v>12</v>
      </c>
      <c r="H92" s="1271">
        <f>SUM(F92:G92)</f>
        <v>12</v>
      </c>
      <c r="I92" s="1271"/>
      <c r="J92" s="529"/>
      <c r="K92" s="541"/>
    </row>
    <row r="93" spans="2:12" ht="14.25" customHeight="1" thickTop="1" thickBot="1" x14ac:dyDescent="0.25">
      <c r="B93" s="529"/>
      <c r="C93" s="530"/>
      <c r="D93" s="541"/>
      <c r="E93" s="1272" t="s">
        <v>157</v>
      </c>
      <c r="F93" s="1273"/>
      <c r="G93" s="576">
        <v>12</v>
      </c>
      <c r="H93" s="1271">
        <f>SUM(F93:G93)</f>
        <v>12</v>
      </c>
      <c r="I93" s="1271"/>
      <c r="J93" s="529"/>
      <c r="K93" s="541"/>
    </row>
    <row r="94" spans="2:12" ht="14.25" customHeight="1" thickTop="1" thickBot="1" x14ac:dyDescent="0.25">
      <c r="B94" s="529"/>
      <c r="C94" s="530"/>
      <c r="D94" s="541"/>
      <c r="E94" s="1272" t="s">
        <v>159</v>
      </c>
      <c r="F94" s="1273"/>
      <c r="G94" s="576">
        <v>1054</v>
      </c>
      <c r="H94" s="1271">
        <f>SUM(F94:G94)</f>
        <v>1054</v>
      </c>
      <c r="I94" s="1271"/>
      <c r="J94" s="529"/>
      <c r="K94" s="541"/>
    </row>
    <row r="95" spans="2:12" ht="14.25" customHeight="1" thickTop="1" thickBot="1" x14ac:dyDescent="0.25">
      <c r="B95" s="529"/>
      <c r="C95" s="530"/>
      <c r="D95" s="541"/>
      <c r="E95" s="577" t="s">
        <v>160</v>
      </c>
      <c r="F95" s="312"/>
      <c r="G95" s="576"/>
      <c r="H95" s="1271">
        <f>SUM(F95:G95)</f>
        <v>0</v>
      </c>
      <c r="I95" s="1271"/>
      <c r="J95" s="529"/>
      <c r="K95" s="541"/>
    </row>
    <row r="96" spans="2:12" ht="14.25" customHeight="1" thickTop="1" thickBot="1" x14ac:dyDescent="0.25">
      <c r="B96" s="529"/>
      <c r="C96" s="530"/>
      <c r="D96" s="541"/>
      <c r="E96" s="1272" t="s">
        <v>161</v>
      </c>
      <c r="F96" s="1273"/>
      <c r="G96" s="576">
        <v>3</v>
      </c>
      <c r="H96" s="1271">
        <f>SUM(F96:G96)</f>
        <v>3</v>
      </c>
      <c r="I96" s="1271"/>
      <c r="J96" s="529"/>
      <c r="K96" s="541"/>
    </row>
    <row r="97" spans="2:12" ht="12" customHeight="1" thickTop="1" thickBot="1" x14ac:dyDescent="0.25">
      <c r="B97" s="529"/>
      <c r="C97" s="1274" t="s">
        <v>165</v>
      </c>
      <c r="D97" s="1275"/>
      <c r="E97" s="1275"/>
      <c r="F97" s="1275"/>
      <c r="G97" s="1275"/>
      <c r="H97" s="1276"/>
      <c r="I97" s="1283" t="s">
        <v>0</v>
      </c>
      <c r="J97" s="1284"/>
      <c r="K97" s="529"/>
      <c r="L97" s="542"/>
    </row>
    <row r="98" spans="2:12" ht="12" customHeight="1" thickTop="1" x14ac:dyDescent="0.2">
      <c r="B98" s="529"/>
      <c r="C98" s="1277"/>
      <c r="D98" s="1278"/>
      <c r="E98" s="1278"/>
      <c r="F98" s="1278"/>
      <c r="G98" s="1278"/>
      <c r="H98" s="1279"/>
      <c r="I98" s="1285">
        <f>(I100+I145+I181+I220+I224+I227+I232+I236+I241+I246+I251)</f>
        <v>815</v>
      </c>
      <c r="J98" s="1286"/>
      <c r="K98" s="529"/>
      <c r="L98" s="542"/>
    </row>
    <row r="99" spans="2:12" ht="12" customHeight="1" thickBot="1" x14ac:dyDescent="0.25">
      <c r="B99" s="529"/>
      <c r="C99" s="1280"/>
      <c r="D99" s="1281"/>
      <c r="E99" s="1281"/>
      <c r="F99" s="1281"/>
      <c r="G99" s="1281"/>
      <c r="H99" s="1282"/>
      <c r="I99" s="1287"/>
      <c r="J99" s="1288"/>
      <c r="K99" s="529"/>
      <c r="L99" s="542"/>
    </row>
    <row r="100" spans="2:12" ht="15" customHeight="1" thickTop="1" thickBot="1" x14ac:dyDescent="0.25">
      <c r="B100" s="529"/>
      <c r="C100" s="578"/>
      <c r="D100" s="150">
        <v>7.1</v>
      </c>
      <c r="E100" s="151" t="s">
        <v>90</v>
      </c>
      <c r="F100" s="543"/>
      <c r="G100" s="543"/>
      <c r="H100" s="543"/>
      <c r="I100" s="1247">
        <f>(I101+I107+I113+I119+I123+I127+I133+I139)</f>
        <v>93</v>
      </c>
      <c r="J100" s="1247"/>
      <c r="K100" s="529"/>
    </row>
    <row r="101" spans="2:12" ht="14.25" customHeight="1" thickTop="1" thickBot="1" x14ac:dyDescent="0.25">
      <c r="B101" s="529"/>
      <c r="C101" s="569"/>
      <c r="D101" s="569"/>
      <c r="E101" s="193" t="s">
        <v>60</v>
      </c>
      <c r="F101" s="579"/>
      <c r="G101" s="579"/>
      <c r="H101" s="579"/>
      <c r="I101" s="1271">
        <f>SUM(I102:J106)</f>
        <v>7</v>
      </c>
      <c r="J101" s="1271"/>
      <c r="K101" s="529"/>
    </row>
    <row r="102" spans="2:12" ht="14.25" customHeight="1" thickTop="1" thickBot="1" x14ac:dyDescent="0.25">
      <c r="B102" s="529"/>
      <c r="C102" s="541"/>
      <c r="D102" s="541"/>
      <c r="E102" s="580" t="s">
        <v>38</v>
      </c>
      <c r="F102" s="581"/>
      <c r="G102" s="581"/>
      <c r="H102" s="582"/>
      <c r="I102" s="1292">
        <v>4</v>
      </c>
      <c r="J102" s="1292"/>
      <c r="K102" s="529"/>
    </row>
    <row r="103" spans="2:12" ht="14.25" customHeight="1" thickTop="1" thickBot="1" x14ac:dyDescent="0.25">
      <c r="B103" s="529"/>
      <c r="C103" s="541"/>
      <c r="D103" s="541"/>
      <c r="E103" s="583" t="s">
        <v>149</v>
      </c>
      <c r="F103" s="584"/>
      <c r="G103" s="584"/>
      <c r="H103" s="585"/>
      <c r="I103" s="1293"/>
      <c r="J103" s="1294"/>
      <c r="K103" s="529"/>
    </row>
    <row r="104" spans="2:12" ht="14.25" customHeight="1" thickTop="1" thickBot="1" x14ac:dyDescent="0.25">
      <c r="B104" s="529"/>
      <c r="C104" s="541"/>
      <c r="D104" s="541"/>
      <c r="E104" s="583" t="s">
        <v>22</v>
      </c>
      <c r="F104" s="584"/>
      <c r="G104" s="584"/>
      <c r="H104" s="585"/>
      <c r="I104" s="1293">
        <v>1</v>
      </c>
      <c r="J104" s="1294"/>
      <c r="K104" s="529"/>
    </row>
    <row r="105" spans="2:12" ht="14.25" customHeight="1" thickTop="1" thickBot="1" x14ac:dyDescent="0.25">
      <c r="B105" s="529"/>
      <c r="C105" s="541"/>
      <c r="D105" s="586"/>
      <c r="E105" s="587" t="s">
        <v>21</v>
      </c>
      <c r="F105" s="588"/>
      <c r="G105" s="588"/>
      <c r="H105" s="588"/>
      <c r="I105" s="1293">
        <v>2</v>
      </c>
      <c r="J105" s="1294"/>
      <c r="K105" s="541"/>
    </row>
    <row r="106" spans="2:12" ht="14.25" customHeight="1" thickTop="1" thickBot="1" x14ac:dyDescent="0.25">
      <c r="B106" s="529"/>
      <c r="C106" s="541"/>
      <c r="D106" s="541"/>
      <c r="E106" s="589" t="s">
        <v>150</v>
      </c>
      <c r="F106" s="578"/>
      <c r="G106" s="578"/>
      <c r="H106" s="578"/>
      <c r="I106" s="1291"/>
      <c r="J106" s="1291"/>
      <c r="K106" s="541"/>
    </row>
    <row r="107" spans="2:12" ht="14.25" customHeight="1" thickTop="1" thickBot="1" x14ac:dyDescent="0.25">
      <c r="B107" s="529"/>
      <c r="C107" s="541"/>
      <c r="D107" s="541"/>
      <c r="E107" s="193" t="s">
        <v>30</v>
      </c>
      <c r="F107" s="579"/>
      <c r="G107" s="579"/>
      <c r="H107" s="579"/>
      <c r="I107" s="1271">
        <f>SUM(I108:J112)</f>
        <v>12</v>
      </c>
      <c r="J107" s="1271"/>
      <c r="K107" s="541"/>
    </row>
    <row r="108" spans="2:12" ht="14.25" customHeight="1" thickTop="1" thickBot="1" x14ac:dyDescent="0.25">
      <c r="B108" s="529"/>
      <c r="C108" s="541"/>
      <c r="D108" s="586"/>
      <c r="E108" s="580" t="s">
        <v>38</v>
      </c>
      <c r="F108" s="581"/>
      <c r="G108" s="581"/>
      <c r="H108" s="582"/>
      <c r="I108" s="1292">
        <v>9</v>
      </c>
      <c r="J108" s="1292"/>
      <c r="K108" s="541"/>
      <c r="L108" s="542"/>
    </row>
    <row r="109" spans="2:12" ht="14.25" customHeight="1" thickTop="1" thickBot="1" x14ac:dyDescent="0.25">
      <c r="B109" s="529"/>
      <c r="C109" s="541"/>
      <c r="D109" s="586"/>
      <c r="E109" s="583" t="s">
        <v>149</v>
      </c>
      <c r="F109" s="584"/>
      <c r="G109" s="584"/>
      <c r="H109" s="585"/>
      <c r="I109" s="1293"/>
      <c r="J109" s="1294"/>
      <c r="K109" s="541"/>
      <c r="L109" s="542"/>
    </row>
    <row r="110" spans="2:12" ht="14.25" customHeight="1" thickTop="1" thickBot="1" x14ac:dyDescent="0.25">
      <c r="B110" s="529"/>
      <c r="C110" s="541"/>
      <c r="D110" s="586"/>
      <c r="E110" s="583" t="s">
        <v>22</v>
      </c>
      <c r="F110" s="584"/>
      <c r="G110" s="584"/>
      <c r="H110" s="585"/>
      <c r="I110" s="1293">
        <v>1</v>
      </c>
      <c r="J110" s="1294"/>
      <c r="K110" s="541"/>
      <c r="L110" s="542"/>
    </row>
    <row r="111" spans="2:12" ht="14.25" customHeight="1" thickTop="1" thickBot="1" x14ac:dyDescent="0.25">
      <c r="B111" s="529"/>
      <c r="C111" s="541"/>
      <c r="D111" s="586"/>
      <c r="E111" s="587" t="s">
        <v>21</v>
      </c>
      <c r="F111" s="588"/>
      <c r="G111" s="588"/>
      <c r="H111" s="588"/>
      <c r="I111" s="1293">
        <v>2</v>
      </c>
      <c r="J111" s="1294"/>
      <c r="K111" s="541"/>
      <c r="L111" s="542"/>
    </row>
    <row r="112" spans="2:12" ht="14.25" customHeight="1" thickTop="1" thickBot="1" x14ac:dyDescent="0.25">
      <c r="B112" s="529"/>
      <c r="C112" s="541"/>
      <c r="D112" s="586"/>
      <c r="E112" s="589" t="s">
        <v>150</v>
      </c>
      <c r="F112" s="578"/>
      <c r="G112" s="578"/>
      <c r="H112" s="578"/>
      <c r="I112" s="1291"/>
      <c r="J112" s="1291"/>
      <c r="K112" s="541"/>
      <c r="L112" s="542"/>
    </row>
    <row r="113" spans="2:15" ht="14.25" customHeight="1" thickTop="1" thickBot="1" x14ac:dyDescent="0.25">
      <c r="B113" s="529"/>
      <c r="C113" s="541"/>
      <c r="D113" s="586"/>
      <c r="E113" s="193" t="s">
        <v>61</v>
      </c>
      <c r="F113" s="579"/>
      <c r="G113" s="579"/>
      <c r="H113" s="579"/>
      <c r="I113" s="1271">
        <f>SUM(I114:J118)</f>
        <v>0</v>
      </c>
      <c r="J113" s="1271"/>
      <c r="K113" s="541"/>
      <c r="L113" s="542"/>
      <c r="O113" s="538"/>
    </row>
    <row r="114" spans="2:15" ht="14.25" customHeight="1" thickTop="1" thickBot="1" x14ac:dyDescent="0.25">
      <c r="B114" s="529"/>
      <c r="C114" s="541"/>
      <c r="D114" s="586"/>
      <c r="E114" s="580" t="s">
        <v>38</v>
      </c>
      <c r="F114" s="581"/>
      <c r="G114" s="581"/>
      <c r="H114" s="582"/>
      <c r="I114" s="1292"/>
      <c r="J114" s="1292"/>
      <c r="K114" s="541"/>
      <c r="L114" s="542"/>
      <c r="O114" s="538"/>
    </row>
    <row r="115" spans="2:15" ht="14.25" customHeight="1" thickTop="1" thickBot="1" x14ac:dyDescent="0.25">
      <c r="B115" s="529"/>
      <c r="C115" s="541"/>
      <c r="D115" s="586"/>
      <c r="E115" s="583" t="s">
        <v>149</v>
      </c>
      <c r="F115" s="584"/>
      <c r="G115" s="584"/>
      <c r="H115" s="585"/>
      <c r="I115" s="1293"/>
      <c r="J115" s="1294"/>
      <c r="K115" s="541"/>
      <c r="L115" s="542"/>
      <c r="O115" s="538"/>
    </row>
    <row r="116" spans="2:15" ht="14.25" customHeight="1" thickTop="1" thickBot="1" x14ac:dyDescent="0.25">
      <c r="B116" s="529"/>
      <c r="C116" s="541"/>
      <c r="D116" s="586"/>
      <c r="E116" s="583" t="s">
        <v>22</v>
      </c>
      <c r="F116" s="584"/>
      <c r="G116" s="584"/>
      <c r="H116" s="585"/>
      <c r="I116" s="1293"/>
      <c r="J116" s="1294"/>
      <c r="K116" s="541"/>
      <c r="L116" s="542"/>
      <c r="O116" s="538"/>
    </row>
    <row r="117" spans="2:15" ht="14.25" customHeight="1" thickTop="1" thickBot="1" x14ac:dyDescent="0.25">
      <c r="B117" s="529"/>
      <c r="C117" s="541"/>
      <c r="D117" s="586"/>
      <c r="E117" s="587" t="s">
        <v>21</v>
      </c>
      <c r="F117" s="588"/>
      <c r="G117" s="588"/>
      <c r="H117" s="588"/>
      <c r="I117" s="1293"/>
      <c r="J117" s="1294"/>
      <c r="K117" s="541"/>
      <c r="L117" s="542"/>
      <c r="O117" s="538"/>
    </row>
    <row r="118" spans="2:15" ht="14.25" customHeight="1" thickTop="1" thickBot="1" x14ac:dyDescent="0.25">
      <c r="B118" s="529"/>
      <c r="C118" s="541"/>
      <c r="D118" s="586"/>
      <c r="E118" s="589" t="s">
        <v>150</v>
      </c>
      <c r="F118" s="578"/>
      <c r="G118" s="578"/>
      <c r="H118" s="578"/>
      <c r="I118" s="1291"/>
      <c r="J118" s="1291"/>
      <c r="K118" s="541"/>
      <c r="L118" s="542"/>
      <c r="O118" s="538"/>
    </row>
    <row r="119" spans="2:15" ht="14.25" customHeight="1" thickTop="1" thickBot="1" x14ac:dyDescent="0.25">
      <c r="B119" s="529"/>
      <c r="C119" s="541"/>
      <c r="D119" s="586"/>
      <c r="E119" s="194" t="s">
        <v>62</v>
      </c>
      <c r="F119" s="579"/>
      <c r="G119" s="579"/>
      <c r="H119" s="590"/>
      <c r="I119" s="1295">
        <f>I121+I122+I120</f>
        <v>2</v>
      </c>
      <c r="J119" s="1296"/>
      <c r="K119" s="541"/>
      <c r="L119" s="542"/>
      <c r="O119" s="538"/>
    </row>
    <row r="120" spans="2:15" ht="14.25" customHeight="1" thickTop="1" thickBot="1" x14ac:dyDescent="0.25">
      <c r="B120" s="529"/>
      <c r="C120" s="541"/>
      <c r="D120" s="586"/>
      <c r="E120" s="591" t="s">
        <v>151</v>
      </c>
      <c r="F120" s="592"/>
      <c r="G120" s="592"/>
      <c r="H120" s="592"/>
      <c r="I120" s="1292">
        <v>1</v>
      </c>
      <c r="J120" s="1292"/>
      <c r="K120" s="541"/>
      <c r="L120" s="542"/>
      <c r="O120" s="538"/>
    </row>
    <row r="121" spans="2:15" ht="14.25" customHeight="1" thickTop="1" thickBot="1" x14ac:dyDescent="0.25">
      <c r="B121" s="529"/>
      <c r="C121" s="541"/>
      <c r="D121" s="586"/>
      <c r="E121" s="591" t="s">
        <v>41</v>
      </c>
      <c r="F121" s="588"/>
      <c r="G121" s="588"/>
      <c r="H121" s="588"/>
      <c r="I121" s="1293"/>
      <c r="J121" s="1294"/>
      <c r="K121" s="541"/>
      <c r="L121" s="542"/>
      <c r="O121" s="538"/>
    </row>
    <row r="122" spans="2:15" ht="14.25" customHeight="1" thickTop="1" thickBot="1" x14ac:dyDescent="0.25">
      <c r="B122" s="529"/>
      <c r="C122" s="541"/>
      <c r="D122" s="586"/>
      <c r="E122" s="580" t="s">
        <v>40</v>
      </c>
      <c r="F122" s="588"/>
      <c r="G122" s="588"/>
      <c r="H122" s="593"/>
      <c r="I122" s="1291">
        <v>1</v>
      </c>
      <c r="J122" s="1291"/>
      <c r="K122" s="541"/>
      <c r="L122" s="542"/>
      <c r="O122" s="538"/>
    </row>
    <row r="123" spans="2:15" ht="14.25" customHeight="1" thickTop="1" thickBot="1" x14ac:dyDescent="0.25">
      <c r="B123" s="529"/>
      <c r="C123" s="541"/>
      <c r="D123" s="586"/>
      <c r="E123" s="194" t="s">
        <v>63</v>
      </c>
      <c r="F123" s="579"/>
      <c r="G123" s="579"/>
      <c r="H123" s="579"/>
      <c r="I123" s="1295">
        <f>I125+I126+I124</f>
        <v>1</v>
      </c>
      <c r="J123" s="1296"/>
      <c r="K123" s="541"/>
      <c r="L123" s="542"/>
    </row>
    <row r="124" spans="2:15" ht="14.25" customHeight="1" thickTop="1" thickBot="1" x14ac:dyDescent="0.25">
      <c r="B124" s="529"/>
      <c r="C124" s="541"/>
      <c r="D124" s="586"/>
      <c r="E124" s="591" t="s">
        <v>42</v>
      </c>
      <c r="F124" s="592"/>
      <c r="G124" s="592"/>
      <c r="H124" s="592"/>
      <c r="I124" s="1292">
        <v>1</v>
      </c>
      <c r="J124" s="1292"/>
      <c r="K124" s="541"/>
      <c r="L124" s="542"/>
    </row>
    <row r="125" spans="2:15" ht="14.25" customHeight="1" thickTop="1" thickBot="1" x14ac:dyDescent="0.25">
      <c r="B125" s="529"/>
      <c r="C125" s="541"/>
      <c r="D125" s="586"/>
      <c r="E125" s="591" t="s">
        <v>41</v>
      </c>
      <c r="F125" s="588"/>
      <c r="G125" s="588"/>
      <c r="H125" s="588"/>
      <c r="I125" s="1293"/>
      <c r="J125" s="1294"/>
      <c r="K125" s="541"/>
      <c r="L125" s="542"/>
    </row>
    <row r="126" spans="2:15" ht="14.25" customHeight="1" thickTop="1" thickBot="1" x14ac:dyDescent="0.25">
      <c r="B126" s="529"/>
      <c r="C126" s="541"/>
      <c r="D126" s="586"/>
      <c r="E126" s="580" t="s">
        <v>40</v>
      </c>
      <c r="F126" s="588"/>
      <c r="G126" s="588"/>
      <c r="H126" s="593"/>
      <c r="I126" s="1291"/>
      <c r="J126" s="1291"/>
      <c r="K126" s="541"/>
      <c r="L126" s="542"/>
    </row>
    <row r="127" spans="2:15" ht="14.25" customHeight="1" thickTop="1" thickBot="1" x14ac:dyDescent="0.25">
      <c r="B127" s="529"/>
      <c r="C127" s="541"/>
      <c r="D127" s="586"/>
      <c r="E127" s="194" t="s">
        <v>122</v>
      </c>
      <c r="F127" s="579"/>
      <c r="G127" s="579"/>
      <c r="H127" s="579"/>
      <c r="I127" s="1271">
        <f>SUM(I128:J132)</f>
        <v>0</v>
      </c>
      <c r="J127" s="1271"/>
      <c r="K127" s="541"/>
      <c r="L127" s="542"/>
    </row>
    <row r="128" spans="2:15" ht="14.25" customHeight="1" thickTop="1" thickBot="1" x14ac:dyDescent="0.25">
      <c r="B128" s="529"/>
      <c r="C128" s="541"/>
      <c r="D128" s="586"/>
      <c r="E128" s="580" t="s">
        <v>38</v>
      </c>
      <c r="F128" s="581"/>
      <c r="G128" s="581"/>
      <c r="H128" s="582"/>
      <c r="I128" s="1292"/>
      <c r="J128" s="1292"/>
      <c r="K128" s="541"/>
      <c r="L128" s="542"/>
    </row>
    <row r="129" spans="2:12" ht="14.25" customHeight="1" thickTop="1" thickBot="1" x14ac:dyDescent="0.25">
      <c r="B129" s="529"/>
      <c r="C129" s="541"/>
      <c r="D129" s="586"/>
      <c r="E129" s="583" t="s">
        <v>149</v>
      </c>
      <c r="F129" s="584"/>
      <c r="G129" s="584"/>
      <c r="H129" s="585"/>
      <c r="I129" s="1293"/>
      <c r="J129" s="1294"/>
      <c r="K129" s="541"/>
      <c r="L129" s="542"/>
    </row>
    <row r="130" spans="2:12" ht="14.25" customHeight="1" thickTop="1" thickBot="1" x14ac:dyDescent="0.25">
      <c r="B130" s="529"/>
      <c r="C130" s="541"/>
      <c r="D130" s="586"/>
      <c r="E130" s="583" t="s">
        <v>22</v>
      </c>
      <c r="F130" s="584"/>
      <c r="G130" s="584"/>
      <c r="H130" s="585"/>
      <c r="I130" s="1293"/>
      <c r="J130" s="1294"/>
      <c r="K130" s="541"/>
      <c r="L130" s="542"/>
    </row>
    <row r="131" spans="2:12" ht="14.25" customHeight="1" thickTop="1" thickBot="1" x14ac:dyDescent="0.25">
      <c r="B131" s="529"/>
      <c r="C131" s="541"/>
      <c r="D131" s="586"/>
      <c r="E131" s="587" t="s">
        <v>21</v>
      </c>
      <c r="F131" s="588"/>
      <c r="G131" s="588"/>
      <c r="H131" s="588"/>
      <c r="I131" s="1293"/>
      <c r="J131" s="1294"/>
      <c r="K131" s="541"/>
      <c r="L131" s="542"/>
    </row>
    <row r="132" spans="2:12" ht="14.25" customHeight="1" thickTop="1" thickBot="1" x14ac:dyDescent="0.25">
      <c r="B132" s="529"/>
      <c r="C132" s="541"/>
      <c r="D132" s="586"/>
      <c r="E132" s="589" t="s">
        <v>150</v>
      </c>
      <c r="F132" s="578"/>
      <c r="G132" s="578"/>
      <c r="H132" s="578"/>
      <c r="I132" s="1291"/>
      <c r="J132" s="1291"/>
      <c r="K132" s="541"/>
      <c r="L132" s="542"/>
    </row>
    <row r="133" spans="2:12" ht="14.25" customHeight="1" thickTop="1" thickBot="1" x14ac:dyDescent="0.25">
      <c r="B133" s="529"/>
      <c r="C133" s="541"/>
      <c r="D133" s="586"/>
      <c r="E133" s="193" t="s">
        <v>123</v>
      </c>
      <c r="F133" s="579"/>
      <c r="G133" s="579"/>
      <c r="H133" s="579"/>
      <c r="I133" s="1271">
        <f>SUM(I134:J138)</f>
        <v>52</v>
      </c>
      <c r="J133" s="1271"/>
      <c r="K133" s="541"/>
      <c r="L133" s="542"/>
    </row>
    <row r="134" spans="2:12" ht="14.25" customHeight="1" thickTop="1" thickBot="1" x14ac:dyDescent="0.25">
      <c r="B134" s="529"/>
      <c r="C134" s="541"/>
      <c r="D134" s="586"/>
      <c r="E134" s="580" t="s">
        <v>42</v>
      </c>
      <c r="F134" s="581"/>
      <c r="G134" s="581"/>
      <c r="H134" s="582"/>
      <c r="I134" s="1292">
        <v>39</v>
      </c>
      <c r="J134" s="1292"/>
      <c r="K134" s="541"/>
      <c r="L134" s="542"/>
    </row>
    <row r="135" spans="2:12" ht="14.25" customHeight="1" thickTop="1" thickBot="1" x14ac:dyDescent="0.25">
      <c r="B135" s="529"/>
      <c r="C135" s="541"/>
      <c r="D135" s="586"/>
      <c r="E135" s="583" t="s">
        <v>149</v>
      </c>
      <c r="F135" s="584"/>
      <c r="G135" s="584"/>
      <c r="H135" s="585"/>
      <c r="I135" s="1293"/>
      <c r="J135" s="1294"/>
      <c r="K135" s="541"/>
      <c r="L135" s="542"/>
    </row>
    <row r="136" spans="2:12" ht="14.25" customHeight="1" thickTop="1" thickBot="1" x14ac:dyDescent="0.25">
      <c r="B136" s="529"/>
      <c r="C136" s="541"/>
      <c r="D136" s="586"/>
      <c r="E136" s="583" t="s">
        <v>41</v>
      </c>
      <c r="F136" s="584"/>
      <c r="G136" s="584"/>
      <c r="H136" s="585"/>
      <c r="I136" s="1293">
        <v>5</v>
      </c>
      <c r="J136" s="1294"/>
      <c r="K136" s="541"/>
      <c r="L136" s="542"/>
    </row>
    <row r="137" spans="2:12" ht="14.25" customHeight="1" thickTop="1" thickBot="1" x14ac:dyDescent="0.25">
      <c r="B137" s="529"/>
      <c r="C137" s="541"/>
      <c r="D137" s="586"/>
      <c r="E137" s="587" t="s">
        <v>40</v>
      </c>
      <c r="F137" s="588"/>
      <c r="G137" s="588"/>
      <c r="H137" s="588"/>
      <c r="I137" s="1293">
        <v>8</v>
      </c>
      <c r="J137" s="1294"/>
      <c r="K137" s="541"/>
      <c r="L137" s="542"/>
    </row>
    <row r="138" spans="2:12" ht="14.25" customHeight="1" thickTop="1" thickBot="1" x14ac:dyDescent="0.25">
      <c r="B138" s="529"/>
      <c r="C138" s="541"/>
      <c r="D138" s="586"/>
      <c r="E138" s="589" t="s">
        <v>152</v>
      </c>
      <c r="F138" s="578"/>
      <c r="G138" s="578"/>
      <c r="H138" s="578"/>
      <c r="I138" s="1291"/>
      <c r="J138" s="1291"/>
      <c r="K138" s="541"/>
      <c r="L138" s="542"/>
    </row>
    <row r="139" spans="2:12" ht="14.25" customHeight="1" thickTop="1" thickBot="1" x14ac:dyDescent="0.25">
      <c r="B139" s="529"/>
      <c r="C139" s="541"/>
      <c r="D139" s="586"/>
      <c r="E139" s="193" t="s">
        <v>148</v>
      </c>
      <c r="F139" s="579"/>
      <c r="G139" s="579"/>
      <c r="H139" s="579"/>
      <c r="I139" s="1271">
        <f>SUM(I140:J144)</f>
        <v>19</v>
      </c>
      <c r="J139" s="1271"/>
      <c r="K139" s="541"/>
      <c r="L139" s="542"/>
    </row>
    <row r="140" spans="2:12" ht="14.25" customHeight="1" thickTop="1" thickBot="1" x14ac:dyDescent="0.25">
      <c r="B140" s="529"/>
      <c r="C140" s="541"/>
      <c r="D140" s="586"/>
      <c r="E140" s="580" t="s">
        <v>38</v>
      </c>
      <c r="F140" s="581"/>
      <c r="G140" s="581"/>
      <c r="H140" s="582"/>
      <c r="I140" s="1292">
        <v>12</v>
      </c>
      <c r="J140" s="1292"/>
      <c r="K140" s="541"/>
      <c r="L140" s="542"/>
    </row>
    <row r="141" spans="2:12" ht="14.25" customHeight="1" thickTop="1" thickBot="1" x14ac:dyDescent="0.25">
      <c r="B141" s="529"/>
      <c r="C141" s="541"/>
      <c r="D141" s="586"/>
      <c r="E141" s="583" t="s">
        <v>149</v>
      </c>
      <c r="F141" s="584"/>
      <c r="G141" s="584"/>
      <c r="H141" s="585"/>
      <c r="I141" s="1293"/>
      <c r="J141" s="1294"/>
      <c r="K141" s="541"/>
      <c r="L141" s="542"/>
    </row>
    <row r="142" spans="2:12" ht="14.25" customHeight="1" thickTop="1" thickBot="1" x14ac:dyDescent="0.25">
      <c r="B142" s="529"/>
      <c r="C142" s="541"/>
      <c r="D142" s="586"/>
      <c r="E142" s="583" t="s">
        <v>22</v>
      </c>
      <c r="F142" s="584"/>
      <c r="G142" s="584"/>
      <c r="H142" s="585"/>
      <c r="I142" s="1293">
        <v>3</v>
      </c>
      <c r="J142" s="1294"/>
      <c r="K142" s="541"/>
      <c r="L142" s="542"/>
    </row>
    <row r="143" spans="2:12" ht="14.25" customHeight="1" thickTop="1" thickBot="1" x14ac:dyDescent="0.25">
      <c r="B143" s="529"/>
      <c r="C143" s="541"/>
      <c r="D143" s="586"/>
      <c r="E143" s="587" t="s">
        <v>21</v>
      </c>
      <c r="F143" s="588"/>
      <c r="G143" s="588"/>
      <c r="H143" s="588"/>
      <c r="I143" s="1293">
        <v>3</v>
      </c>
      <c r="J143" s="1294"/>
      <c r="K143" s="541"/>
      <c r="L143" s="542"/>
    </row>
    <row r="144" spans="2:12" ht="14.25" customHeight="1" thickTop="1" thickBot="1" x14ac:dyDescent="0.25">
      <c r="B144" s="529"/>
      <c r="C144" s="541"/>
      <c r="D144" s="586"/>
      <c r="E144" s="589" t="s">
        <v>150</v>
      </c>
      <c r="F144" s="578"/>
      <c r="G144" s="578"/>
      <c r="H144" s="578"/>
      <c r="I144" s="1291">
        <v>1</v>
      </c>
      <c r="J144" s="1291"/>
      <c r="K144" s="541"/>
      <c r="L144" s="542"/>
    </row>
    <row r="145" spans="2:14" ht="16.5" customHeight="1" thickTop="1" thickBot="1" x14ac:dyDescent="0.25">
      <c r="B145" s="529"/>
      <c r="C145" s="541"/>
      <c r="D145" s="152" t="s">
        <v>153</v>
      </c>
      <c r="E145" s="153"/>
      <c r="F145" s="154"/>
      <c r="G145" s="594"/>
      <c r="H145" s="594"/>
      <c r="I145" s="1236">
        <f>(I146+I151+I156+I161+I166+I171+I176)</f>
        <v>87</v>
      </c>
      <c r="J145" s="1237"/>
      <c r="K145" s="541"/>
      <c r="L145" s="542"/>
    </row>
    <row r="146" spans="2:14" ht="14.25" customHeight="1" thickTop="1" thickBot="1" x14ac:dyDescent="0.25">
      <c r="B146" s="529"/>
      <c r="C146" s="541"/>
      <c r="D146" s="595"/>
      <c r="E146" s="195" t="s">
        <v>23</v>
      </c>
      <c r="F146" s="579"/>
      <c r="G146" s="579"/>
      <c r="H146" s="590"/>
      <c r="I146" s="1295">
        <f>(I147+I148+I149+I150)</f>
        <v>83</v>
      </c>
      <c r="J146" s="1296"/>
      <c r="K146" s="541"/>
      <c r="L146" s="542"/>
      <c r="N146" s="538"/>
    </row>
    <row r="147" spans="2:14" ht="14.25" customHeight="1" thickTop="1" thickBot="1" x14ac:dyDescent="0.25">
      <c r="B147" s="529"/>
      <c r="C147" s="541"/>
      <c r="D147" s="596"/>
      <c r="E147" s="597" t="s">
        <v>38</v>
      </c>
      <c r="F147" s="588"/>
      <c r="G147" s="588"/>
      <c r="H147" s="593"/>
      <c r="I147" s="1291">
        <v>45</v>
      </c>
      <c r="J147" s="1291"/>
      <c r="K147" s="541"/>
      <c r="L147" s="542"/>
      <c r="N147" s="538"/>
    </row>
    <row r="148" spans="2:14" ht="14.25" customHeight="1" thickTop="1" thickBot="1" x14ac:dyDescent="0.25">
      <c r="B148" s="529"/>
      <c r="C148" s="541"/>
      <c r="D148" s="596"/>
      <c r="E148" s="597" t="s">
        <v>149</v>
      </c>
      <c r="F148" s="588"/>
      <c r="G148" s="588"/>
      <c r="H148" s="593"/>
      <c r="I148" s="1291">
        <v>36</v>
      </c>
      <c r="J148" s="1291"/>
      <c r="K148" s="541"/>
      <c r="L148" s="542"/>
      <c r="N148" s="538"/>
    </row>
    <row r="149" spans="2:14" ht="14.25" customHeight="1" thickTop="1" thickBot="1" x14ac:dyDescent="0.25">
      <c r="B149" s="529"/>
      <c r="C149" s="541"/>
      <c r="D149" s="596"/>
      <c r="E149" s="597" t="s">
        <v>22</v>
      </c>
      <c r="F149" s="588"/>
      <c r="G149" s="588"/>
      <c r="H149" s="593"/>
      <c r="I149" s="1291">
        <v>2</v>
      </c>
      <c r="J149" s="1291"/>
      <c r="K149" s="541"/>
      <c r="L149" s="542"/>
      <c r="N149" s="538"/>
    </row>
    <row r="150" spans="2:14" ht="14.25" customHeight="1" thickTop="1" thickBot="1" x14ac:dyDescent="0.25">
      <c r="B150" s="529"/>
      <c r="C150" s="541"/>
      <c r="D150" s="596"/>
      <c r="E150" s="597" t="s">
        <v>21</v>
      </c>
      <c r="F150" s="598"/>
      <c r="G150" s="598"/>
      <c r="H150" s="599"/>
      <c r="I150" s="1291"/>
      <c r="J150" s="1291"/>
      <c r="K150" s="541"/>
      <c r="L150" s="542"/>
      <c r="M150" s="538"/>
      <c r="N150" s="538"/>
    </row>
    <row r="151" spans="2:14" ht="14.25" customHeight="1" thickTop="1" thickBot="1" x14ac:dyDescent="0.25">
      <c r="B151" s="529"/>
      <c r="C151" s="541"/>
      <c r="D151" s="596"/>
      <c r="E151" s="196" t="s">
        <v>7</v>
      </c>
      <c r="F151" s="600"/>
      <c r="G151" s="600"/>
      <c r="H151" s="600"/>
      <c r="I151" s="1297">
        <f>(I152+I153+I154+I155)</f>
        <v>1</v>
      </c>
      <c r="J151" s="1297"/>
      <c r="K151" s="541"/>
      <c r="L151" s="542"/>
      <c r="M151" s="538"/>
      <c r="N151" s="538"/>
    </row>
    <row r="152" spans="2:14" ht="14.25" customHeight="1" thickTop="1" thickBot="1" x14ac:dyDescent="0.25">
      <c r="B152" s="529"/>
      <c r="C152" s="541"/>
      <c r="D152" s="596"/>
      <c r="E152" s="597" t="s">
        <v>38</v>
      </c>
      <c r="F152" s="588"/>
      <c r="G152" s="588"/>
      <c r="H152" s="593"/>
      <c r="I152" s="1291">
        <v>1</v>
      </c>
      <c r="J152" s="1291"/>
      <c r="K152" s="541"/>
      <c r="L152" s="542"/>
      <c r="M152" s="538"/>
      <c r="N152" s="538"/>
    </row>
    <row r="153" spans="2:14" ht="14.25" customHeight="1" thickTop="1" thickBot="1" x14ac:dyDescent="0.25">
      <c r="B153" s="529"/>
      <c r="C153" s="541"/>
      <c r="D153" s="596"/>
      <c r="E153" s="597" t="s">
        <v>149</v>
      </c>
      <c r="F153" s="588"/>
      <c r="G153" s="588"/>
      <c r="H153" s="593"/>
      <c r="I153" s="1291"/>
      <c r="J153" s="1291"/>
      <c r="K153" s="541"/>
      <c r="L153" s="542"/>
      <c r="M153" s="538"/>
      <c r="N153" s="538"/>
    </row>
    <row r="154" spans="2:14" ht="14.25" customHeight="1" thickTop="1" thickBot="1" x14ac:dyDescent="0.25">
      <c r="B154" s="529"/>
      <c r="C154" s="541"/>
      <c r="D154" s="596"/>
      <c r="E154" s="597" t="s">
        <v>22</v>
      </c>
      <c r="F154" s="588"/>
      <c r="G154" s="588"/>
      <c r="H154" s="593"/>
      <c r="I154" s="1291"/>
      <c r="J154" s="1291"/>
      <c r="K154" s="541"/>
      <c r="L154" s="542"/>
      <c r="M154" s="538"/>
      <c r="N154" s="538"/>
    </row>
    <row r="155" spans="2:14" ht="14.25" customHeight="1" thickTop="1" thickBot="1" x14ac:dyDescent="0.25">
      <c r="B155" s="529"/>
      <c r="C155" s="541"/>
      <c r="D155" s="596"/>
      <c r="E155" s="597" t="s">
        <v>21</v>
      </c>
      <c r="F155" s="598"/>
      <c r="G155" s="598"/>
      <c r="H155" s="599"/>
      <c r="I155" s="1291"/>
      <c r="J155" s="1291"/>
      <c r="K155" s="541"/>
      <c r="L155" s="542"/>
      <c r="M155" s="538"/>
      <c r="N155" s="538"/>
    </row>
    <row r="156" spans="2:14" ht="14.25" customHeight="1" thickTop="1" thickBot="1" x14ac:dyDescent="0.25">
      <c r="B156" s="529"/>
      <c r="C156" s="541"/>
      <c r="D156" s="596"/>
      <c r="E156" s="196" t="s">
        <v>154</v>
      </c>
      <c r="F156" s="600"/>
      <c r="G156" s="600"/>
      <c r="H156" s="600"/>
      <c r="I156" s="1297">
        <f>(I157+I158+I159+I160)</f>
        <v>3</v>
      </c>
      <c r="J156" s="1297"/>
      <c r="K156" s="541"/>
      <c r="L156" s="542"/>
      <c r="M156" s="538"/>
      <c r="N156" s="538"/>
    </row>
    <row r="157" spans="2:14" ht="14.25" customHeight="1" thickTop="1" thickBot="1" x14ac:dyDescent="0.25">
      <c r="B157" s="529"/>
      <c r="C157" s="541"/>
      <c r="D157" s="596"/>
      <c r="E157" s="597" t="s">
        <v>38</v>
      </c>
      <c r="F157" s="588"/>
      <c r="G157" s="588"/>
      <c r="H157" s="593"/>
      <c r="I157" s="1291">
        <v>1</v>
      </c>
      <c r="J157" s="1291"/>
      <c r="K157" s="541"/>
      <c r="L157" s="542"/>
      <c r="M157" s="538"/>
      <c r="N157" s="538"/>
    </row>
    <row r="158" spans="2:14" ht="14.25" customHeight="1" thickTop="1" thickBot="1" x14ac:dyDescent="0.25">
      <c r="B158" s="529"/>
      <c r="C158" s="541"/>
      <c r="D158" s="596"/>
      <c r="E158" s="597" t="s">
        <v>149</v>
      </c>
      <c r="F158" s="588"/>
      <c r="G158" s="588"/>
      <c r="H158" s="593"/>
      <c r="I158" s="1291"/>
      <c r="J158" s="1291"/>
      <c r="K158" s="541"/>
      <c r="L158" s="542"/>
      <c r="M158" s="538"/>
      <c r="N158" s="538"/>
    </row>
    <row r="159" spans="2:14" ht="14.25" customHeight="1" thickTop="1" thickBot="1" x14ac:dyDescent="0.25">
      <c r="B159" s="529"/>
      <c r="C159" s="541"/>
      <c r="D159" s="596"/>
      <c r="E159" s="597" t="s">
        <v>22</v>
      </c>
      <c r="F159" s="588"/>
      <c r="G159" s="588"/>
      <c r="H159" s="593"/>
      <c r="I159" s="1291">
        <v>2</v>
      </c>
      <c r="J159" s="1291"/>
      <c r="K159" s="541"/>
      <c r="L159" s="542"/>
      <c r="M159" s="538"/>
      <c r="N159" s="538"/>
    </row>
    <row r="160" spans="2:14" ht="14.25" customHeight="1" thickTop="1" thickBot="1" x14ac:dyDescent="0.25">
      <c r="B160" s="529"/>
      <c r="C160" s="541"/>
      <c r="D160" s="596"/>
      <c r="E160" s="597" t="s">
        <v>21</v>
      </c>
      <c r="F160" s="598"/>
      <c r="G160" s="598"/>
      <c r="H160" s="599"/>
      <c r="I160" s="1291"/>
      <c r="J160" s="1291"/>
      <c r="K160" s="541"/>
      <c r="L160" s="542"/>
      <c r="M160" s="538"/>
      <c r="N160" s="538"/>
    </row>
    <row r="161" spans="1:14" ht="14.25" customHeight="1" thickTop="1" thickBot="1" x14ac:dyDescent="0.25">
      <c r="B161" s="529"/>
      <c r="C161" s="541"/>
      <c r="D161" s="596"/>
      <c r="E161" s="197" t="s">
        <v>64</v>
      </c>
      <c r="F161" s="579"/>
      <c r="G161" s="579"/>
      <c r="H161" s="590"/>
      <c r="I161" s="1297">
        <f>(I162+I163+I164+I165)</f>
        <v>0</v>
      </c>
      <c r="J161" s="1297"/>
      <c r="K161" s="541"/>
      <c r="L161" s="542"/>
      <c r="M161" s="538"/>
      <c r="N161" s="538"/>
    </row>
    <row r="162" spans="1:14" ht="14.25" customHeight="1" thickTop="1" thickBot="1" x14ac:dyDescent="0.25">
      <c r="B162" s="529"/>
      <c r="C162" s="541"/>
      <c r="D162" s="596"/>
      <c r="E162" s="601" t="s">
        <v>39</v>
      </c>
      <c r="F162" s="581"/>
      <c r="G162" s="581"/>
      <c r="H162" s="582"/>
      <c r="I162" s="1291"/>
      <c r="J162" s="1291"/>
      <c r="K162" s="541"/>
      <c r="L162" s="542"/>
      <c r="M162" s="538"/>
      <c r="N162" s="538"/>
    </row>
    <row r="163" spans="1:14" ht="14.25" customHeight="1" thickTop="1" thickBot="1" x14ac:dyDescent="0.25">
      <c r="B163" s="529"/>
      <c r="C163" s="541"/>
      <c r="D163" s="596"/>
      <c r="E163" s="601" t="s">
        <v>149</v>
      </c>
      <c r="F163" s="581"/>
      <c r="G163" s="581"/>
      <c r="H163" s="582"/>
      <c r="I163" s="1291"/>
      <c r="J163" s="1291"/>
      <c r="K163" s="541"/>
      <c r="L163" s="542"/>
      <c r="M163" s="538"/>
      <c r="N163" s="538"/>
    </row>
    <row r="164" spans="1:14" ht="14.25" customHeight="1" thickTop="1" thickBot="1" x14ac:dyDescent="0.25">
      <c r="B164" s="529"/>
      <c r="C164" s="541"/>
      <c r="D164" s="596"/>
      <c r="E164" s="601" t="s">
        <v>41</v>
      </c>
      <c r="F164" s="581"/>
      <c r="G164" s="581"/>
      <c r="H164" s="582"/>
      <c r="I164" s="1291"/>
      <c r="J164" s="1291"/>
      <c r="K164" s="541"/>
      <c r="L164" s="542"/>
      <c r="M164" s="538"/>
      <c r="N164" s="538"/>
    </row>
    <row r="165" spans="1:14" ht="14.25" customHeight="1" thickTop="1" thickBot="1" x14ac:dyDescent="0.25">
      <c r="A165" s="538"/>
      <c r="B165" s="530"/>
      <c r="C165" s="541"/>
      <c r="D165" s="596"/>
      <c r="E165" s="601" t="s">
        <v>40</v>
      </c>
      <c r="F165" s="581"/>
      <c r="G165" s="581"/>
      <c r="H165" s="582"/>
      <c r="I165" s="1291"/>
      <c r="J165" s="1291"/>
      <c r="K165" s="541"/>
      <c r="L165" s="542"/>
      <c r="M165" s="538"/>
    </row>
    <row r="166" spans="1:14" ht="14.25" customHeight="1" thickTop="1" thickBot="1" x14ac:dyDescent="0.25">
      <c r="A166" s="538"/>
      <c r="B166" s="530"/>
      <c r="C166" s="541"/>
      <c r="D166" s="596"/>
      <c r="E166" s="197" t="s">
        <v>65</v>
      </c>
      <c r="F166" s="579"/>
      <c r="G166" s="579"/>
      <c r="H166" s="590"/>
      <c r="I166" s="1297">
        <f>(I167+I168+I169+I170)</f>
        <v>0</v>
      </c>
      <c r="J166" s="1297"/>
      <c r="K166" s="541"/>
      <c r="L166" s="542"/>
      <c r="M166" s="538"/>
    </row>
    <row r="167" spans="1:14" ht="14.25" customHeight="1" thickTop="1" thickBot="1" x14ac:dyDescent="0.25">
      <c r="A167" s="538"/>
      <c r="B167" s="530"/>
      <c r="C167" s="541"/>
      <c r="D167" s="596"/>
      <c r="E167" s="601" t="s">
        <v>42</v>
      </c>
      <c r="F167" s="581"/>
      <c r="G167" s="581"/>
      <c r="H167" s="582"/>
      <c r="I167" s="1291"/>
      <c r="J167" s="1291"/>
      <c r="K167" s="541"/>
      <c r="L167" s="542"/>
      <c r="M167" s="538"/>
    </row>
    <row r="168" spans="1:14" ht="14.25" customHeight="1" thickTop="1" thickBot="1" x14ac:dyDescent="0.25">
      <c r="A168" s="538"/>
      <c r="B168" s="530"/>
      <c r="C168" s="541"/>
      <c r="D168" s="596"/>
      <c r="E168" s="601" t="s">
        <v>149</v>
      </c>
      <c r="F168" s="581"/>
      <c r="G168" s="581"/>
      <c r="H168" s="582"/>
      <c r="I168" s="1291"/>
      <c r="J168" s="1291"/>
      <c r="K168" s="541"/>
      <c r="L168" s="542"/>
      <c r="M168" s="538"/>
    </row>
    <row r="169" spans="1:14" ht="14.25" customHeight="1" thickTop="1" thickBot="1" x14ac:dyDescent="0.25">
      <c r="A169" s="538"/>
      <c r="B169" s="530"/>
      <c r="C169" s="541"/>
      <c r="D169" s="596"/>
      <c r="E169" s="601" t="s">
        <v>41</v>
      </c>
      <c r="F169" s="581"/>
      <c r="G169" s="581"/>
      <c r="H169" s="582"/>
      <c r="I169" s="1291"/>
      <c r="J169" s="1291"/>
      <c r="K169" s="541"/>
      <c r="L169" s="542"/>
      <c r="M169" s="538"/>
    </row>
    <row r="170" spans="1:14" ht="14.25" customHeight="1" thickTop="1" thickBot="1" x14ac:dyDescent="0.25">
      <c r="A170" s="538"/>
      <c r="B170" s="530"/>
      <c r="C170" s="541"/>
      <c r="D170" s="596"/>
      <c r="E170" s="601" t="s">
        <v>40</v>
      </c>
      <c r="F170" s="581"/>
      <c r="G170" s="581"/>
      <c r="H170" s="582"/>
      <c r="I170" s="1291"/>
      <c r="J170" s="1291"/>
      <c r="K170" s="541"/>
      <c r="L170" s="542"/>
      <c r="M170" s="538"/>
    </row>
    <row r="171" spans="1:14" ht="14.25" customHeight="1" thickTop="1" thickBot="1" x14ac:dyDescent="0.25">
      <c r="A171" s="538"/>
      <c r="B171" s="530"/>
      <c r="C171" s="541"/>
      <c r="D171" s="596"/>
      <c r="E171" s="197" t="s">
        <v>175</v>
      </c>
      <c r="F171" s="579"/>
      <c r="G171" s="579"/>
      <c r="H171" s="590"/>
      <c r="I171" s="1297">
        <f>(I172+I173+I174+I175)</f>
        <v>0</v>
      </c>
      <c r="J171" s="1297"/>
      <c r="K171" s="541"/>
      <c r="L171" s="542"/>
      <c r="M171" s="538"/>
    </row>
    <row r="172" spans="1:14" ht="14.25" customHeight="1" thickTop="1" thickBot="1" x14ac:dyDescent="0.25">
      <c r="A172" s="538"/>
      <c r="B172" s="530"/>
      <c r="C172" s="541"/>
      <c r="D172" s="596"/>
      <c r="E172" s="601" t="s">
        <v>42</v>
      </c>
      <c r="F172" s="581"/>
      <c r="G172" s="581"/>
      <c r="H172" s="582"/>
      <c r="I172" s="1291"/>
      <c r="J172" s="1291"/>
      <c r="K172" s="541"/>
      <c r="L172" s="542"/>
      <c r="M172" s="538"/>
    </row>
    <row r="173" spans="1:14" ht="14.25" customHeight="1" thickTop="1" thickBot="1" x14ac:dyDescent="0.25">
      <c r="A173" s="538"/>
      <c r="B173" s="530"/>
      <c r="C173" s="541"/>
      <c r="D173" s="596"/>
      <c r="E173" s="601" t="s">
        <v>149</v>
      </c>
      <c r="F173" s="581"/>
      <c r="G173" s="581"/>
      <c r="H173" s="582"/>
      <c r="I173" s="1298"/>
      <c r="J173" s="1298"/>
      <c r="K173" s="541"/>
      <c r="L173" s="542"/>
      <c r="M173" s="538"/>
    </row>
    <row r="174" spans="1:14" ht="14.25" customHeight="1" thickTop="1" thickBot="1" x14ac:dyDescent="0.25">
      <c r="A174" s="538"/>
      <c r="B174" s="530"/>
      <c r="C174" s="541"/>
      <c r="D174" s="596"/>
      <c r="E174" s="601" t="s">
        <v>41</v>
      </c>
      <c r="F174" s="581"/>
      <c r="G174" s="581"/>
      <c r="H174" s="582"/>
      <c r="I174" s="1291"/>
      <c r="J174" s="1291"/>
      <c r="K174" s="541"/>
      <c r="L174" s="542"/>
      <c r="M174" s="538"/>
    </row>
    <row r="175" spans="1:14" ht="14.25" customHeight="1" thickTop="1" thickBot="1" x14ac:dyDescent="0.25">
      <c r="A175" s="538"/>
      <c r="B175" s="530"/>
      <c r="C175" s="541"/>
      <c r="D175" s="596"/>
      <c r="E175" s="601" t="s">
        <v>40</v>
      </c>
      <c r="F175" s="581"/>
      <c r="G175" s="581"/>
      <c r="H175" s="582"/>
      <c r="I175" s="1291"/>
      <c r="J175" s="1291"/>
      <c r="K175" s="541"/>
      <c r="L175" s="542"/>
      <c r="M175" s="538"/>
    </row>
    <row r="176" spans="1:14" ht="14.25" customHeight="1" thickTop="1" thickBot="1" x14ac:dyDescent="0.25">
      <c r="A176" s="538"/>
      <c r="B176" s="530"/>
      <c r="C176" s="541"/>
      <c r="D176" s="596"/>
      <c r="E176" s="197" t="s">
        <v>172</v>
      </c>
      <c r="F176" s="579"/>
      <c r="G176" s="579"/>
      <c r="H176" s="590"/>
      <c r="I176" s="1297">
        <f>(I177+I178+I179+I180)</f>
        <v>0</v>
      </c>
      <c r="J176" s="1297"/>
      <c r="K176" s="541"/>
      <c r="L176" s="542"/>
      <c r="M176" s="538"/>
    </row>
    <row r="177" spans="1:17" ht="14.25" customHeight="1" thickTop="1" thickBot="1" x14ac:dyDescent="0.25">
      <c r="A177" s="538"/>
      <c r="B177" s="530"/>
      <c r="C177" s="541"/>
      <c r="D177" s="596"/>
      <c r="E177" s="601" t="s">
        <v>42</v>
      </c>
      <c r="F177" s="581"/>
      <c r="G177" s="581"/>
      <c r="H177" s="582"/>
      <c r="I177" s="1291"/>
      <c r="J177" s="1291"/>
      <c r="K177" s="541"/>
      <c r="L177" s="542"/>
      <c r="M177" s="538"/>
    </row>
    <row r="178" spans="1:17" ht="14.25" customHeight="1" thickTop="1" thickBot="1" x14ac:dyDescent="0.25">
      <c r="A178" s="538"/>
      <c r="B178" s="530"/>
      <c r="C178" s="541"/>
      <c r="D178" s="596"/>
      <c r="E178" s="601" t="s">
        <v>149</v>
      </c>
      <c r="F178" s="581"/>
      <c r="G178" s="581"/>
      <c r="H178" s="582"/>
      <c r="I178" s="1291"/>
      <c r="J178" s="1291"/>
      <c r="K178" s="541"/>
      <c r="L178" s="542"/>
      <c r="M178" s="538"/>
    </row>
    <row r="179" spans="1:17" ht="14.25" customHeight="1" thickTop="1" thickBot="1" x14ac:dyDescent="0.25">
      <c r="A179" s="538"/>
      <c r="B179" s="530"/>
      <c r="C179" s="541"/>
      <c r="D179" s="596"/>
      <c r="E179" s="601" t="s">
        <v>41</v>
      </c>
      <c r="F179" s="581"/>
      <c r="G179" s="581"/>
      <c r="H179" s="582"/>
      <c r="I179" s="1291"/>
      <c r="J179" s="1291"/>
      <c r="K179" s="541"/>
      <c r="L179" s="542"/>
      <c r="M179" s="538"/>
    </row>
    <row r="180" spans="1:17" ht="14.25" customHeight="1" thickTop="1" thickBot="1" x14ac:dyDescent="0.25">
      <c r="A180" s="538"/>
      <c r="B180" s="530"/>
      <c r="C180" s="541"/>
      <c r="D180" s="602"/>
      <c r="E180" s="601" t="s">
        <v>40</v>
      </c>
      <c r="F180" s="581"/>
      <c r="G180" s="581"/>
      <c r="H180" s="582"/>
      <c r="I180" s="1291"/>
      <c r="J180" s="1291"/>
      <c r="K180" s="541"/>
      <c r="L180" s="542"/>
    </row>
    <row r="181" spans="1:17" ht="16.5" thickTop="1" thickBot="1" x14ac:dyDescent="0.25">
      <c r="B181" s="529"/>
      <c r="C181" s="541"/>
      <c r="D181" s="314" t="s">
        <v>68</v>
      </c>
      <c r="E181" s="208"/>
      <c r="F181" s="594"/>
      <c r="G181" s="594"/>
      <c r="H181" s="603"/>
      <c r="I181" s="1247">
        <f>SUM(I182:J219)</f>
        <v>142</v>
      </c>
      <c r="J181" s="1247"/>
      <c r="K181" s="541"/>
      <c r="L181" s="542"/>
      <c r="P181" s="538"/>
      <c r="Q181" s="538"/>
    </row>
    <row r="182" spans="1:17" s="538" customFormat="1" ht="14.25" customHeight="1" thickTop="1" thickBot="1" x14ac:dyDescent="0.25">
      <c r="A182" s="531"/>
      <c r="B182" s="529"/>
      <c r="C182" s="529"/>
      <c r="D182" s="604"/>
      <c r="E182" s="116" t="s">
        <v>45</v>
      </c>
      <c r="F182" s="605"/>
      <c r="G182" s="605"/>
      <c r="H182" s="606"/>
      <c r="I182" s="1291">
        <v>1</v>
      </c>
      <c r="J182" s="1291"/>
      <c r="K182" s="541"/>
      <c r="L182" s="542"/>
      <c r="M182" s="531"/>
      <c r="N182" s="531"/>
      <c r="O182" s="531"/>
      <c r="P182" s="531"/>
      <c r="Q182" s="531"/>
    </row>
    <row r="183" spans="1:17" ht="14.25" customHeight="1" thickTop="1" thickBot="1" x14ac:dyDescent="0.25">
      <c r="B183" s="529"/>
      <c r="C183" s="529"/>
      <c r="D183" s="604"/>
      <c r="E183" s="116" t="s">
        <v>31</v>
      </c>
      <c r="F183" s="581"/>
      <c r="G183" s="581"/>
      <c r="H183" s="582"/>
      <c r="I183" s="1291">
        <v>22</v>
      </c>
      <c r="J183" s="1291"/>
      <c r="K183" s="541"/>
      <c r="L183" s="542"/>
    </row>
    <row r="184" spans="1:17" ht="14.25" customHeight="1" thickTop="1" thickBot="1" x14ac:dyDescent="0.25">
      <c r="B184" s="529"/>
      <c r="C184" s="529"/>
      <c r="D184" s="604"/>
      <c r="E184" s="116" t="s">
        <v>46</v>
      </c>
      <c r="F184" s="607"/>
      <c r="G184" s="581"/>
      <c r="H184" s="582"/>
      <c r="I184" s="1291"/>
      <c r="J184" s="1291"/>
      <c r="K184" s="541"/>
      <c r="L184" s="542"/>
    </row>
    <row r="185" spans="1:17" ht="14.25" customHeight="1" thickTop="1" thickBot="1" x14ac:dyDescent="0.25">
      <c r="B185" s="529"/>
      <c r="C185" s="541"/>
      <c r="D185" s="604"/>
      <c r="E185" s="116" t="s">
        <v>70</v>
      </c>
      <c r="F185" s="581"/>
      <c r="G185" s="581"/>
      <c r="H185" s="582"/>
      <c r="I185" s="1291"/>
      <c r="J185" s="1291"/>
      <c r="K185" s="541"/>
      <c r="L185" s="542"/>
    </row>
    <row r="186" spans="1:17" ht="14.25" customHeight="1" thickTop="1" thickBot="1" x14ac:dyDescent="0.4">
      <c r="B186" s="529"/>
      <c r="C186" s="541"/>
      <c r="D186" s="604"/>
      <c r="E186" s="116" t="s">
        <v>29</v>
      </c>
      <c r="F186" s="581"/>
      <c r="G186" s="581"/>
      <c r="H186" s="582"/>
      <c r="I186" s="1291">
        <v>1</v>
      </c>
      <c r="J186" s="1291"/>
      <c r="K186" s="541"/>
      <c r="L186" s="542"/>
      <c r="M186" s="44"/>
    </row>
    <row r="187" spans="1:17" ht="14.25" customHeight="1" thickTop="1" thickBot="1" x14ac:dyDescent="0.4">
      <c r="B187" s="529"/>
      <c r="C187" s="541"/>
      <c r="D187" s="604"/>
      <c r="E187" s="116" t="s">
        <v>124</v>
      </c>
      <c r="F187" s="581"/>
      <c r="G187" s="581"/>
      <c r="H187" s="582"/>
      <c r="I187" s="1291"/>
      <c r="J187" s="1291"/>
      <c r="K187" s="541"/>
      <c r="L187" s="542"/>
      <c r="M187" s="44"/>
    </row>
    <row r="188" spans="1:17" ht="14.25" customHeight="1" thickTop="1" thickBot="1" x14ac:dyDescent="0.25">
      <c r="B188" s="529"/>
      <c r="C188" s="541"/>
      <c r="D188" s="608"/>
      <c r="E188" s="116" t="s">
        <v>71</v>
      </c>
      <c r="F188" s="581"/>
      <c r="G188" s="581"/>
      <c r="H188" s="582"/>
      <c r="I188" s="1291"/>
      <c r="J188" s="1291"/>
      <c r="K188" s="541"/>
      <c r="L188" s="542"/>
    </row>
    <row r="189" spans="1:17" ht="14.25" customHeight="1" thickTop="1" thickBot="1" x14ac:dyDescent="0.25">
      <c r="B189" s="529"/>
      <c r="C189" s="541"/>
      <c r="D189" s="604"/>
      <c r="E189" s="116" t="s">
        <v>47</v>
      </c>
      <c r="F189" s="581"/>
      <c r="G189" s="581"/>
      <c r="H189" s="582"/>
      <c r="I189" s="1291"/>
      <c r="J189" s="1291"/>
      <c r="K189" s="541"/>
      <c r="L189" s="542"/>
    </row>
    <row r="190" spans="1:17" ht="14.25" customHeight="1" thickTop="1" thickBot="1" x14ac:dyDescent="0.25">
      <c r="B190" s="529"/>
      <c r="C190" s="541"/>
      <c r="D190" s="608"/>
      <c r="E190" s="117" t="s">
        <v>73</v>
      </c>
      <c r="F190" s="581"/>
      <c r="G190" s="581"/>
      <c r="H190" s="582"/>
      <c r="I190" s="1291">
        <v>25</v>
      </c>
      <c r="J190" s="1291"/>
      <c r="K190" s="541"/>
      <c r="L190" s="542"/>
    </row>
    <row r="191" spans="1:17" ht="14.25" customHeight="1" thickTop="1" thickBot="1" x14ac:dyDescent="0.25">
      <c r="B191" s="529"/>
      <c r="C191" s="541"/>
      <c r="D191" s="604"/>
      <c r="E191" s="116" t="s">
        <v>72</v>
      </c>
      <c r="F191" s="581"/>
      <c r="G191" s="581"/>
      <c r="H191" s="582"/>
      <c r="I191" s="1291"/>
      <c r="J191" s="1291"/>
      <c r="K191" s="541"/>
      <c r="L191" s="542"/>
    </row>
    <row r="192" spans="1:17" ht="14.25" customHeight="1" thickTop="1" thickBot="1" x14ac:dyDescent="0.25">
      <c r="B192" s="529"/>
      <c r="C192" s="541"/>
      <c r="D192" s="604"/>
      <c r="E192" s="116" t="s">
        <v>67</v>
      </c>
      <c r="F192" s="581"/>
      <c r="G192" s="581"/>
      <c r="H192" s="582"/>
      <c r="I192" s="1291">
        <v>3</v>
      </c>
      <c r="J192" s="1291"/>
      <c r="K192" s="541"/>
      <c r="L192" s="542"/>
    </row>
    <row r="193" spans="2:12" ht="14.25" customHeight="1" thickTop="1" thickBot="1" x14ac:dyDescent="0.25">
      <c r="B193" s="529"/>
      <c r="C193" s="541"/>
      <c r="D193" s="604"/>
      <c r="E193" s="118" t="s">
        <v>115</v>
      </c>
      <c r="F193" s="578"/>
      <c r="G193" s="578"/>
      <c r="H193" s="578"/>
      <c r="I193" s="1291">
        <v>1</v>
      </c>
      <c r="J193" s="1291"/>
      <c r="K193" s="541"/>
      <c r="L193" s="542"/>
    </row>
    <row r="194" spans="2:12" ht="14.25" customHeight="1" thickTop="1" thickBot="1" x14ac:dyDescent="0.25">
      <c r="B194" s="529"/>
      <c r="C194" s="541"/>
      <c r="D194" s="604"/>
      <c r="E194" s="119" t="s">
        <v>57</v>
      </c>
      <c r="F194" s="581"/>
      <c r="G194" s="581"/>
      <c r="H194" s="582"/>
      <c r="I194" s="1291">
        <v>1</v>
      </c>
      <c r="J194" s="1291"/>
      <c r="K194" s="541"/>
      <c r="L194" s="542"/>
    </row>
    <row r="195" spans="2:12" ht="14.25" customHeight="1" thickTop="1" thickBot="1" x14ac:dyDescent="0.25">
      <c r="B195" s="529"/>
      <c r="C195" s="541"/>
      <c r="D195" s="604"/>
      <c r="E195" s="116" t="s">
        <v>74</v>
      </c>
      <c r="F195" s="578"/>
      <c r="G195" s="578"/>
      <c r="H195" s="578"/>
      <c r="I195" s="1291">
        <v>1</v>
      </c>
      <c r="J195" s="1291"/>
      <c r="K195" s="541"/>
      <c r="L195" s="542"/>
    </row>
    <row r="196" spans="2:12" ht="14.25" customHeight="1" thickTop="1" thickBot="1" x14ac:dyDescent="0.25">
      <c r="B196" s="529"/>
      <c r="C196" s="541"/>
      <c r="D196" s="604"/>
      <c r="E196" s="116" t="s">
        <v>79</v>
      </c>
      <c r="F196" s="581"/>
      <c r="G196" s="581"/>
      <c r="H196" s="582"/>
      <c r="I196" s="1291">
        <v>1</v>
      </c>
      <c r="J196" s="1291"/>
      <c r="K196" s="541"/>
      <c r="L196" s="542"/>
    </row>
    <row r="197" spans="2:12" ht="14.25" customHeight="1" thickTop="1" thickBot="1" x14ac:dyDescent="0.25">
      <c r="B197" s="529"/>
      <c r="C197" s="541"/>
      <c r="D197" s="604"/>
      <c r="E197" s="116" t="s">
        <v>66</v>
      </c>
      <c r="F197" s="581"/>
      <c r="G197" s="581"/>
      <c r="H197" s="582"/>
      <c r="I197" s="1291"/>
      <c r="J197" s="1291"/>
      <c r="K197" s="541"/>
      <c r="L197" s="542"/>
    </row>
    <row r="198" spans="2:12" ht="14.25" customHeight="1" thickTop="1" thickBot="1" x14ac:dyDescent="0.25">
      <c r="B198" s="529"/>
      <c r="C198" s="541"/>
      <c r="D198" s="604"/>
      <c r="E198" s="116" t="s">
        <v>75</v>
      </c>
      <c r="F198" s="607"/>
      <c r="G198" s="581"/>
      <c r="H198" s="582"/>
      <c r="I198" s="1291"/>
      <c r="J198" s="1291"/>
      <c r="K198" s="541"/>
      <c r="L198" s="542"/>
    </row>
    <row r="199" spans="2:12" ht="14.25" customHeight="1" thickTop="1" thickBot="1" x14ac:dyDescent="0.25">
      <c r="B199" s="529"/>
      <c r="C199" s="529"/>
      <c r="D199" s="608"/>
      <c r="E199" s="116" t="s">
        <v>78</v>
      </c>
      <c r="F199" s="607"/>
      <c r="G199" s="581"/>
      <c r="H199" s="582"/>
      <c r="I199" s="1291"/>
      <c r="J199" s="1291"/>
      <c r="K199" s="541"/>
      <c r="L199" s="542"/>
    </row>
    <row r="200" spans="2:12" ht="14.25" customHeight="1" thickTop="1" thickBot="1" x14ac:dyDescent="0.25">
      <c r="B200" s="529"/>
      <c r="C200" s="529"/>
      <c r="D200" s="604"/>
      <c r="E200" s="111" t="s">
        <v>95</v>
      </c>
      <c r="F200" s="578"/>
      <c r="G200" s="578"/>
      <c r="H200" s="578"/>
      <c r="I200" s="1291"/>
      <c r="J200" s="1291"/>
      <c r="K200" s="541"/>
      <c r="L200" s="542"/>
    </row>
    <row r="201" spans="2:12" ht="14.25" customHeight="1" thickTop="1" thickBot="1" x14ac:dyDescent="0.25">
      <c r="B201" s="529"/>
      <c r="C201" s="529"/>
      <c r="D201" s="604"/>
      <c r="E201" s="119" t="s">
        <v>97</v>
      </c>
      <c r="F201" s="581"/>
      <c r="G201" s="581"/>
      <c r="H201" s="582"/>
      <c r="I201" s="1291">
        <v>6</v>
      </c>
      <c r="J201" s="1291"/>
      <c r="K201" s="541"/>
      <c r="L201" s="542"/>
    </row>
    <row r="202" spans="2:12" ht="14.25" customHeight="1" thickTop="1" thickBot="1" x14ac:dyDescent="0.25">
      <c r="B202" s="529"/>
      <c r="C202" s="529"/>
      <c r="D202" s="604"/>
      <c r="E202" s="119" t="s">
        <v>102</v>
      </c>
      <c r="F202" s="581"/>
      <c r="G202" s="581"/>
      <c r="H202" s="582"/>
      <c r="I202" s="1291"/>
      <c r="J202" s="1291"/>
      <c r="K202" s="541"/>
      <c r="L202" s="542"/>
    </row>
    <row r="203" spans="2:12" ht="14.25" customHeight="1" thickTop="1" thickBot="1" x14ac:dyDescent="0.25">
      <c r="B203" s="529"/>
      <c r="C203" s="529"/>
      <c r="D203" s="604"/>
      <c r="E203" s="119" t="s">
        <v>99</v>
      </c>
      <c r="F203" s="581"/>
      <c r="G203" s="581"/>
      <c r="H203" s="582"/>
      <c r="I203" s="1291"/>
      <c r="J203" s="1291"/>
      <c r="K203" s="541"/>
      <c r="L203" s="542"/>
    </row>
    <row r="204" spans="2:12" ht="14.25" customHeight="1" thickTop="1" thickBot="1" x14ac:dyDescent="0.25">
      <c r="B204" s="529"/>
      <c r="C204" s="529"/>
      <c r="D204" s="604"/>
      <c r="E204" s="120" t="s">
        <v>118</v>
      </c>
      <c r="F204" s="578"/>
      <c r="G204" s="578"/>
      <c r="H204" s="578"/>
      <c r="I204" s="1291"/>
      <c r="J204" s="1291"/>
      <c r="K204" s="541"/>
      <c r="L204" s="542"/>
    </row>
    <row r="205" spans="2:12" ht="14.25" customHeight="1" thickTop="1" thickBot="1" x14ac:dyDescent="0.25">
      <c r="B205" s="529"/>
      <c r="C205" s="529"/>
      <c r="D205" s="608"/>
      <c r="E205" s="119" t="s">
        <v>100</v>
      </c>
      <c r="F205" s="581"/>
      <c r="G205" s="581"/>
      <c r="H205" s="582"/>
      <c r="I205" s="1291"/>
      <c r="J205" s="1291"/>
      <c r="K205" s="541"/>
      <c r="L205" s="542"/>
    </row>
    <row r="206" spans="2:12" ht="14.25" customHeight="1" thickTop="1" thickBot="1" x14ac:dyDescent="0.25">
      <c r="B206" s="529"/>
      <c r="C206" s="529"/>
      <c r="D206" s="608"/>
      <c r="E206" s="119" t="s">
        <v>101</v>
      </c>
      <c r="F206" s="581"/>
      <c r="G206" s="581"/>
      <c r="H206" s="582"/>
      <c r="I206" s="1291"/>
      <c r="J206" s="1291"/>
      <c r="K206" s="541"/>
      <c r="L206" s="542"/>
    </row>
    <row r="207" spans="2:12" ht="14.25" customHeight="1" thickTop="1" thickBot="1" x14ac:dyDescent="0.25">
      <c r="B207" s="529"/>
      <c r="C207" s="529"/>
      <c r="D207" s="608"/>
      <c r="E207" s="121" t="s">
        <v>98</v>
      </c>
      <c r="F207" s="581"/>
      <c r="G207" s="581"/>
      <c r="H207" s="582"/>
      <c r="I207" s="1291">
        <v>2</v>
      </c>
      <c r="J207" s="1291"/>
      <c r="K207" s="541"/>
      <c r="L207" s="542"/>
    </row>
    <row r="208" spans="2:12" ht="14.25" customHeight="1" thickTop="1" thickBot="1" x14ac:dyDescent="0.25">
      <c r="B208" s="529"/>
      <c r="C208" s="529"/>
      <c r="D208" s="608"/>
      <c r="E208" s="119" t="s">
        <v>117</v>
      </c>
      <c r="F208" s="581"/>
      <c r="G208" s="581"/>
      <c r="H208" s="582"/>
      <c r="I208" s="1291"/>
      <c r="J208" s="1291"/>
      <c r="K208" s="541"/>
      <c r="L208" s="542"/>
    </row>
    <row r="209" spans="2:12" ht="14.25" customHeight="1" thickTop="1" thickBot="1" x14ac:dyDescent="0.25">
      <c r="B209" s="529"/>
      <c r="C209" s="529"/>
      <c r="D209" s="608"/>
      <c r="E209" s="119" t="s">
        <v>81</v>
      </c>
      <c r="F209" s="581"/>
      <c r="G209" s="581"/>
      <c r="H209" s="582"/>
      <c r="I209" s="1291"/>
      <c r="J209" s="1291"/>
      <c r="K209" s="541"/>
      <c r="L209" s="542"/>
    </row>
    <row r="210" spans="2:12" ht="14.25" customHeight="1" thickTop="1" thickBot="1" x14ac:dyDescent="0.25">
      <c r="B210" s="529"/>
      <c r="C210" s="529"/>
      <c r="D210" s="608"/>
      <c r="E210" s="119" t="s">
        <v>143</v>
      </c>
      <c r="F210" s="581"/>
      <c r="G210" s="581"/>
      <c r="H210" s="582"/>
      <c r="I210" s="1291"/>
      <c r="J210" s="1291"/>
      <c r="K210" s="541"/>
      <c r="L210" s="542"/>
    </row>
    <row r="211" spans="2:12" ht="14.25" customHeight="1" thickTop="1" thickBot="1" x14ac:dyDescent="0.25">
      <c r="B211" s="529"/>
      <c r="C211" s="529"/>
      <c r="D211" s="608"/>
      <c r="E211" s="119" t="s">
        <v>155</v>
      </c>
      <c r="F211" s="581"/>
      <c r="G211" s="581"/>
      <c r="H211" s="582"/>
      <c r="I211" s="1291"/>
      <c r="J211" s="1291"/>
      <c r="K211" s="541"/>
      <c r="L211" s="542"/>
    </row>
    <row r="212" spans="2:12" ht="14.25" customHeight="1" thickTop="1" thickBot="1" x14ac:dyDescent="0.25">
      <c r="B212" s="529"/>
      <c r="C212" s="529"/>
      <c r="D212" s="608"/>
      <c r="E212" s="119" t="s">
        <v>156</v>
      </c>
      <c r="F212" s="581"/>
      <c r="G212" s="581"/>
      <c r="H212" s="582"/>
      <c r="I212" s="1291"/>
      <c r="J212" s="1291"/>
      <c r="K212" s="541"/>
      <c r="L212" s="542"/>
    </row>
    <row r="213" spans="2:12" ht="14.25" customHeight="1" thickTop="1" thickBot="1" x14ac:dyDescent="0.25">
      <c r="B213" s="529"/>
      <c r="C213" s="529"/>
      <c r="D213" s="608"/>
      <c r="E213" s="119" t="s">
        <v>116</v>
      </c>
      <c r="F213" s="581"/>
      <c r="G213" s="581"/>
      <c r="H213" s="582"/>
      <c r="I213" s="1291"/>
      <c r="J213" s="1291"/>
      <c r="K213" s="541"/>
      <c r="L213" s="542"/>
    </row>
    <row r="214" spans="2:12" ht="14.25" customHeight="1" thickTop="1" thickBot="1" x14ac:dyDescent="0.25">
      <c r="B214" s="529"/>
      <c r="C214" s="529"/>
      <c r="D214" s="608"/>
      <c r="E214" s="120" t="s">
        <v>80</v>
      </c>
      <c r="F214" s="581"/>
      <c r="G214" s="581"/>
      <c r="H214" s="582"/>
      <c r="I214" s="1291">
        <v>2</v>
      </c>
      <c r="J214" s="1291"/>
      <c r="K214" s="541"/>
      <c r="L214" s="542"/>
    </row>
    <row r="215" spans="2:12" ht="14.25" customHeight="1" thickTop="1" thickBot="1" x14ac:dyDescent="0.25">
      <c r="B215" s="529"/>
      <c r="C215" s="529"/>
      <c r="D215" s="604"/>
      <c r="E215" s="116" t="s">
        <v>77</v>
      </c>
      <c r="F215" s="578"/>
      <c r="G215" s="578"/>
      <c r="H215" s="578"/>
      <c r="I215" s="1291">
        <v>5</v>
      </c>
      <c r="J215" s="1291"/>
      <c r="K215" s="541"/>
      <c r="L215" s="542"/>
    </row>
    <row r="216" spans="2:12" ht="14.25" customHeight="1" thickTop="1" thickBot="1" x14ac:dyDescent="0.25">
      <c r="B216" s="529"/>
      <c r="C216" s="529"/>
      <c r="D216" s="51"/>
      <c r="E216" s="119" t="s">
        <v>76</v>
      </c>
      <c r="F216" s="581"/>
      <c r="G216" s="581"/>
      <c r="H216" s="582"/>
      <c r="I216" s="1291">
        <v>1</v>
      </c>
      <c r="J216" s="1291"/>
      <c r="K216" s="541"/>
      <c r="L216" s="542"/>
    </row>
    <row r="217" spans="2:12" ht="14.25" customHeight="1" thickTop="1" thickBot="1" x14ac:dyDescent="0.25">
      <c r="B217" s="529"/>
      <c r="C217" s="529"/>
      <c r="D217" s="608"/>
      <c r="E217" s="116" t="s">
        <v>69</v>
      </c>
      <c r="F217" s="581"/>
      <c r="G217" s="581"/>
      <c r="H217" s="582"/>
      <c r="I217" s="1299"/>
      <c r="J217" s="1299"/>
      <c r="K217" s="541"/>
      <c r="L217" s="542"/>
    </row>
    <row r="218" spans="2:12" ht="14.25" customHeight="1" thickTop="1" thickBot="1" x14ac:dyDescent="0.25">
      <c r="B218" s="529"/>
      <c r="C218" s="529"/>
      <c r="D218" s="608"/>
      <c r="E218" s="119" t="s">
        <v>135</v>
      </c>
      <c r="F218" s="581"/>
      <c r="G218" s="581"/>
      <c r="H218" s="582"/>
      <c r="I218" s="1299">
        <v>33</v>
      </c>
      <c r="J218" s="1299"/>
      <c r="K218" s="541"/>
      <c r="L218" s="542"/>
    </row>
    <row r="219" spans="2:12" ht="14.25" customHeight="1" thickTop="1" thickBot="1" x14ac:dyDescent="0.25">
      <c r="B219" s="529"/>
      <c r="C219" s="529"/>
      <c r="D219" s="609"/>
      <c r="E219" s="122" t="s">
        <v>44</v>
      </c>
      <c r="F219" s="581"/>
      <c r="G219" s="581"/>
      <c r="H219" s="582"/>
      <c r="I219" s="1299">
        <v>37</v>
      </c>
      <c r="J219" s="1299"/>
      <c r="K219" s="541"/>
      <c r="L219" s="542"/>
    </row>
    <row r="220" spans="2:12" ht="16.5" thickTop="1" thickBot="1" x14ac:dyDescent="0.25">
      <c r="B220" s="529"/>
      <c r="C220" s="540"/>
      <c r="D220" s="157" t="s">
        <v>162</v>
      </c>
      <c r="E220" s="158"/>
      <c r="F220" s="158"/>
      <c r="G220" s="158"/>
      <c r="H220" s="159"/>
      <c r="I220" s="1238">
        <f>(I221+I222+I223)</f>
        <v>109</v>
      </c>
      <c r="J220" s="1304"/>
      <c r="K220" s="541"/>
      <c r="L220" s="542"/>
    </row>
    <row r="221" spans="2:12" ht="14.25" customHeight="1" thickTop="1" thickBot="1" x14ac:dyDescent="0.25">
      <c r="B221" s="529"/>
      <c r="C221" s="529"/>
      <c r="D221" s="610"/>
      <c r="E221" s="601" t="s">
        <v>82</v>
      </c>
      <c r="F221" s="611"/>
      <c r="G221" s="611"/>
      <c r="H221" s="612"/>
      <c r="I221" s="1302">
        <v>70</v>
      </c>
      <c r="J221" s="1303"/>
      <c r="K221" s="541"/>
      <c r="L221" s="542"/>
    </row>
    <row r="222" spans="2:12" ht="14.25" customHeight="1" thickTop="1" thickBot="1" x14ac:dyDescent="0.25">
      <c r="B222" s="529"/>
      <c r="C222" s="529"/>
      <c r="D222" s="540"/>
      <c r="E222" s="601" t="s">
        <v>145</v>
      </c>
      <c r="F222" s="611"/>
      <c r="G222" s="611"/>
      <c r="H222" s="612"/>
      <c r="I222" s="1302"/>
      <c r="J222" s="1303"/>
      <c r="K222" s="541"/>
      <c r="L222" s="542"/>
    </row>
    <row r="223" spans="2:12" ht="14.25" customHeight="1" thickTop="1" thickBot="1" x14ac:dyDescent="0.25">
      <c r="B223" s="529"/>
      <c r="C223" s="529"/>
      <c r="D223" s="540"/>
      <c r="E223" s="601" t="s">
        <v>176</v>
      </c>
      <c r="F223" s="611"/>
      <c r="G223" s="611"/>
      <c r="H223" s="612"/>
      <c r="I223" s="1302">
        <v>39</v>
      </c>
      <c r="J223" s="1303"/>
      <c r="K223" s="541"/>
      <c r="L223" s="542"/>
    </row>
    <row r="224" spans="2:12" ht="14.25" customHeight="1" thickTop="1" thickBot="1" x14ac:dyDescent="0.25">
      <c r="B224"/>
      <c r="C224" s="529"/>
      <c r="D224" s="24"/>
      <c r="E224" s="209" t="s">
        <v>83</v>
      </c>
      <c r="F224" s="178"/>
      <c r="G224" s="178"/>
      <c r="H224" s="179"/>
      <c r="I224" s="1295">
        <f>SUM(I225:I226)</f>
        <v>6</v>
      </c>
      <c r="J224" s="1296"/>
      <c r="K224" s="541"/>
      <c r="L224" s="542"/>
    </row>
    <row r="225" spans="2:13" ht="14.25" customHeight="1" thickTop="1" thickBot="1" x14ac:dyDescent="0.25">
      <c r="B225" s="529"/>
      <c r="C225" s="529"/>
      <c r="D225" s="540"/>
      <c r="E225" s="613" t="s">
        <v>84</v>
      </c>
      <c r="F225" s="597"/>
      <c r="G225" s="597"/>
      <c r="H225" s="614"/>
      <c r="I225" s="1302">
        <v>3</v>
      </c>
      <c r="J225" s="1303"/>
      <c r="K225" s="541"/>
      <c r="L225" s="542"/>
    </row>
    <row r="226" spans="2:13" ht="14.25" customHeight="1" thickTop="1" thickBot="1" x14ac:dyDescent="0.25">
      <c r="B226" s="529"/>
      <c r="C226" s="529"/>
      <c r="D226" s="540"/>
      <c r="E226" s="615" t="s">
        <v>85</v>
      </c>
      <c r="F226" s="597"/>
      <c r="G226" s="597"/>
      <c r="H226" s="614"/>
      <c r="I226" s="1300">
        <v>3</v>
      </c>
      <c r="J226" s="1301"/>
      <c r="K226" s="541"/>
      <c r="L226" s="542"/>
    </row>
    <row r="227" spans="2:13" ht="14.25" customHeight="1" thickTop="1" thickBot="1" x14ac:dyDescent="0.25">
      <c r="B227" s="529"/>
      <c r="C227" s="529"/>
      <c r="D227" s="540"/>
      <c r="E227" s="209" t="s">
        <v>174</v>
      </c>
      <c r="F227" s="178"/>
      <c r="G227" s="178"/>
      <c r="H227" s="179"/>
      <c r="I227" s="1295">
        <f>(I228+I229+I230+I231)</f>
        <v>1</v>
      </c>
      <c r="J227" s="1296"/>
      <c r="K227" s="541"/>
      <c r="L227" s="542"/>
    </row>
    <row r="228" spans="2:13" ht="14.25" customHeight="1" thickTop="1" thickBot="1" x14ac:dyDescent="0.25">
      <c r="B228" s="529"/>
      <c r="C228" s="529"/>
      <c r="D228" s="540"/>
      <c r="E228" s="615" t="s">
        <v>119</v>
      </c>
      <c r="F228" s="597"/>
      <c r="G228" s="597"/>
      <c r="H228" s="614"/>
      <c r="I228" s="1302"/>
      <c r="J228" s="1303"/>
      <c r="K228" s="541"/>
      <c r="L228" s="542"/>
    </row>
    <row r="229" spans="2:13" ht="14.25" customHeight="1" thickTop="1" thickBot="1" x14ac:dyDescent="0.25">
      <c r="B229" s="529"/>
      <c r="C229" s="529"/>
      <c r="D229" s="540"/>
      <c r="E229" s="615" t="s">
        <v>87</v>
      </c>
      <c r="F229" s="597"/>
      <c r="G229" s="597"/>
      <c r="H229" s="614"/>
      <c r="I229" s="1302"/>
      <c r="J229" s="1303"/>
      <c r="K229" s="541"/>
      <c r="L229" s="542"/>
    </row>
    <row r="230" spans="2:13" ht="14.25" customHeight="1" thickTop="1" thickBot="1" x14ac:dyDescent="0.25">
      <c r="B230" s="529"/>
      <c r="C230" s="529"/>
      <c r="D230" s="540"/>
      <c r="E230" s="615" t="s">
        <v>88</v>
      </c>
      <c r="F230" s="597"/>
      <c r="G230" s="597"/>
      <c r="H230" s="614"/>
      <c r="I230" s="1302">
        <v>1</v>
      </c>
      <c r="J230" s="1303"/>
      <c r="K230" s="541"/>
      <c r="L230" s="542"/>
    </row>
    <row r="231" spans="2:13" ht="14.25" customHeight="1" thickTop="1" thickBot="1" x14ac:dyDescent="0.25">
      <c r="B231" s="529"/>
      <c r="C231" s="529"/>
      <c r="D231" s="540"/>
      <c r="E231" s="616" t="s">
        <v>173</v>
      </c>
      <c r="F231" s="581"/>
      <c r="G231" s="581"/>
      <c r="H231" s="582"/>
      <c r="I231" s="1302"/>
      <c r="J231" s="1303"/>
      <c r="K231" s="541"/>
      <c r="L231" s="542"/>
    </row>
    <row r="232" spans="2:13" ht="14.25" customHeight="1" thickTop="1" thickBot="1" x14ac:dyDescent="0.25">
      <c r="B232" s="529"/>
      <c r="C232" s="529"/>
      <c r="D232" s="157" t="s">
        <v>163</v>
      </c>
      <c r="E232" s="158"/>
      <c r="F232" s="158"/>
      <c r="G232" s="158"/>
      <c r="H232" s="159"/>
      <c r="I232" s="1238">
        <f>(I233+I234+I235)</f>
        <v>65</v>
      </c>
      <c r="J232" s="1304"/>
      <c r="K232" s="541"/>
      <c r="L232" s="542"/>
    </row>
    <row r="233" spans="2:13" ht="14.25" customHeight="1" thickTop="1" thickBot="1" x14ac:dyDescent="0.25">
      <c r="B233" s="529"/>
      <c r="C233" s="529"/>
      <c r="D233" s="540"/>
      <c r="E233" s="617" t="s">
        <v>9</v>
      </c>
      <c r="F233" s="578"/>
      <c r="G233" s="578"/>
      <c r="H233" s="578"/>
      <c r="I233" s="1308">
        <v>27</v>
      </c>
      <c r="J233" s="1308"/>
      <c r="K233" s="541"/>
      <c r="L233" s="542"/>
    </row>
    <row r="234" spans="2:13" ht="14.25" customHeight="1" thickTop="1" thickBot="1" x14ac:dyDescent="0.25">
      <c r="B234" s="529"/>
      <c r="C234" s="529"/>
      <c r="D234" s="540"/>
      <c r="E234" s="601" t="s">
        <v>144</v>
      </c>
      <c r="F234" s="581"/>
      <c r="G234" s="581"/>
      <c r="H234" s="582"/>
      <c r="I234" s="1299"/>
      <c r="J234" s="1299"/>
      <c r="K234" s="541"/>
      <c r="L234" s="542"/>
    </row>
    <row r="235" spans="2:13" ht="14.25" customHeight="1" thickTop="1" thickBot="1" x14ac:dyDescent="0.25">
      <c r="B235" s="529"/>
      <c r="C235" s="529"/>
      <c r="D235" s="540"/>
      <c r="E235" s="618" t="s">
        <v>24</v>
      </c>
      <c r="F235" s="584"/>
      <c r="G235" s="584"/>
      <c r="H235" s="585"/>
      <c r="I235" s="1299">
        <v>38</v>
      </c>
      <c r="J235" s="1299"/>
      <c r="K235" s="541"/>
      <c r="L235" s="542"/>
    </row>
    <row r="236" spans="2:13" ht="14.25" customHeight="1" thickTop="1" thickBot="1" x14ac:dyDescent="0.25">
      <c r="B236" s="529"/>
      <c r="C236" s="529"/>
      <c r="D236" s="157" t="s">
        <v>164</v>
      </c>
      <c r="E236" s="158"/>
      <c r="F236" s="158"/>
      <c r="G236" s="158"/>
      <c r="H236" s="159"/>
      <c r="I236" s="1238">
        <f>SUM(I237:J240)</f>
        <v>180</v>
      </c>
      <c r="J236" s="1304"/>
      <c r="K236" s="541"/>
      <c r="L236" s="542"/>
    </row>
    <row r="237" spans="2:13" ht="14.25" customHeight="1" thickTop="1" thickBot="1" x14ac:dyDescent="0.25">
      <c r="B237" s="529"/>
      <c r="C237" s="529"/>
      <c r="D237" s="610"/>
      <c r="E237" s="601" t="s">
        <v>9</v>
      </c>
      <c r="F237" s="581"/>
      <c r="G237" s="581"/>
      <c r="H237" s="582"/>
      <c r="I237" s="1299">
        <v>29</v>
      </c>
      <c r="J237" s="1299"/>
      <c r="K237" s="541"/>
      <c r="L237" s="542"/>
    </row>
    <row r="238" spans="2:13" ht="14.25" customHeight="1" thickTop="1" thickBot="1" x14ac:dyDescent="0.25">
      <c r="B238" s="529"/>
      <c r="C238" s="529"/>
      <c r="D238" s="540"/>
      <c r="E238" s="601" t="s">
        <v>144</v>
      </c>
      <c r="F238" s="581"/>
      <c r="G238" s="581"/>
      <c r="H238" s="582"/>
      <c r="I238" s="1299">
        <v>8</v>
      </c>
      <c r="J238" s="1299"/>
      <c r="K238" s="541"/>
      <c r="L238" s="542"/>
    </row>
    <row r="239" spans="2:13" ht="14.25" customHeight="1" thickTop="1" thickBot="1" x14ac:dyDescent="0.25">
      <c r="B239" s="529"/>
      <c r="C239" s="529"/>
      <c r="D239" s="540"/>
      <c r="E239" s="618" t="s">
        <v>24</v>
      </c>
      <c r="F239" s="584"/>
      <c r="G239" s="584"/>
      <c r="H239" s="585"/>
      <c r="I239" s="1299">
        <v>123</v>
      </c>
      <c r="J239" s="1299"/>
      <c r="K239" s="541"/>
      <c r="L239" s="542"/>
    </row>
    <row r="240" spans="2:13" ht="14.25" customHeight="1" thickTop="1" thickBot="1" x14ac:dyDescent="0.25">
      <c r="B240" s="529"/>
      <c r="C240" s="529"/>
      <c r="D240" s="540"/>
      <c r="E240" s="618" t="s">
        <v>12</v>
      </c>
      <c r="F240" s="584"/>
      <c r="G240" s="584"/>
      <c r="H240" s="585"/>
      <c r="I240" s="1302">
        <v>20</v>
      </c>
      <c r="J240" s="1303"/>
      <c r="K240" s="541"/>
      <c r="L240" s="542"/>
      <c r="M240" s="619"/>
    </row>
    <row r="241" spans="2:12" ht="14.25" customHeight="1" thickTop="1" thickBot="1" x14ac:dyDescent="0.3">
      <c r="B241" s="529"/>
      <c r="C241" s="529"/>
      <c r="D241" s="540"/>
      <c r="E241" s="1305" t="s">
        <v>32</v>
      </c>
      <c r="F241" s="1306"/>
      <c r="G241" s="1306"/>
      <c r="H241" s="1307"/>
      <c r="I241" s="1271">
        <f>(I242+I243+I244+I245)</f>
        <v>55</v>
      </c>
      <c r="J241" s="1271"/>
      <c r="K241" s="541"/>
      <c r="L241" s="542"/>
    </row>
    <row r="242" spans="2:12" ht="14.25" customHeight="1" thickTop="1" thickBot="1" x14ac:dyDescent="0.25">
      <c r="B242" s="529"/>
      <c r="C242" s="529"/>
      <c r="D242" s="540"/>
      <c r="E242" s="617" t="s">
        <v>9</v>
      </c>
      <c r="F242" s="578"/>
      <c r="G242" s="578"/>
      <c r="H242" s="578"/>
      <c r="I242" s="1308">
        <v>6</v>
      </c>
      <c r="J242" s="1308"/>
      <c r="K242" s="541"/>
      <c r="L242" s="501"/>
    </row>
    <row r="243" spans="2:12" ht="14.25" customHeight="1" thickTop="1" thickBot="1" x14ac:dyDescent="0.25">
      <c r="B243" s="529"/>
      <c r="C243" s="529"/>
      <c r="D243" s="540"/>
      <c r="E243" s="601" t="s">
        <v>144</v>
      </c>
      <c r="F243" s="581"/>
      <c r="G243" s="581"/>
      <c r="H243" s="582"/>
      <c r="I243" s="1299"/>
      <c r="J243" s="1299"/>
      <c r="K243" s="541"/>
      <c r="L243" s="501"/>
    </row>
    <row r="244" spans="2:12" ht="14.25" customHeight="1" thickTop="1" thickBot="1" x14ac:dyDescent="0.25">
      <c r="B244" s="529"/>
      <c r="C244" s="529"/>
      <c r="D244" s="540"/>
      <c r="E244" s="618" t="s">
        <v>24</v>
      </c>
      <c r="F244" s="584"/>
      <c r="G244" s="584"/>
      <c r="H244" s="585"/>
      <c r="I244" s="1299">
        <v>32</v>
      </c>
      <c r="J244" s="1299"/>
      <c r="K244" s="541"/>
      <c r="L244" s="542"/>
    </row>
    <row r="245" spans="2:12" ht="14.25" customHeight="1" thickTop="1" thickBot="1" x14ac:dyDescent="0.25">
      <c r="B245" s="529"/>
      <c r="C245" s="529"/>
      <c r="D245" s="620"/>
      <c r="E245" s="601" t="s">
        <v>39</v>
      </c>
      <c r="F245" s="584"/>
      <c r="G245" s="584"/>
      <c r="H245" s="585"/>
      <c r="I245" s="1299">
        <v>17</v>
      </c>
      <c r="J245" s="1299"/>
      <c r="K245" s="541"/>
      <c r="L245" s="542"/>
    </row>
    <row r="246" spans="2:12" ht="16.5" thickTop="1" thickBot="1" x14ac:dyDescent="0.25">
      <c r="B246" s="529"/>
      <c r="C246" s="621"/>
      <c r="D246" s="311" t="s">
        <v>166</v>
      </c>
      <c r="E246" s="153"/>
      <c r="F246" s="622"/>
      <c r="G246" s="594"/>
      <c r="H246" s="603"/>
      <c r="I246" s="1227">
        <f>(I247+I248+I249+I250)</f>
        <v>77</v>
      </c>
      <c r="J246" s="1227"/>
      <c r="K246" s="529"/>
      <c r="L246" s="542"/>
    </row>
    <row r="247" spans="2:12" ht="14.25" customHeight="1" thickTop="1" thickBot="1" x14ac:dyDescent="0.25">
      <c r="B247" s="529"/>
      <c r="C247" s="532"/>
      <c r="D247" s="623"/>
      <c r="E247" s="624" t="s">
        <v>169</v>
      </c>
      <c r="F247" s="625"/>
      <c r="G247" s="625"/>
      <c r="H247" s="626"/>
      <c r="I247" s="1299">
        <v>8</v>
      </c>
      <c r="J247" s="1299"/>
      <c r="K247" s="529"/>
      <c r="L247" s="542"/>
    </row>
    <row r="248" spans="2:12" ht="14.25" customHeight="1" thickTop="1" thickBot="1" x14ac:dyDescent="0.25">
      <c r="B248" s="529"/>
      <c r="C248" s="60"/>
      <c r="D248" s="621"/>
      <c r="E248" s="625" t="s">
        <v>167</v>
      </c>
      <c r="F248" s="625"/>
      <c r="G248" s="625"/>
      <c r="H248" s="625"/>
      <c r="I248" s="1308">
        <v>36</v>
      </c>
      <c r="J248" s="1308"/>
      <c r="K248" s="529"/>
    </row>
    <row r="249" spans="2:12" ht="14.25" customHeight="1" thickTop="1" thickBot="1" x14ac:dyDescent="0.25">
      <c r="B249" s="529"/>
      <c r="C249" s="60"/>
      <c r="D249" s="621"/>
      <c r="E249" s="627" t="s">
        <v>168</v>
      </c>
      <c r="F249" s="625"/>
      <c r="G249" s="625"/>
      <c r="H249" s="626"/>
      <c r="I249" s="1299">
        <v>31</v>
      </c>
      <c r="J249" s="1299"/>
      <c r="K249" s="529"/>
    </row>
    <row r="250" spans="2:12" ht="14.25" customHeight="1" thickTop="1" thickBot="1" x14ac:dyDescent="0.25">
      <c r="B250" s="529"/>
      <c r="C250" s="60"/>
      <c r="D250" s="621"/>
      <c r="E250" s="627" t="s">
        <v>170</v>
      </c>
      <c r="F250" s="625"/>
      <c r="G250" s="625"/>
      <c r="H250" s="626"/>
      <c r="I250" s="1299">
        <v>2</v>
      </c>
      <c r="J250" s="1299"/>
      <c r="K250" s="529"/>
    </row>
    <row r="251" spans="2:12" ht="14.25" customHeight="1" thickTop="1" thickBot="1" x14ac:dyDescent="0.3">
      <c r="B251" s="529"/>
      <c r="C251" s="6"/>
      <c r="D251" s="540"/>
      <c r="E251" s="207" t="s">
        <v>37</v>
      </c>
      <c r="F251" s="628"/>
      <c r="G251" s="628"/>
      <c r="H251" s="629"/>
      <c r="I251" s="1271">
        <f>I252+I253+I254</f>
        <v>0</v>
      </c>
      <c r="J251" s="1271"/>
      <c r="K251" s="529"/>
    </row>
    <row r="252" spans="2:12" ht="14.25" customHeight="1" thickTop="1" thickBot="1" x14ac:dyDescent="0.25">
      <c r="B252" s="529"/>
      <c r="C252" s="529"/>
      <c r="D252" s="540"/>
      <c r="E252" s="106" t="s">
        <v>13</v>
      </c>
      <c r="F252" s="581"/>
      <c r="G252" s="581"/>
      <c r="H252" s="582"/>
      <c r="I252" s="1299"/>
      <c r="J252" s="1299"/>
      <c r="K252" s="529"/>
    </row>
    <row r="253" spans="2:12" ht="14.25" customHeight="1" thickTop="1" thickBot="1" x14ac:dyDescent="0.25">
      <c r="B253" s="529"/>
      <c r="C253" s="6"/>
      <c r="D253" s="540"/>
      <c r="E253" s="107" t="s">
        <v>14</v>
      </c>
      <c r="F253" s="625"/>
      <c r="G253" s="625"/>
      <c r="H253" s="626"/>
      <c r="I253" s="1308"/>
      <c r="J253" s="1308"/>
      <c r="K253" s="529"/>
    </row>
    <row r="254" spans="2:12" ht="14.25" customHeight="1" thickTop="1" thickBot="1" x14ac:dyDescent="0.25">
      <c r="B254" s="529"/>
      <c r="C254" s="6"/>
      <c r="D254" s="540"/>
      <c r="E254" s="630" t="s">
        <v>89</v>
      </c>
      <c r="F254" s="625"/>
      <c r="G254" s="625"/>
      <c r="H254" s="626"/>
      <c r="I254" s="1299"/>
      <c r="J254" s="1299"/>
      <c r="K254" s="530"/>
    </row>
    <row r="255" spans="2:12" ht="15" customHeight="1" thickTop="1" thickBot="1" x14ac:dyDescent="0.25">
      <c r="B255" s="529"/>
      <c r="C255" s="162" t="s">
        <v>171</v>
      </c>
      <c r="D255" s="163"/>
      <c r="E255" s="163"/>
      <c r="F255" s="163"/>
      <c r="G255" s="164"/>
      <c r="H255" s="1238" t="s">
        <v>0</v>
      </c>
      <c r="I255" s="1309"/>
      <c r="J255" s="1304"/>
      <c r="K255" s="529"/>
    </row>
    <row r="256" spans="2:12" ht="15" customHeight="1" thickTop="1" x14ac:dyDescent="0.2">
      <c r="B256" s="530"/>
      <c r="C256" s="165"/>
      <c r="D256" s="166"/>
      <c r="E256" s="166"/>
      <c r="F256" s="166"/>
      <c r="G256" s="167"/>
      <c r="H256" s="1310">
        <f>(F10+J15-F21+J77-H90)</f>
        <v>5902</v>
      </c>
      <c r="I256" s="1311"/>
      <c r="J256" s="1312"/>
      <c r="K256" s="530"/>
    </row>
    <row r="257" spans="2:11" ht="15" customHeight="1" thickBot="1" x14ac:dyDescent="0.25">
      <c r="B257" s="530"/>
      <c r="C257" s="168"/>
      <c r="D257" s="169"/>
      <c r="E257" s="169"/>
      <c r="F257" s="169"/>
      <c r="G257" s="170"/>
      <c r="H257" s="1313"/>
      <c r="I257" s="1314"/>
      <c r="J257" s="1315"/>
      <c r="K257" s="530"/>
    </row>
    <row r="258" spans="2:11" ht="13.5" thickTop="1" x14ac:dyDescent="0.2">
      <c r="B258" s="530"/>
      <c r="C258" s="530"/>
      <c r="D258" s="530"/>
      <c r="E258" s="530"/>
      <c r="F258" s="530"/>
      <c r="G258" s="530"/>
      <c r="H258" s="530"/>
      <c r="I258" s="530"/>
      <c r="J258" s="530"/>
      <c r="K258" s="530"/>
    </row>
    <row r="260" spans="2:11" x14ac:dyDescent="0.2">
      <c r="E260" s="631"/>
    </row>
    <row r="261" spans="2:11" x14ac:dyDescent="0.2">
      <c r="E261" s="631"/>
    </row>
    <row r="262" spans="2:11" x14ac:dyDescent="0.2">
      <c r="E262" s="631"/>
    </row>
    <row r="263" spans="2:11" x14ac:dyDescent="0.2">
      <c r="E263" s="631"/>
    </row>
    <row r="264" spans="2:11" x14ac:dyDescent="0.2">
      <c r="E264" s="631"/>
    </row>
    <row r="265" spans="2:11" x14ac:dyDescent="0.2">
      <c r="E265" s="538"/>
    </row>
    <row r="267" spans="2:11" x14ac:dyDescent="0.2">
      <c r="E267" s="538"/>
    </row>
  </sheetData>
  <sheetProtection password="DF07" sheet="1" objects="1" scenarios="1"/>
  <mergeCells count="204">
    <mergeCell ref="H255:J255"/>
    <mergeCell ref="H256:J257"/>
    <mergeCell ref="I249:J249"/>
    <mergeCell ref="I250:J250"/>
    <mergeCell ref="I251:J251"/>
    <mergeCell ref="I252:J252"/>
    <mergeCell ref="I253:J253"/>
    <mergeCell ref="I254:J254"/>
    <mergeCell ref="I243:J243"/>
    <mergeCell ref="I244:J244"/>
    <mergeCell ref="I245:J245"/>
    <mergeCell ref="I246:J246"/>
    <mergeCell ref="I247:J247"/>
    <mergeCell ref="I248:J248"/>
    <mergeCell ref="I238:J238"/>
    <mergeCell ref="I239:J239"/>
    <mergeCell ref="I240:J240"/>
    <mergeCell ref="E241:H241"/>
    <mergeCell ref="I241:J241"/>
    <mergeCell ref="I242:J242"/>
    <mergeCell ref="I232:J232"/>
    <mergeCell ref="I233:J233"/>
    <mergeCell ref="I234:J234"/>
    <mergeCell ref="I235:J235"/>
    <mergeCell ref="I236:J236"/>
    <mergeCell ref="I237:J237"/>
    <mergeCell ref="I226:J226"/>
    <mergeCell ref="I227:J227"/>
    <mergeCell ref="I228:J228"/>
    <mergeCell ref="I229:J229"/>
    <mergeCell ref="I230:J230"/>
    <mergeCell ref="I231:J231"/>
    <mergeCell ref="I220:J220"/>
    <mergeCell ref="I221:J221"/>
    <mergeCell ref="I222:J222"/>
    <mergeCell ref="I223:J223"/>
    <mergeCell ref="I224:J224"/>
    <mergeCell ref="I225:J225"/>
    <mergeCell ref="I214:J214"/>
    <mergeCell ref="I215:J215"/>
    <mergeCell ref="I216:J216"/>
    <mergeCell ref="I217:J217"/>
    <mergeCell ref="I218:J218"/>
    <mergeCell ref="I219:J219"/>
    <mergeCell ref="I208:J208"/>
    <mergeCell ref="I209:J209"/>
    <mergeCell ref="I210:J210"/>
    <mergeCell ref="I211:J211"/>
    <mergeCell ref="I212:J212"/>
    <mergeCell ref="I213:J213"/>
    <mergeCell ref="I202:J202"/>
    <mergeCell ref="I203:J203"/>
    <mergeCell ref="I204:J204"/>
    <mergeCell ref="I205:J205"/>
    <mergeCell ref="I206:J206"/>
    <mergeCell ref="I207:J207"/>
    <mergeCell ref="I196:J196"/>
    <mergeCell ref="I197:J197"/>
    <mergeCell ref="I198:J198"/>
    <mergeCell ref="I199:J199"/>
    <mergeCell ref="I200:J200"/>
    <mergeCell ref="I201:J201"/>
    <mergeCell ref="I190:J190"/>
    <mergeCell ref="I191:J191"/>
    <mergeCell ref="I192:J192"/>
    <mergeCell ref="I193:J193"/>
    <mergeCell ref="I194:J194"/>
    <mergeCell ref="I195:J195"/>
    <mergeCell ref="I184:J184"/>
    <mergeCell ref="I185:J185"/>
    <mergeCell ref="I186:J186"/>
    <mergeCell ref="I187:J187"/>
    <mergeCell ref="I188:J188"/>
    <mergeCell ref="I189:J189"/>
    <mergeCell ref="I178:J178"/>
    <mergeCell ref="I179:J179"/>
    <mergeCell ref="I180:J180"/>
    <mergeCell ref="I181:J181"/>
    <mergeCell ref="I182:J182"/>
    <mergeCell ref="I183:J183"/>
    <mergeCell ref="I172:J172"/>
    <mergeCell ref="I173:J173"/>
    <mergeCell ref="I174:J174"/>
    <mergeCell ref="I175:J175"/>
    <mergeCell ref="I176:J176"/>
    <mergeCell ref="I177:J177"/>
    <mergeCell ref="I166:J166"/>
    <mergeCell ref="I167:J167"/>
    <mergeCell ref="I168:J168"/>
    <mergeCell ref="I169:J169"/>
    <mergeCell ref="I170:J170"/>
    <mergeCell ref="I171:J171"/>
    <mergeCell ref="I160:J160"/>
    <mergeCell ref="I161:J161"/>
    <mergeCell ref="I162:J162"/>
    <mergeCell ref="I163:J163"/>
    <mergeCell ref="I164:J164"/>
    <mergeCell ref="I165:J165"/>
    <mergeCell ref="I154:J154"/>
    <mergeCell ref="I155:J155"/>
    <mergeCell ref="I156:J156"/>
    <mergeCell ref="I157:J157"/>
    <mergeCell ref="I158:J158"/>
    <mergeCell ref="I159:J159"/>
    <mergeCell ref="I148:J148"/>
    <mergeCell ref="I149:J149"/>
    <mergeCell ref="I150:J150"/>
    <mergeCell ref="I151:J151"/>
    <mergeCell ref="I152:J152"/>
    <mergeCell ref="I153:J153"/>
    <mergeCell ref="I142:J142"/>
    <mergeCell ref="I143:J143"/>
    <mergeCell ref="I144:J144"/>
    <mergeCell ref="I145:J145"/>
    <mergeCell ref="I146:J146"/>
    <mergeCell ref="I147:J147"/>
    <mergeCell ref="I136:J136"/>
    <mergeCell ref="I137:J137"/>
    <mergeCell ref="I138:J138"/>
    <mergeCell ref="I139:J139"/>
    <mergeCell ref="I140:J140"/>
    <mergeCell ref="I141:J141"/>
    <mergeCell ref="I130:J130"/>
    <mergeCell ref="I131:J131"/>
    <mergeCell ref="I132:J132"/>
    <mergeCell ref="I133:J133"/>
    <mergeCell ref="I134:J134"/>
    <mergeCell ref="I135:J135"/>
    <mergeCell ref="I124:J124"/>
    <mergeCell ref="I125:J125"/>
    <mergeCell ref="I126:J126"/>
    <mergeCell ref="I127:J127"/>
    <mergeCell ref="I128:J128"/>
    <mergeCell ref="I129:J129"/>
    <mergeCell ref="I118:J118"/>
    <mergeCell ref="I119:J119"/>
    <mergeCell ref="I120:J120"/>
    <mergeCell ref="I121:J121"/>
    <mergeCell ref="I122:J122"/>
    <mergeCell ref="I123:J123"/>
    <mergeCell ref="I112:J112"/>
    <mergeCell ref="I113:J113"/>
    <mergeCell ref="I114:J114"/>
    <mergeCell ref="I115:J115"/>
    <mergeCell ref="I116:J116"/>
    <mergeCell ref="I117:J117"/>
    <mergeCell ref="I106:J106"/>
    <mergeCell ref="I107:J107"/>
    <mergeCell ref="I108:J108"/>
    <mergeCell ref="I109:J109"/>
    <mergeCell ref="I110:J110"/>
    <mergeCell ref="I111:J111"/>
    <mergeCell ref="I100:J100"/>
    <mergeCell ref="I101:J101"/>
    <mergeCell ref="I102:J102"/>
    <mergeCell ref="I103:J103"/>
    <mergeCell ref="I104:J104"/>
    <mergeCell ref="I105:J105"/>
    <mergeCell ref="H95:I95"/>
    <mergeCell ref="E96:F96"/>
    <mergeCell ref="H96:I96"/>
    <mergeCell ref="C97:H99"/>
    <mergeCell ref="I97:J97"/>
    <mergeCell ref="I98:J99"/>
    <mergeCell ref="E92:F92"/>
    <mergeCell ref="H92:I92"/>
    <mergeCell ref="E93:F93"/>
    <mergeCell ref="H93:I93"/>
    <mergeCell ref="E94:F94"/>
    <mergeCell ref="H94:I94"/>
    <mergeCell ref="D71:E71"/>
    <mergeCell ref="D72:E72"/>
    <mergeCell ref="C76:I76"/>
    <mergeCell ref="D77:E77"/>
    <mergeCell ref="D78:E78"/>
    <mergeCell ref="C89:G91"/>
    <mergeCell ref="H89:I89"/>
    <mergeCell ref="H90:I91"/>
    <mergeCell ref="D34:E34"/>
    <mergeCell ref="D38:E38"/>
    <mergeCell ref="D49:E49"/>
    <mergeCell ref="C66:I68"/>
    <mergeCell ref="D70:E70"/>
    <mergeCell ref="C5:H5"/>
    <mergeCell ref="C6:H6"/>
    <mergeCell ref="C7:D7"/>
    <mergeCell ref="C9:E11"/>
    <mergeCell ref="F9:G9"/>
    <mergeCell ref="H9:I9"/>
    <mergeCell ref="F10:G11"/>
    <mergeCell ref="H10:I11"/>
    <mergeCell ref="J66:J68"/>
    <mergeCell ref="C17:G17"/>
    <mergeCell ref="J17:K17"/>
    <mergeCell ref="F19:I19"/>
    <mergeCell ref="F21:I21"/>
    <mergeCell ref="J21:J22"/>
    <mergeCell ref="D23:E23"/>
    <mergeCell ref="C13:G15"/>
    <mergeCell ref="H13:I13"/>
    <mergeCell ref="J13:K14"/>
    <mergeCell ref="J15:K15"/>
    <mergeCell ref="C16:G16"/>
    <mergeCell ref="J16:K16"/>
  </mergeCells>
  <printOptions verticalCentered="1"/>
  <pageMargins left="3.937007874015748E-2" right="0.23622047244094491" top="0.15748031496062992" bottom="3.937007874015748E-2" header="0" footer="0"/>
  <pageSetup scale="75" fitToHeight="2" pageOrder="overThenDown" orientation="portrait" r:id="rId1"/>
  <headerFooter alignWithMargins="0"/>
  <rowBreaks count="5" manualBreakCount="5">
    <brk id="70" max="16383" man="1"/>
    <brk id="74" max="16383" man="1"/>
    <brk id="147" max="16383" man="1"/>
    <brk id="221" max="16383" man="1"/>
    <brk id="29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howOutlineSymbols="0"/>
  </sheetPr>
  <dimension ref="A1:R267"/>
  <sheetViews>
    <sheetView showGridLines="0" showRowColHeaders="0" showZeros="0" showOutlineSymbols="0" zoomScale="115" zoomScaleNormal="115" zoomScaleSheetLayoutView="75" workbookViewId="0">
      <selection activeCell="C7" sqref="C7:D7"/>
    </sheetView>
  </sheetViews>
  <sheetFormatPr baseColWidth="10" defaultRowHeight="12.75" outlineLevelRow="1" x14ac:dyDescent="0.2"/>
  <cols>
    <col min="1" max="1" width="7.5703125" style="320" customWidth="1"/>
    <col min="2" max="2" width="17.7109375" style="320" customWidth="1"/>
    <col min="3" max="3" width="13.5703125" style="320" customWidth="1"/>
    <col min="4" max="4" width="13.85546875" style="320" customWidth="1"/>
    <col min="5" max="5" width="46.85546875" style="320" customWidth="1"/>
    <col min="6" max="6" width="9.28515625" style="320" customWidth="1"/>
    <col min="7" max="8" width="7.7109375" style="320" customWidth="1"/>
    <col min="9" max="9" width="7.85546875" style="320" customWidth="1"/>
    <col min="10" max="10" width="9.7109375" style="320" customWidth="1"/>
    <col min="11" max="17" width="7.7109375" style="320" customWidth="1"/>
    <col min="18" max="16384" width="11.42578125" style="320"/>
  </cols>
  <sheetData>
    <row r="1" spans="1:18" ht="60.75" customHeight="1" thickBot="1" x14ac:dyDescent="0.25">
      <c r="A1" s="315"/>
      <c r="B1" s="316"/>
      <c r="C1" s="316"/>
      <c r="D1" s="317"/>
      <c r="E1" s="317"/>
      <c r="F1" s="318"/>
      <c r="G1" s="316"/>
      <c r="H1" s="319" t="s">
        <v>177</v>
      </c>
      <c r="I1" s="316"/>
      <c r="J1" s="316"/>
      <c r="K1" s="316"/>
      <c r="M1" s="315"/>
      <c r="N1" s="315"/>
    </row>
    <row r="2" spans="1:18" ht="17.25" thickTop="1" thickBot="1" x14ac:dyDescent="0.3">
      <c r="A2" s="315"/>
      <c r="B2" s="321"/>
      <c r="C2" s="321"/>
      <c r="D2" s="322"/>
      <c r="E2" s="322"/>
      <c r="F2" s="322"/>
      <c r="G2" s="316"/>
      <c r="H2" s="323" t="s">
        <v>16</v>
      </c>
      <c r="I2" s="324"/>
      <c r="J2" s="325" t="s">
        <v>224</v>
      </c>
      <c r="K2" s="321"/>
      <c r="L2" s="315"/>
      <c r="M2" s="315"/>
      <c r="N2" s="315"/>
    </row>
    <row r="3" spans="1:18" ht="17.25" thickTop="1" thickBot="1" x14ac:dyDescent="0.3">
      <c r="A3" s="315"/>
      <c r="B3" s="318"/>
      <c r="C3" s="321"/>
      <c r="D3" s="326"/>
      <c r="E3" s="326"/>
      <c r="F3" s="326"/>
      <c r="G3" s="316"/>
      <c r="H3" s="327" t="s">
        <v>17</v>
      </c>
      <c r="I3" s="328"/>
      <c r="J3" s="325"/>
      <c r="K3" s="321"/>
      <c r="L3" s="315"/>
      <c r="M3" s="329"/>
      <c r="N3" s="329"/>
    </row>
    <row r="4" spans="1:18" ht="12" customHeight="1" thickTop="1" thickBot="1" x14ac:dyDescent="0.25">
      <c r="A4" s="330"/>
      <c r="B4" s="321"/>
      <c r="C4" s="321"/>
      <c r="D4" s="321"/>
      <c r="E4" s="322"/>
      <c r="F4" s="331"/>
      <c r="G4" s="322"/>
      <c r="H4" s="322"/>
      <c r="I4" s="322"/>
      <c r="J4" s="322"/>
      <c r="K4" s="322"/>
      <c r="L4" s="329"/>
      <c r="M4" s="329"/>
      <c r="N4" s="329"/>
      <c r="O4" s="332"/>
      <c r="P4" s="332"/>
      <c r="Q4" s="332"/>
      <c r="R4" s="332"/>
    </row>
    <row r="5" spans="1:18" ht="17.25" customHeight="1" thickTop="1" thickBot="1" x14ac:dyDescent="0.3">
      <c r="A5" s="315"/>
      <c r="B5" s="333" t="s">
        <v>218</v>
      </c>
      <c r="C5" s="1316"/>
      <c r="D5" s="1317"/>
      <c r="E5" s="1317"/>
      <c r="F5" s="1317"/>
      <c r="G5" s="1317"/>
      <c r="H5" s="1318"/>
      <c r="I5" s="316"/>
      <c r="J5" s="316"/>
      <c r="K5" s="316"/>
      <c r="L5" s="334"/>
      <c r="M5" s="329"/>
    </row>
    <row r="6" spans="1:18" ht="17.25" customHeight="1" thickTop="1" thickBot="1" x14ac:dyDescent="0.3">
      <c r="A6" s="315"/>
      <c r="B6" s="333" t="s">
        <v>18</v>
      </c>
      <c r="C6" s="1316" t="s">
        <v>239</v>
      </c>
      <c r="D6" s="1317"/>
      <c r="E6" s="1317"/>
      <c r="F6" s="1317"/>
      <c r="G6" s="1317"/>
      <c r="H6" s="1318"/>
      <c r="I6" s="316"/>
      <c r="J6" s="316"/>
      <c r="K6" s="316"/>
      <c r="L6" s="334"/>
      <c r="M6" s="335"/>
      <c r="N6" s="329"/>
      <c r="O6" s="332"/>
      <c r="P6" s="332"/>
      <c r="Q6" s="332"/>
    </row>
    <row r="7" spans="1:18" ht="17.25" customHeight="1" thickTop="1" thickBot="1" x14ac:dyDescent="0.3">
      <c r="A7" s="315"/>
      <c r="B7" s="336" t="s">
        <v>19</v>
      </c>
      <c r="C7" s="1319" t="s">
        <v>241</v>
      </c>
      <c r="D7" s="1320"/>
      <c r="E7" s="337"/>
      <c r="F7" s="338"/>
      <c r="G7" s="338"/>
      <c r="H7" s="337"/>
      <c r="I7" s="316"/>
      <c r="J7" s="316"/>
      <c r="K7" s="316"/>
      <c r="L7" s="335"/>
      <c r="M7" s="315"/>
      <c r="N7" s="315"/>
    </row>
    <row r="8" spans="1:18" ht="6.75" customHeight="1" thickTop="1" thickBot="1" x14ac:dyDescent="0.25">
      <c r="B8" s="321"/>
      <c r="C8" s="321"/>
      <c r="D8" s="321"/>
      <c r="E8" s="321"/>
      <c r="F8" s="321"/>
      <c r="G8" s="321"/>
      <c r="H8" s="339"/>
      <c r="I8" s="321"/>
      <c r="J8" s="321"/>
      <c r="K8" s="321"/>
      <c r="L8" s="315"/>
    </row>
    <row r="9" spans="1:18" ht="14.25" customHeight="1" thickTop="1" thickBot="1" x14ac:dyDescent="0.25">
      <c r="B9" s="316"/>
      <c r="C9" s="1321" t="s">
        <v>52</v>
      </c>
      <c r="D9" s="1321"/>
      <c r="E9" s="1321"/>
      <c r="F9" s="1323" t="s">
        <v>33</v>
      </c>
      <c r="G9" s="1324"/>
      <c r="H9" s="1323" t="s">
        <v>0</v>
      </c>
      <c r="I9" s="1324"/>
      <c r="J9" s="316"/>
      <c r="K9" s="316"/>
    </row>
    <row r="10" spans="1:18" ht="14.25" customHeight="1" thickTop="1" thickBot="1" x14ac:dyDescent="0.25">
      <c r="A10" s="332"/>
      <c r="B10" s="340"/>
      <c r="C10" s="1322"/>
      <c r="D10" s="1321"/>
      <c r="E10" s="1321"/>
      <c r="F10" s="1325">
        <v>2070</v>
      </c>
      <c r="G10" s="1325"/>
      <c r="H10" s="1326">
        <f>SUM(F10:G11)</f>
        <v>2070</v>
      </c>
      <c r="I10" s="1326"/>
      <c r="J10" s="316"/>
      <c r="K10" s="316"/>
    </row>
    <row r="11" spans="1:18" ht="14.25" customHeight="1" thickTop="1" thickBot="1" x14ac:dyDescent="0.25">
      <c r="A11" s="332"/>
      <c r="B11" s="340"/>
      <c r="C11" s="1322"/>
      <c r="D11" s="1321"/>
      <c r="E11" s="1321"/>
      <c r="F11" s="1325"/>
      <c r="G11" s="1325"/>
      <c r="H11" s="1326"/>
      <c r="I11" s="1326"/>
      <c r="J11" s="316"/>
      <c r="K11" s="316"/>
    </row>
    <row r="12" spans="1:18" ht="4.5" customHeight="1" thickTop="1" thickBot="1" x14ac:dyDescent="0.25">
      <c r="A12" s="332"/>
      <c r="B12" s="340"/>
      <c r="C12" s="341"/>
      <c r="D12" s="341"/>
      <c r="E12" s="341"/>
      <c r="F12" s="341"/>
      <c r="G12" s="341"/>
      <c r="H12" s="341"/>
      <c r="I12" s="341"/>
      <c r="J12" s="341"/>
      <c r="K12" s="341"/>
      <c r="L12" s="342"/>
    </row>
    <row r="13" spans="1:18" ht="14.25" customHeight="1" thickTop="1" thickBot="1" x14ac:dyDescent="0.25">
      <c r="A13" s="332"/>
      <c r="B13" s="340"/>
      <c r="C13" s="1322" t="s">
        <v>53</v>
      </c>
      <c r="D13" s="1321"/>
      <c r="E13" s="1321"/>
      <c r="F13" s="1321"/>
      <c r="G13" s="1321"/>
      <c r="H13" s="1323" t="s">
        <v>0</v>
      </c>
      <c r="I13" s="1324"/>
      <c r="J13" s="1340" t="s">
        <v>11</v>
      </c>
      <c r="K13" s="1340"/>
    </row>
    <row r="14" spans="1:18" ht="14.25" customHeight="1" thickTop="1" thickBot="1" x14ac:dyDescent="0.25">
      <c r="B14" s="340"/>
      <c r="C14" s="1321"/>
      <c r="D14" s="1321"/>
      <c r="E14" s="1321"/>
      <c r="F14" s="1321"/>
      <c r="G14" s="1321"/>
      <c r="H14" s="1114" t="s">
        <v>1</v>
      </c>
      <c r="I14" s="1114" t="s">
        <v>2</v>
      </c>
      <c r="J14" s="1340"/>
      <c r="K14" s="1340"/>
    </row>
    <row r="15" spans="1:18" ht="14.25" customHeight="1" thickTop="1" thickBot="1" x14ac:dyDescent="0.25">
      <c r="B15" s="316"/>
      <c r="C15" s="1321"/>
      <c r="D15" s="1321"/>
      <c r="E15" s="1321"/>
      <c r="F15" s="1321"/>
      <c r="G15" s="1321"/>
      <c r="H15" s="1112">
        <f>SUM(H16:H17)</f>
        <v>37</v>
      </c>
      <c r="I15" s="1112">
        <f>SUM(I16:I17)</f>
        <v>0</v>
      </c>
      <c r="J15" s="1341">
        <f>H15+I15</f>
        <v>37</v>
      </c>
      <c r="K15" s="1341"/>
    </row>
    <row r="16" spans="1:18" ht="19.5" customHeight="1" thickTop="1" thickBot="1" x14ac:dyDescent="0.25">
      <c r="B16" s="316"/>
      <c r="C16" s="1330" t="s">
        <v>15</v>
      </c>
      <c r="D16" s="1331"/>
      <c r="E16" s="1331"/>
      <c r="F16" s="1331"/>
      <c r="G16" s="1342"/>
      <c r="H16" s="346">
        <f>('[2]Casos Inactivos'!H16+'[2]Luis Marte'!H16+'[2]Adonis C.'!H16+'[2]Georgina C.'!H16+'[2]Rosa Elena'!H16)</f>
        <v>37</v>
      </c>
      <c r="I16" s="346">
        <f>('[2]Casos Inactivos'!I16+'[2]Luis Marte'!I16+'[2]Adonis C.'!I16+'[2]Georgina C.'!I16+'[2]Rosa Elena'!I16)</f>
        <v>0</v>
      </c>
      <c r="J16" s="1343">
        <f>H16+I16</f>
        <v>37</v>
      </c>
      <c r="K16" s="1343"/>
    </row>
    <row r="17" spans="2:15" ht="16.5" customHeight="1" thickTop="1" thickBot="1" x14ac:dyDescent="0.25">
      <c r="B17" s="316"/>
      <c r="C17" s="1330" t="s">
        <v>213</v>
      </c>
      <c r="D17" s="1331"/>
      <c r="E17" s="1331"/>
      <c r="F17" s="1331"/>
      <c r="G17" s="1331"/>
      <c r="H17" s="346">
        <f>('[2]Casos Inactivos'!H17+'[2]Luis Marte'!H17+'[2]Adonis C.'!H17+'[2]Georgina C.'!H17+'[2]Rosa Elena'!H17)</f>
        <v>0</v>
      </c>
      <c r="I17" s="346">
        <f>('[2]Casos Inactivos'!I17+'[2]Luis Marte'!I17+'[2]Adonis C.'!I17+'[2]Georgina C.'!I17+'[2]Rosa Elena'!I17)</f>
        <v>0</v>
      </c>
      <c r="J17" s="1332">
        <f>H17+I17</f>
        <v>0</v>
      </c>
      <c r="K17" s="1333"/>
    </row>
    <row r="18" spans="2:15" ht="14.25" customHeight="1" thickTop="1" thickBot="1" x14ac:dyDescent="0.25">
      <c r="B18" s="316"/>
      <c r="C18" s="347" t="s">
        <v>8</v>
      </c>
      <c r="D18" s="348"/>
      <c r="E18" s="349"/>
      <c r="F18" s="350"/>
      <c r="G18" s="350"/>
      <c r="H18" s="351"/>
      <c r="I18" s="352"/>
      <c r="J18" s="353"/>
      <c r="K18" s="316"/>
    </row>
    <row r="19" spans="2:15" ht="14.25" customHeight="1" thickTop="1" thickBot="1" x14ac:dyDescent="0.25">
      <c r="B19" s="316"/>
      <c r="C19" s="354"/>
      <c r="D19" s="355"/>
      <c r="E19" s="355"/>
      <c r="F19" s="1323" t="s">
        <v>51</v>
      </c>
      <c r="G19" s="1323"/>
      <c r="H19" s="1323"/>
      <c r="I19" s="1334"/>
      <c r="J19" s="1114" t="s">
        <v>0</v>
      </c>
      <c r="K19" s="316"/>
    </row>
    <row r="20" spans="2:15" ht="14.25" customHeight="1" thickTop="1" thickBot="1" x14ac:dyDescent="0.25">
      <c r="B20" s="316"/>
      <c r="C20" s="354"/>
      <c r="D20" s="355" t="s">
        <v>54</v>
      </c>
      <c r="E20" s="355"/>
      <c r="F20" s="356" t="s">
        <v>5</v>
      </c>
      <c r="G20" s="356" t="s">
        <v>35</v>
      </c>
      <c r="H20" s="356" t="s">
        <v>3</v>
      </c>
      <c r="I20" s="357" t="s">
        <v>4</v>
      </c>
      <c r="J20" s="358"/>
      <c r="K20" s="316"/>
    </row>
    <row r="21" spans="2:15" ht="14.25" customHeight="1" thickTop="1" thickBot="1" x14ac:dyDescent="0.25">
      <c r="B21" s="316"/>
      <c r="C21" s="359"/>
      <c r="D21" s="360"/>
      <c r="E21" s="360"/>
      <c r="F21" s="1335">
        <f>(J23+J28+J35+J39+J40+J41+J54+J57+J58+J59+J61+J62+J63)</f>
        <v>3</v>
      </c>
      <c r="G21" s="1335"/>
      <c r="H21" s="1335"/>
      <c r="I21" s="1336"/>
      <c r="J21" s="1337">
        <f>(J23+J28+J34+J38+J49+J70+J72+J78)</f>
        <v>41</v>
      </c>
      <c r="K21" s="316"/>
    </row>
    <row r="22" spans="2:15" ht="15.75" thickTop="1" thickBot="1" x14ac:dyDescent="0.25">
      <c r="B22" s="316"/>
      <c r="C22" s="361"/>
      <c r="D22" s="362"/>
      <c r="E22" s="362"/>
      <c r="F22" s="363">
        <f>(F23+F28+F34+F38+F49+F70+F72+F77+F78)</f>
        <v>32</v>
      </c>
      <c r="G22" s="363">
        <f>(G23+G28+G34+G38+G49+G70+G72+G77+G78)</f>
        <v>8</v>
      </c>
      <c r="H22" s="363">
        <f>(H23+H28+H34+H38+H49+H70+H72+H77+H78)</f>
        <v>1</v>
      </c>
      <c r="I22" s="363">
        <f>(I23+I28+I34+I38+I49+I70+I72+I77+I78)</f>
        <v>0</v>
      </c>
      <c r="J22" s="1337"/>
      <c r="K22" s="316"/>
    </row>
    <row r="23" spans="2:15" ht="16.5" customHeight="1" thickTop="1" thickBot="1" x14ac:dyDescent="0.3">
      <c r="B23" s="316"/>
      <c r="C23" s="364"/>
      <c r="D23" s="1338" t="s">
        <v>55</v>
      </c>
      <c r="E23" s="1339"/>
      <c r="F23" s="365">
        <f>SUM(F24:F27)</f>
        <v>0</v>
      </c>
      <c r="G23" s="365">
        <f>SUM(G24:G27)</f>
        <v>0</v>
      </c>
      <c r="H23" s="365">
        <f>SUM(H24:H27)</f>
        <v>0</v>
      </c>
      <c r="I23" s="366">
        <f>SUM(I24:I27)</f>
        <v>0</v>
      </c>
      <c r="J23" s="367">
        <f t="shared" ref="J23:J33" si="0">SUM(F23:I23)</f>
        <v>0</v>
      </c>
      <c r="K23" s="316"/>
    </row>
    <row r="24" spans="2:15" ht="14.25" customHeight="1" outlineLevel="1" thickTop="1" thickBot="1" x14ac:dyDescent="0.25">
      <c r="B24" s="316"/>
      <c r="C24" s="364"/>
      <c r="D24" s="368"/>
      <c r="E24" s="369" t="s">
        <v>36</v>
      </c>
      <c r="F24" s="1117"/>
      <c r="G24" s="1117"/>
      <c r="H24" s="1117"/>
      <c r="I24" s="1117"/>
      <c r="J24" s="371">
        <f t="shared" si="0"/>
        <v>0</v>
      </c>
      <c r="K24" s="316"/>
    </row>
    <row r="25" spans="2:15" ht="14.25" customHeight="1" outlineLevel="1" thickTop="1" thickBot="1" x14ac:dyDescent="0.25">
      <c r="B25" s="316"/>
      <c r="C25" s="364"/>
      <c r="D25" s="368"/>
      <c r="E25" s="369" t="s">
        <v>25</v>
      </c>
      <c r="F25" s="1117"/>
      <c r="G25" s="1117"/>
      <c r="H25" s="1117"/>
      <c r="I25" s="1117"/>
      <c r="J25" s="371">
        <f t="shared" si="0"/>
        <v>0</v>
      </c>
      <c r="K25" s="316"/>
    </row>
    <row r="26" spans="2:15" ht="14.25" customHeight="1" outlineLevel="1" thickTop="1" thickBot="1" x14ac:dyDescent="0.25">
      <c r="B26" s="316"/>
      <c r="C26" s="364"/>
      <c r="D26" s="368"/>
      <c r="E26" s="369" t="s">
        <v>26</v>
      </c>
      <c r="F26" s="1117"/>
      <c r="G26" s="1117"/>
      <c r="H26" s="1117"/>
      <c r="I26" s="1117"/>
      <c r="J26" s="371">
        <f t="shared" si="0"/>
        <v>0</v>
      </c>
      <c r="K26" s="316"/>
    </row>
    <row r="27" spans="2:15" ht="14.25" customHeight="1" outlineLevel="1" thickTop="1" thickBot="1" x14ac:dyDescent="0.25">
      <c r="B27" s="316"/>
      <c r="C27" s="364"/>
      <c r="D27" s="368"/>
      <c r="E27" s="369" t="s">
        <v>6</v>
      </c>
      <c r="F27" s="1117"/>
      <c r="G27" s="1117"/>
      <c r="H27" s="1117"/>
      <c r="I27" s="1117"/>
      <c r="J27" s="371">
        <f t="shared" si="0"/>
        <v>0</v>
      </c>
      <c r="K27" s="316"/>
    </row>
    <row r="28" spans="2:15" ht="16.5" customHeight="1" thickTop="1" thickBot="1" x14ac:dyDescent="0.3">
      <c r="B28" s="316"/>
      <c r="C28" s="364"/>
      <c r="D28" s="1121" t="s">
        <v>20</v>
      </c>
      <c r="E28" s="373"/>
      <c r="F28" s="1115">
        <f>SUM(F29:F33)</f>
        <v>0</v>
      </c>
      <c r="G28" s="1115">
        <f>SUM(G29:G33)</f>
        <v>0</v>
      </c>
      <c r="H28" s="1115">
        <f>SUM(H29:H33)</f>
        <v>0</v>
      </c>
      <c r="I28" s="1115">
        <f>SUM(I29:I33)</f>
        <v>0</v>
      </c>
      <c r="J28" s="375">
        <f t="shared" si="0"/>
        <v>0</v>
      </c>
      <c r="K28" s="316"/>
      <c r="O28" s="376"/>
    </row>
    <row r="29" spans="2:15" ht="14.25" customHeight="1" outlineLevel="1" thickTop="1" thickBot="1" x14ac:dyDescent="0.25">
      <c r="B29" s="316"/>
      <c r="C29" s="364"/>
      <c r="D29" s="368"/>
      <c r="E29" s="369" t="s">
        <v>45</v>
      </c>
      <c r="F29" s="1117"/>
      <c r="G29" s="1117"/>
      <c r="H29" s="1117"/>
      <c r="I29" s="1117"/>
      <c r="J29" s="371">
        <f t="shared" si="0"/>
        <v>0</v>
      </c>
      <c r="K29" s="316"/>
    </row>
    <row r="30" spans="2:15" ht="14.25" customHeight="1" outlineLevel="1" thickTop="1" thickBot="1" x14ac:dyDescent="0.25">
      <c r="B30" s="316"/>
      <c r="C30" s="364"/>
      <c r="D30" s="368"/>
      <c r="E30" s="369" t="s">
        <v>27</v>
      </c>
      <c r="F30" s="1117"/>
      <c r="G30" s="1117"/>
      <c r="H30" s="1117"/>
      <c r="I30" s="1117"/>
      <c r="J30" s="371">
        <f t="shared" si="0"/>
        <v>0</v>
      </c>
      <c r="K30" s="316"/>
    </row>
    <row r="31" spans="2:15" ht="14.25" customHeight="1" outlineLevel="1" thickTop="1" thickBot="1" x14ac:dyDescent="0.25">
      <c r="B31" s="316"/>
      <c r="C31" s="364"/>
      <c r="D31" s="368"/>
      <c r="E31" s="369" t="s">
        <v>46</v>
      </c>
      <c r="F31" s="1117"/>
      <c r="G31" s="1117"/>
      <c r="H31" s="1117"/>
      <c r="I31" s="1117"/>
      <c r="J31" s="371">
        <f t="shared" si="0"/>
        <v>0</v>
      </c>
      <c r="K31" s="316"/>
    </row>
    <row r="32" spans="2:15" ht="14.25" customHeight="1" outlineLevel="1" thickTop="1" thickBot="1" x14ac:dyDescent="0.25">
      <c r="B32" s="316"/>
      <c r="C32" s="364"/>
      <c r="D32" s="368"/>
      <c r="E32" s="369" t="s">
        <v>47</v>
      </c>
      <c r="F32" s="1117"/>
      <c r="G32" s="1117"/>
      <c r="H32" s="1117"/>
      <c r="I32" s="1117"/>
      <c r="J32" s="371">
        <f t="shared" si="0"/>
        <v>0</v>
      </c>
      <c r="K32" s="316"/>
    </row>
    <row r="33" spans="2:11" ht="14.25" customHeight="1" outlineLevel="1" thickTop="1" thickBot="1" x14ac:dyDescent="0.25">
      <c r="B33" s="316"/>
      <c r="C33" s="364"/>
      <c r="D33" s="368"/>
      <c r="E33" s="369" t="s">
        <v>142</v>
      </c>
      <c r="F33" s="1117"/>
      <c r="G33" s="1117"/>
      <c r="H33" s="1117"/>
      <c r="I33" s="1117"/>
      <c r="J33" s="371">
        <f t="shared" si="0"/>
        <v>0</v>
      </c>
      <c r="K33" s="316"/>
    </row>
    <row r="34" spans="2:11" ht="16.5" customHeight="1" thickTop="1" thickBot="1" x14ac:dyDescent="0.3">
      <c r="B34" s="316"/>
      <c r="C34" s="364"/>
      <c r="D34" s="1330" t="s">
        <v>56</v>
      </c>
      <c r="E34" s="1342"/>
      <c r="F34" s="378">
        <f>SUM(F35:F37)</f>
        <v>3</v>
      </c>
      <c r="G34" s="378">
        <f>SUM(G35:G37)</f>
        <v>0</v>
      </c>
      <c r="H34" s="378">
        <f>SUM(H35:H37)</f>
        <v>0</v>
      </c>
      <c r="I34" s="378">
        <f>SUM(I35:I37)</f>
        <v>0</v>
      </c>
      <c r="J34" s="367">
        <f>SUM(F34:I34)</f>
        <v>3</v>
      </c>
      <c r="K34" s="316"/>
    </row>
    <row r="35" spans="2:11" ht="14.25" customHeight="1" outlineLevel="1" thickTop="1" thickBot="1" x14ac:dyDescent="0.25">
      <c r="B35" s="316"/>
      <c r="C35" s="364"/>
      <c r="D35" s="368"/>
      <c r="E35" s="379" t="s">
        <v>49</v>
      </c>
      <c r="F35" s="1117"/>
      <c r="G35" s="1117"/>
      <c r="H35" s="1117"/>
      <c r="I35" s="1117"/>
      <c r="J35" s="380">
        <f t="shared" ref="J35:J48" si="1">SUM(F35:I35)</f>
        <v>0</v>
      </c>
      <c r="K35" s="316"/>
    </row>
    <row r="36" spans="2:11" ht="14.25" customHeight="1" outlineLevel="1" thickTop="1" thickBot="1" x14ac:dyDescent="0.25">
      <c r="B36" s="316"/>
      <c r="C36" s="364"/>
      <c r="D36" s="368"/>
      <c r="E36" s="379" t="s">
        <v>50</v>
      </c>
      <c r="F36" s="892">
        <v>2</v>
      </c>
      <c r="G36" s="892"/>
      <c r="H36" s="892"/>
      <c r="I36" s="892"/>
      <c r="J36" s="380">
        <f>SUM(F36:I36)</f>
        <v>2</v>
      </c>
      <c r="K36" s="316"/>
    </row>
    <row r="37" spans="2:11" ht="14.25" customHeight="1" outlineLevel="1" thickTop="1" thickBot="1" x14ac:dyDescent="0.25">
      <c r="B37" s="316"/>
      <c r="C37" s="364"/>
      <c r="D37" s="368"/>
      <c r="E37" s="382" t="s">
        <v>48</v>
      </c>
      <c r="F37" s="1117">
        <v>1</v>
      </c>
      <c r="G37" s="1117"/>
      <c r="H37" s="1117"/>
      <c r="I37" s="1117"/>
      <c r="J37" s="380">
        <f>SUM(F37:I37)</f>
        <v>1</v>
      </c>
      <c r="K37" s="316"/>
    </row>
    <row r="38" spans="2:11" ht="16.5" customHeight="1" thickTop="1" thickBot="1" x14ac:dyDescent="0.3">
      <c r="B38" s="316"/>
      <c r="C38" s="317"/>
      <c r="D38" s="1330" t="s">
        <v>120</v>
      </c>
      <c r="E38" s="1342"/>
      <c r="F38" s="1115">
        <f>SUM(F39:F48)</f>
        <v>0</v>
      </c>
      <c r="G38" s="1115">
        <f>SUM(G39:G48)</f>
        <v>7</v>
      </c>
      <c r="H38" s="1115">
        <f>SUM(H39:H48)</f>
        <v>0</v>
      </c>
      <c r="I38" s="1115">
        <f>SUM(I39:I48)</f>
        <v>0</v>
      </c>
      <c r="J38" s="367">
        <f t="shared" si="1"/>
        <v>7</v>
      </c>
      <c r="K38" s="316"/>
    </row>
    <row r="39" spans="2:11" ht="14.25" customHeight="1" outlineLevel="1" thickTop="1" thickBot="1" x14ac:dyDescent="0.25">
      <c r="B39" s="316"/>
      <c r="C39" s="317"/>
      <c r="D39" s="383"/>
      <c r="E39" s="384" t="s">
        <v>125</v>
      </c>
      <c r="F39" s="1117">
        <f>('[2]Luis Marte'!F39+'[2]Rosa Elena'!F39)</f>
        <v>0</v>
      </c>
      <c r="G39" s="1117">
        <f>('[2]Luis Marte'!G39+'[2]Rosa Elena'!G39)</f>
        <v>2</v>
      </c>
      <c r="H39" s="1117">
        <f>('[2]Luis Marte'!H39+'[2]Rosa Elena'!H39)</f>
        <v>0</v>
      </c>
      <c r="I39" s="1117">
        <f>('[2]Luis Marte'!I39+'[2]Rosa Elena'!I39)</f>
        <v>0</v>
      </c>
      <c r="J39" s="380">
        <f t="shared" si="1"/>
        <v>2</v>
      </c>
      <c r="K39" s="316"/>
    </row>
    <row r="40" spans="2:11" ht="14.25" customHeight="1" outlineLevel="1" thickTop="1" thickBot="1" x14ac:dyDescent="0.25">
      <c r="B40" s="316"/>
      <c r="C40" s="317"/>
      <c r="D40" s="383"/>
      <c r="E40" s="384" t="s">
        <v>126</v>
      </c>
      <c r="F40" s="1117">
        <f>('[2]Luis Marte'!F40+'[2]Rosa Elena'!F40)</f>
        <v>0</v>
      </c>
      <c r="G40" s="1117">
        <f>('[2]Luis Marte'!G40+'[2]Rosa Elena'!G40)</f>
        <v>0</v>
      </c>
      <c r="H40" s="1117">
        <f>('[2]Luis Marte'!H40+'[2]Rosa Elena'!H40)</f>
        <v>0</v>
      </c>
      <c r="I40" s="1117">
        <f>('[2]Luis Marte'!I40+'[2]Rosa Elena'!I40)</f>
        <v>0</v>
      </c>
      <c r="J40" s="380">
        <f>SUM(F40:I40)</f>
        <v>0</v>
      </c>
      <c r="K40" s="316"/>
    </row>
    <row r="41" spans="2:11" ht="14.25" customHeight="1" outlineLevel="1" thickTop="1" thickBot="1" x14ac:dyDescent="0.25">
      <c r="B41" s="316"/>
      <c r="C41" s="317"/>
      <c r="D41" s="383"/>
      <c r="E41" s="384" t="s">
        <v>127</v>
      </c>
      <c r="F41" s="1117">
        <f>('[2]Luis Marte'!F41+'[2]Rosa Elena'!F41)</f>
        <v>0</v>
      </c>
      <c r="G41" s="1117">
        <f>('[2]Luis Marte'!G41+'[2]Rosa Elena'!G41)</f>
        <v>0</v>
      </c>
      <c r="H41" s="1117">
        <f>('[2]Luis Marte'!H41+'[2]Rosa Elena'!H41)</f>
        <v>0</v>
      </c>
      <c r="I41" s="1117">
        <f>('[2]Luis Marte'!I41+'[2]Rosa Elena'!I41)</f>
        <v>0</v>
      </c>
      <c r="J41" s="380">
        <f>SUM(F41:I41)</f>
        <v>0</v>
      </c>
      <c r="K41" s="316"/>
    </row>
    <row r="42" spans="2:11" ht="14.25" customHeight="1" outlineLevel="1" thickTop="1" thickBot="1" x14ac:dyDescent="0.25">
      <c r="B42" s="316"/>
      <c r="C42" s="317"/>
      <c r="D42" s="383"/>
      <c r="E42" s="385" t="s">
        <v>128</v>
      </c>
      <c r="F42" s="1117">
        <f>('[2]Luis Marte'!F42+'[2]Rosa Elena'!F42)</f>
        <v>0</v>
      </c>
      <c r="G42" s="1117">
        <f>('[2]Luis Marte'!G42+'[2]Rosa Elena'!G42)</f>
        <v>0</v>
      </c>
      <c r="H42" s="1117">
        <f>('[2]Luis Marte'!H42+'[2]Rosa Elena'!H42)</f>
        <v>0</v>
      </c>
      <c r="I42" s="1117">
        <f>('[2]Luis Marte'!I42+'[2]Rosa Elena'!I42)</f>
        <v>0</v>
      </c>
      <c r="J42" s="380">
        <f>SUM(F42:I42)</f>
        <v>0</v>
      </c>
      <c r="K42" s="316"/>
    </row>
    <row r="43" spans="2:11" ht="14.25" customHeight="1" outlineLevel="1" thickTop="1" thickBot="1" x14ac:dyDescent="0.25">
      <c r="B43" s="316"/>
      <c r="C43" s="317"/>
      <c r="D43" s="383"/>
      <c r="E43" s="386" t="s">
        <v>129</v>
      </c>
      <c r="F43" s="1117">
        <f>('[2]Luis Marte'!F43+'[2]Rosa Elena'!F43)</f>
        <v>0</v>
      </c>
      <c r="G43" s="1117">
        <f>('[2]Luis Marte'!G43+'[2]Rosa Elena'!G43)</f>
        <v>0</v>
      </c>
      <c r="H43" s="1117">
        <f>('[2]Luis Marte'!H43+'[2]Rosa Elena'!H43)</f>
        <v>0</v>
      </c>
      <c r="I43" s="1117">
        <f>('[2]Luis Marte'!I43+'[2]Rosa Elena'!I43)</f>
        <v>0</v>
      </c>
      <c r="J43" s="380">
        <f t="shared" si="1"/>
        <v>0</v>
      </c>
      <c r="K43" s="316"/>
    </row>
    <row r="44" spans="2:11" ht="14.25" customHeight="1" outlineLevel="1" thickTop="1" thickBot="1" x14ac:dyDescent="0.25">
      <c r="B44" s="316"/>
      <c r="C44" s="317"/>
      <c r="D44" s="383"/>
      <c r="E44" s="385" t="s">
        <v>130</v>
      </c>
      <c r="F44" s="1117">
        <f>('[2]Luis Marte'!F44+'[2]Rosa Elena'!F44)</f>
        <v>0</v>
      </c>
      <c r="G44" s="1117">
        <f>('[2]Luis Marte'!G44+'[2]Rosa Elena'!G44)</f>
        <v>3</v>
      </c>
      <c r="H44" s="1117">
        <f>('[2]Luis Marte'!H44+'[2]Rosa Elena'!H44)</f>
        <v>0</v>
      </c>
      <c r="I44" s="1117">
        <f>('[2]Luis Marte'!I44+'[2]Rosa Elena'!I44)</f>
        <v>0</v>
      </c>
      <c r="J44" s="380">
        <f>SUM(F44:I44)</f>
        <v>3</v>
      </c>
      <c r="K44" s="316"/>
    </row>
    <row r="45" spans="2:11" ht="14.25" customHeight="1" outlineLevel="1" thickTop="1" thickBot="1" x14ac:dyDescent="0.25">
      <c r="B45" s="316"/>
      <c r="C45" s="317"/>
      <c r="D45" s="383"/>
      <c r="E45" s="385" t="s">
        <v>131</v>
      </c>
      <c r="F45" s="1117">
        <f>('[2]Luis Marte'!F45+'[2]Rosa Elena'!F45)</f>
        <v>0</v>
      </c>
      <c r="G45" s="1117">
        <f>('[2]Luis Marte'!G45+'[2]Rosa Elena'!G45)</f>
        <v>0</v>
      </c>
      <c r="H45" s="1117">
        <f>('[2]Luis Marte'!H45+'[2]Rosa Elena'!H45)</f>
        <v>0</v>
      </c>
      <c r="I45" s="1117">
        <f>('[2]Luis Marte'!I45+'[2]Rosa Elena'!I45)</f>
        <v>0</v>
      </c>
      <c r="J45" s="380">
        <f>SUM(F45:I45)</f>
        <v>0</v>
      </c>
      <c r="K45" s="316"/>
    </row>
    <row r="46" spans="2:11" ht="14.25" customHeight="1" outlineLevel="1" thickTop="1" thickBot="1" x14ac:dyDescent="0.25">
      <c r="B46" s="316"/>
      <c r="C46" s="317"/>
      <c r="D46" s="383"/>
      <c r="E46" s="386" t="s">
        <v>132</v>
      </c>
      <c r="F46" s="1117">
        <f>('[2]Luis Marte'!F46+'[2]Rosa Elena'!F46)</f>
        <v>0</v>
      </c>
      <c r="G46" s="1117">
        <f>('[2]Luis Marte'!G46+'[2]Rosa Elena'!G46)</f>
        <v>2</v>
      </c>
      <c r="H46" s="1117">
        <f>('[2]Luis Marte'!H46+'[2]Rosa Elena'!H46)</f>
        <v>0</v>
      </c>
      <c r="I46" s="1117">
        <f>('[2]Luis Marte'!I46+'[2]Rosa Elena'!I46)</f>
        <v>0</v>
      </c>
      <c r="J46" s="380">
        <f t="shared" si="1"/>
        <v>2</v>
      </c>
      <c r="K46" s="316"/>
    </row>
    <row r="47" spans="2:11" ht="14.25" customHeight="1" outlineLevel="1" thickTop="1" thickBot="1" x14ac:dyDescent="0.25">
      <c r="B47" s="316"/>
      <c r="C47" s="317"/>
      <c r="D47" s="383"/>
      <c r="E47" s="386" t="s">
        <v>133</v>
      </c>
      <c r="F47" s="1117">
        <f>('[2]Luis Marte'!F47+'[2]Rosa Elena'!F47)</f>
        <v>0</v>
      </c>
      <c r="G47" s="1117">
        <f>('[2]Luis Marte'!G47+'[2]Rosa Elena'!G47)</f>
        <v>0</v>
      </c>
      <c r="H47" s="1117">
        <f>('[2]Luis Marte'!H47+'[2]Rosa Elena'!H47)</f>
        <v>0</v>
      </c>
      <c r="I47" s="1117">
        <f>('[2]Luis Marte'!I47+'[2]Rosa Elena'!I47)</f>
        <v>0</v>
      </c>
      <c r="J47" s="380">
        <f t="shared" si="1"/>
        <v>0</v>
      </c>
      <c r="K47" s="316"/>
    </row>
    <row r="48" spans="2:11" ht="14.25" customHeight="1" outlineLevel="1" thickTop="1" thickBot="1" x14ac:dyDescent="0.25">
      <c r="B48" s="316"/>
      <c r="C48" s="317"/>
      <c r="D48" s="383"/>
      <c r="E48" s="386" t="s">
        <v>134</v>
      </c>
      <c r="F48" s="1117">
        <f>('[2]Luis Marte'!F48+'[2]Rosa Elena'!F48)</f>
        <v>0</v>
      </c>
      <c r="G48" s="1117">
        <f>('[2]Luis Marte'!G48+'[2]Rosa Elena'!G48)</f>
        <v>0</v>
      </c>
      <c r="H48" s="1117">
        <f>('[2]Luis Marte'!H48+'[2]Rosa Elena'!H48)</f>
        <v>0</v>
      </c>
      <c r="I48" s="1117">
        <f>('[2]Luis Marte'!I48+'[2]Rosa Elena'!I48)</f>
        <v>0</v>
      </c>
      <c r="J48" s="380">
        <f t="shared" si="1"/>
        <v>0</v>
      </c>
      <c r="K48" s="316"/>
    </row>
    <row r="49" spans="2:12" ht="16.5" customHeight="1" thickTop="1" thickBot="1" x14ac:dyDescent="0.25">
      <c r="B49" s="316"/>
      <c r="C49" s="317"/>
      <c r="D49" s="1365" t="s">
        <v>96</v>
      </c>
      <c r="E49" s="1366"/>
      <c r="F49" s="387">
        <f>SUM(F50:F64)</f>
        <v>0</v>
      </c>
      <c r="G49" s="387">
        <f>SUM(G50:G64)</f>
        <v>0</v>
      </c>
      <c r="H49" s="387">
        <f>SUM(H50:H64)</f>
        <v>1</v>
      </c>
      <c r="I49" s="387">
        <f>SUM(I50:I64)</f>
        <v>0</v>
      </c>
      <c r="J49" s="388">
        <f>SUM(F49:F49:I49)</f>
        <v>1</v>
      </c>
      <c r="K49" s="316"/>
      <c r="L49" s="332"/>
    </row>
    <row r="50" spans="2:12" ht="14.25" customHeight="1" outlineLevel="1" thickTop="1" thickBot="1" x14ac:dyDescent="0.25">
      <c r="B50" s="316"/>
      <c r="C50" s="317"/>
      <c r="D50" s="389"/>
      <c r="E50" s="390" t="s">
        <v>117</v>
      </c>
      <c r="F50" s="892"/>
      <c r="G50" s="892"/>
      <c r="H50" s="892"/>
      <c r="I50" s="892"/>
      <c r="J50" s="356">
        <f>SUM(F50:F50:I50)</f>
        <v>0</v>
      </c>
      <c r="K50" s="316"/>
    </row>
    <row r="51" spans="2:12" ht="14.25" customHeight="1" outlineLevel="1" thickTop="1" thickBot="1" x14ac:dyDescent="0.25">
      <c r="B51" s="316"/>
      <c r="C51" s="317"/>
      <c r="D51" s="392"/>
      <c r="E51" s="390" t="s">
        <v>98</v>
      </c>
      <c r="F51" s="892"/>
      <c r="G51" s="892"/>
      <c r="H51" s="892"/>
      <c r="I51" s="892"/>
      <c r="J51" s="356">
        <f>SUM(F51:F51:I51)</f>
        <v>0</v>
      </c>
      <c r="K51" s="316"/>
    </row>
    <row r="52" spans="2:12" ht="14.25" customHeight="1" outlineLevel="1" thickTop="1" thickBot="1" x14ac:dyDescent="0.25">
      <c r="B52" s="316"/>
      <c r="C52" s="317"/>
      <c r="D52" s="392"/>
      <c r="E52" s="390" t="s">
        <v>97</v>
      </c>
      <c r="F52" s="892"/>
      <c r="G52" s="892"/>
      <c r="H52" s="892"/>
      <c r="I52" s="892"/>
      <c r="J52" s="356">
        <f>SUM(F52:F52:I52)</f>
        <v>0</v>
      </c>
      <c r="K52" s="316"/>
    </row>
    <row r="53" spans="2:12" ht="14.25" customHeight="1" outlineLevel="1" thickTop="1" thickBot="1" x14ac:dyDescent="0.25">
      <c r="B53" s="316"/>
      <c r="C53" s="317"/>
      <c r="D53" s="393"/>
      <c r="E53" s="390" t="s">
        <v>102</v>
      </c>
      <c r="F53" s="892"/>
      <c r="G53" s="892"/>
      <c r="H53" s="892"/>
      <c r="I53" s="892"/>
      <c r="J53" s="356">
        <f>SUM(F53:F53:I53)</f>
        <v>0</v>
      </c>
      <c r="K53" s="316"/>
    </row>
    <row r="54" spans="2:12" ht="14.25" customHeight="1" outlineLevel="1" thickTop="1" thickBot="1" x14ac:dyDescent="0.25">
      <c r="B54" s="316"/>
      <c r="C54" s="317"/>
      <c r="D54" s="393"/>
      <c r="E54" s="390" t="s">
        <v>137</v>
      </c>
      <c r="F54" s="1117"/>
      <c r="G54" s="1117"/>
      <c r="H54" s="1117"/>
      <c r="I54" s="1117"/>
      <c r="J54" s="356">
        <f>SUM(F54:F54:I54)</f>
        <v>0</v>
      </c>
      <c r="K54" s="316"/>
    </row>
    <row r="55" spans="2:12" ht="14.25" customHeight="1" outlineLevel="1" thickTop="1" thickBot="1" x14ac:dyDescent="0.25">
      <c r="B55" s="316"/>
      <c r="C55" s="317"/>
      <c r="D55" s="393"/>
      <c r="E55" s="394" t="s">
        <v>105</v>
      </c>
      <c r="F55" s="1117"/>
      <c r="G55" s="1117"/>
      <c r="H55" s="1117"/>
      <c r="I55" s="1117"/>
      <c r="J55" s="356">
        <f>SUM(F55:F55:I55)</f>
        <v>0</v>
      </c>
      <c r="K55" s="316"/>
    </row>
    <row r="56" spans="2:12" ht="14.25" customHeight="1" outlineLevel="1" thickTop="1" thickBot="1" x14ac:dyDescent="0.25">
      <c r="B56" s="316"/>
      <c r="C56" s="317"/>
      <c r="D56" s="393"/>
      <c r="E56" s="394" t="s">
        <v>104</v>
      </c>
      <c r="F56" s="1117"/>
      <c r="G56" s="1117"/>
      <c r="H56" s="1117"/>
      <c r="I56" s="1117"/>
      <c r="J56" s="356">
        <f>SUM(F56:F56:I56)</f>
        <v>0</v>
      </c>
      <c r="K56" s="316"/>
    </row>
    <row r="57" spans="2:12" ht="14.25" customHeight="1" outlineLevel="1" thickTop="1" thickBot="1" x14ac:dyDescent="0.25">
      <c r="B57" s="316"/>
      <c r="C57" s="317"/>
      <c r="D57" s="393"/>
      <c r="E57" s="394" t="s">
        <v>103</v>
      </c>
      <c r="F57" s="1117"/>
      <c r="G57" s="1117"/>
      <c r="H57" s="1117"/>
      <c r="I57" s="1117"/>
      <c r="J57" s="356">
        <f>SUM(F57:F57:I57)</f>
        <v>0</v>
      </c>
      <c r="K57" s="316"/>
    </row>
    <row r="58" spans="2:12" ht="14.25" customHeight="1" outlineLevel="1" thickTop="1" thickBot="1" x14ac:dyDescent="0.25">
      <c r="B58" s="316"/>
      <c r="C58" s="317"/>
      <c r="D58" s="393"/>
      <c r="E58" s="394" t="s">
        <v>138</v>
      </c>
      <c r="F58" s="1117"/>
      <c r="G58" s="1117"/>
      <c r="H58" s="1117"/>
      <c r="I58" s="1117"/>
      <c r="J58" s="356">
        <f>SUM(F58:F58:I58)</f>
        <v>0</v>
      </c>
      <c r="K58" s="316"/>
    </row>
    <row r="59" spans="2:12" ht="14.25" customHeight="1" outlineLevel="1" thickTop="1" thickBot="1" x14ac:dyDescent="0.25">
      <c r="B59" s="316"/>
      <c r="C59" s="317"/>
      <c r="D59" s="393"/>
      <c r="E59" s="390" t="s">
        <v>100</v>
      </c>
      <c r="F59" s="1117"/>
      <c r="G59" s="1117"/>
      <c r="H59" s="1117">
        <v>1</v>
      </c>
      <c r="I59" s="1117"/>
      <c r="J59" s="356">
        <f>SUM(F59:F59:I59)</f>
        <v>1</v>
      </c>
      <c r="K59" s="316"/>
    </row>
    <row r="60" spans="2:12" ht="14.25" customHeight="1" outlineLevel="1" thickTop="1" thickBot="1" x14ac:dyDescent="0.25">
      <c r="B60" s="316"/>
      <c r="C60" s="317"/>
      <c r="D60" s="393"/>
      <c r="E60" s="395" t="s">
        <v>99</v>
      </c>
      <c r="F60" s="892"/>
      <c r="G60" s="892"/>
      <c r="H60" s="892"/>
      <c r="I60" s="892"/>
      <c r="J60" s="356">
        <f>SUM(F60:F60:I60)</f>
        <v>0</v>
      </c>
      <c r="K60" s="316"/>
    </row>
    <row r="61" spans="2:12" ht="14.25" customHeight="1" outlineLevel="1" thickTop="1" thickBot="1" x14ac:dyDescent="0.25">
      <c r="B61" s="316"/>
      <c r="C61" s="317"/>
      <c r="D61" s="393"/>
      <c r="E61" s="395" t="s">
        <v>139</v>
      </c>
      <c r="F61" s="1117"/>
      <c r="G61" s="1117"/>
      <c r="H61" s="1117"/>
      <c r="I61" s="1117"/>
      <c r="J61" s="356">
        <f>SUM(F61:F61:I61)</f>
        <v>0</v>
      </c>
      <c r="K61" s="316"/>
    </row>
    <row r="62" spans="2:12" ht="14.25" customHeight="1" outlineLevel="1" thickTop="1" thickBot="1" x14ac:dyDescent="0.25">
      <c r="B62" s="316"/>
      <c r="C62" s="317"/>
      <c r="D62" s="393"/>
      <c r="E62" s="395" t="s">
        <v>106</v>
      </c>
      <c r="F62" s="1117"/>
      <c r="G62" s="1117"/>
      <c r="H62" s="1117"/>
      <c r="I62" s="1117"/>
      <c r="J62" s="356">
        <f>SUM(F62:F62:I62)</f>
        <v>0</v>
      </c>
      <c r="K62" s="316"/>
    </row>
    <row r="63" spans="2:12" ht="14.25" customHeight="1" outlineLevel="1" thickTop="1" thickBot="1" x14ac:dyDescent="0.25">
      <c r="B63" s="316"/>
      <c r="C63" s="317"/>
      <c r="D63" s="393"/>
      <c r="E63" s="396" t="s">
        <v>92</v>
      </c>
      <c r="F63" s="1117"/>
      <c r="G63" s="1117"/>
      <c r="H63" s="1117"/>
      <c r="I63" s="1117"/>
      <c r="J63" s="356">
        <f>SUM(F63:F63:I63)</f>
        <v>0</v>
      </c>
      <c r="K63" s="316"/>
    </row>
    <row r="64" spans="2:12" ht="14.25" customHeight="1" outlineLevel="1" thickTop="1" thickBot="1" x14ac:dyDescent="0.25">
      <c r="B64" s="316"/>
      <c r="C64" s="317"/>
      <c r="D64" s="392"/>
      <c r="E64" s="396" t="s">
        <v>121</v>
      </c>
      <c r="F64" s="1117"/>
      <c r="G64" s="1117"/>
      <c r="H64" s="1117"/>
      <c r="I64" s="1117"/>
      <c r="J64" s="356">
        <f>SUM(F64:F64:I64)</f>
        <v>0</v>
      </c>
      <c r="K64" s="317"/>
    </row>
    <row r="65" spans="2:11" ht="3.75" customHeight="1" thickTop="1" thickBot="1" x14ac:dyDescent="0.25">
      <c r="B65" s="397"/>
      <c r="C65" s="398"/>
      <c r="D65" s="399"/>
      <c r="E65" s="400"/>
      <c r="F65" s="401"/>
      <c r="G65" s="401"/>
      <c r="H65" s="401"/>
      <c r="I65" s="402"/>
      <c r="J65" s="403"/>
      <c r="K65" s="398"/>
    </row>
    <row r="66" spans="2:11" ht="12" customHeight="1" thickTop="1" x14ac:dyDescent="0.2">
      <c r="B66" s="316"/>
      <c r="C66" s="1355" t="s">
        <v>28</v>
      </c>
      <c r="D66" s="1356"/>
      <c r="E66" s="1356"/>
      <c r="F66" s="1356"/>
      <c r="G66" s="1356"/>
      <c r="H66" s="1356"/>
      <c r="I66" s="1357"/>
      <c r="J66" s="1327">
        <f>(J71+J73+J74+J75+J79+J80+J81+J82+J83+J84+J37+J42+J43+J44+J48+J50+J51+J52+J53+J55+J56+J60)</f>
        <v>25</v>
      </c>
      <c r="K66" s="316"/>
    </row>
    <row r="67" spans="2:11" ht="12" customHeight="1" x14ac:dyDescent="0.2">
      <c r="B67" s="316"/>
      <c r="C67" s="1358"/>
      <c r="D67" s="1359"/>
      <c r="E67" s="1359"/>
      <c r="F67" s="1359"/>
      <c r="G67" s="1359"/>
      <c r="H67" s="1359"/>
      <c r="I67" s="1360"/>
      <c r="J67" s="1328"/>
      <c r="K67" s="316"/>
    </row>
    <row r="68" spans="2:11" ht="12" customHeight="1" thickBot="1" x14ac:dyDescent="0.25">
      <c r="B68" s="316"/>
      <c r="C68" s="1361"/>
      <c r="D68" s="1362"/>
      <c r="E68" s="1362"/>
      <c r="F68" s="1362"/>
      <c r="G68" s="1362"/>
      <c r="H68" s="1362"/>
      <c r="I68" s="1363"/>
      <c r="J68" s="1329"/>
      <c r="K68" s="317"/>
    </row>
    <row r="69" spans="2:11" ht="14.25" customHeight="1" thickTop="1" thickBot="1" x14ac:dyDescent="0.25">
      <c r="B69" s="404"/>
      <c r="C69" s="405"/>
      <c r="D69" s="405"/>
      <c r="E69" s="405"/>
      <c r="F69" s="406"/>
      <c r="G69" s="406"/>
      <c r="H69" s="406"/>
      <c r="I69" s="407"/>
      <c r="J69" s="408"/>
      <c r="K69" s="316"/>
    </row>
    <row r="70" spans="2:11" ht="16.5" customHeight="1" thickTop="1" thickBot="1" x14ac:dyDescent="0.25">
      <c r="B70" s="404"/>
      <c r="C70" s="405"/>
      <c r="D70" s="1346" t="s">
        <v>141</v>
      </c>
      <c r="E70" s="1347"/>
      <c r="F70" s="409">
        <f>(F71)</f>
        <v>2</v>
      </c>
      <c r="G70" s="409">
        <f>(G71)</f>
        <v>1</v>
      </c>
      <c r="H70" s="409">
        <f>(H71)</f>
        <v>0</v>
      </c>
      <c r="I70" s="409">
        <f>(I71)</f>
        <v>0</v>
      </c>
      <c r="J70" s="1115">
        <f>SUM(F70:I70)</f>
        <v>3</v>
      </c>
      <c r="K70" s="316"/>
    </row>
    <row r="71" spans="2:11" ht="14.25" customHeight="1" thickTop="1" thickBot="1" x14ac:dyDescent="0.25">
      <c r="B71" s="404"/>
      <c r="C71" s="405"/>
      <c r="D71" s="1344" t="s">
        <v>86</v>
      </c>
      <c r="E71" s="1345"/>
      <c r="F71" s="1117">
        <v>2</v>
      </c>
      <c r="G71" s="1117">
        <v>1</v>
      </c>
      <c r="H71" s="1117"/>
      <c r="I71" s="1117"/>
      <c r="J71" s="410">
        <f>SUM(F71:I71)</f>
        <v>3</v>
      </c>
      <c r="K71" s="316"/>
    </row>
    <row r="72" spans="2:11" ht="16.5" customHeight="1" thickTop="1" thickBot="1" x14ac:dyDescent="0.25">
      <c r="B72" s="316"/>
      <c r="C72" s="411"/>
      <c r="D72" s="1346" t="s">
        <v>140</v>
      </c>
      <c r="E72" s="1347"/>
      <c r="F72" s="409">
        <f>SUM(F73:F75)</f>
        <v>3</v>
      </c>
      <c r="G72" s="409">
        <f>SUM(G73:G75)</f>
        <v>0</v>
      </c>
      <c r="H72" s="409">
        <f>SUM(H73:H75)</f>
        <v>0</v>
      </c>
      <c r="I72" s="409">
        <f>SUM(I73:I75)</f>
        <v>0</v>
      </c>
      <c r="J72" s="1115">
        <f t="shared" ref="J72:J87" si="2">SUM(F72:I72)</f>
        <v>3</v>
      </c>
      <c r="K72" s="316"/>
    </row>
    <row r="73" spans="2:11" ht="14.25" customHeight="1" outlineLevel="1" thickTop="1" thickBot="1" x14ac:dyDescent="0.25">
      <c r="B73" s="316"/>
      <c r="C73" s="411"/>
      <c r="D73" s="383"/>
      <c r="E73" s="412" t="s">
        <v>29</v>
      </c>
      <c r="F73" s="1117"/>
      <c r="G73" s="1117"/>
      <c r="H73" s="1117"/>
      <c r="I73" s="1117"/>
      <c r="J73" s="410">
        <f t="shared" si="2"/>
        <v>0</v>
      </c>
      <c r="K73" s="316"/>
    </row>
    <row r="74" spans="2:11" ht="14.25" outlineLevel="1" thickTop="1" thickBot="1" x14ac:dyDescent="0.25">
      <c r="B74" s="316"/>
      <c r="C74" s="411"/>
      <c r="D74" s="383"/>
      <c r="E74" s="413" t="s">
        <v>57</v>
      </c>
      <c r="F74" s="1117">
        <v>3</v>
      </c>
      <c r="G74" s="1117"/>
      <c r="H74" s="1117"/>
      <c r="I74" s="1117"/>
      <c r="J74" s="410">
        <f t="shared" si="2"/>
        <v>3</v>
      </c>
      <c r="K74" s="316"/>
    </row>
    <row r="75" spans="2:11" ht="14.25" outlineLevel="1" thickTop="1" thickBot="1" x14ac:dyDescent="0.25">
      <c r="B75" s="316"/>
      <c r="C75" s="411"/>
      <c r="D75" s="414"/>
      <c r="E75" s="415" t="s">
        <v>58</v>
      </c>
      <c r="F75" s="1117"/>
      <c r="G75" s="1117"/>
      <c r="H75" s="1117"/>
      <c r="I75" s="1117"/>
      <c r="J75" s="408">
        <f t="shared" si="2"/>
        <v>0</v>
      </c>
      <c r="K75" s="316"/>
    </row>
    <row r="76" spans="2:11" ht="35.25" customHeight="1" thickTop="1" thickBot="1" x14ac:dyDescent="0.3">
      <c r="B76" s="316"/>
      <c r="C76" s="1348" t="s">
        <v>43</v>
      </c>
      <c r="D76" s="1349"/>
      <c r="E76" s="1349"/>
      <c r="F76" s="1349"/>
      <c r="G76" s="1349"/>
      <c r="H76" s="1349"/>
      <c r="I76" s="1350"/>
      <c r="J76" s="416">
        <f>(H256-J66)</f>
        <v>2077</v>
      </c>
      <c r="K76" s="316"/>
    </row>
    <row r="77" spans="2:11" ht="16.5" customHeight="1" thickTop="1" thickBot="1" x14ac:dyDescent="0.25">
      <c r="B77" s="316"/>
      <c r="C77" s="341"/>
      <c r="D77" s="1351" t="s">
        <v>146</v>
      </c>
      <c r="E77" s="1352"/>
      <c r="F77" s="1113"/>
      <c r="G77" s="1113"/>
      <c r="H77" s="1113"/>
      <c r="I77" s="1113"/>
      <c r="J77" s="418">
        <f t="shared" si="2"/>
        <v>0</v>
      </c>
      <c r="K77" s="316"/>
    </row>
    <row r="78" spans="2:11" ht="16.5" customHeight="1" thickTop="1" thickBot="1" x14ac:dyDescent="0.25">
      <c r="B78" s="316"/>
      <c r="C78" s="341"/>
      <c r="D78" s="1353" t="s">
        <v>147</v>
      </c>
      <c r="E78" s="1354"/>
      <c r="F78" s="1116">
        <f>(F79+F80+F81+F82+F83+F84+F85+F86+F87)</f>
        <v>24</v>
      </c>
      <c r="G78" s="1116">
        <f>(G79+G80+G81+G82+G83+G84+G85+G86+G87)</f>
        <v>0</v>
      </c>
      <c r="H78" s="1116">
        <f>(H79+H80+H81+H82+H83+H84+H85+H86+H87)</f>
        <v>0</v>
      </c>
      <c r="I78" s="1116">
        <f>(I79+I80+I81+I82+I83+I84+I85+I86+I87)</f>
        <v>0</v>
      </c>
      <c r="J78" s="420">
        <f>SUM(F78:I78)</f>
        <v>24</v>
      </c>
      <c r="K78" s="316"/>
    </row>
    <row r="79" spans="2:11" ht="14.25" customHeight="1" outlineLevel="1" thickTop="1" thickBot="1" x14ac:dyDescent="0.25">
      <c r="B79" s="316"/>
      <c r="C79" s="341"/>
      <c r="D79" s="383"/>
      <c r="E79" s="421" t="s">
        <v>112</v>
      </c>
      <c r="F79" s="1113">
        <f>('[2]Adonis C.'!F79+'[2]Georgina C.'!F79+'[2]Rosa Elena'!F79)</f>
        <v>7</v>
      </c>
      <c r="G79" s="1113">
        <f>('[2]Adonis C.'!G79+'[2]Georgina C.'!G79+'[2]Rosa Elena'!G79)</f>
        <v>0</v>
      </c>
      <c r="H79" s="1113">
        <f>('[2]Adonis C.'!H79+'[2]Georgina C.'!H79+'[2]Rosa Elena'!H79)</f>
        <v>0</v>
      </c>
      <c r="I79" s="1113">
        <f>('[2]Adonis C.'!I79+'[2]Georgina C.'!I79+'[2]Rosa Elena'!I79)</f>
        <v>0</v>
      </c>
      <c r="J79" s="423">
        <f t="shared" si="2"/>
        <v>7</v>
      </c>
      <c r="K79" s="316"/>
    </row>
    <row r="80" spans="2:11" ht="14.25" customHeight="1" outlineLevel="1" thickTop="1" thickBot="1" x14ac:dyDescent="0.25">
      <c r="B80" s="316"/>
      <c r="C80" s="341"/>
      <c r="D80" s="383"/>
      <c r="E80" s="424" t="s">
        <v>108</v>
      </c>
      <c r="F80" s="1113">
        <f>('[2]Adonis C.'!F80+'[2]Georgina C.'!F80+'[2]Rosa Elena'!F80)</f>
        <v>0</v>
      </c>
      <c r="G80" s="1113">
        <f>('[2]Adonis C.'!G80+'[2]Georgina C.'!G80+'[2]Rosa Elena'!G80)</f>
        <v>0</v>
      </c>
      <c r="H80" s="1113">
        <f>('[2]Adonis C.'!H80+'[2]Georgina C.'!H80+'[2]Rosa Elena'!H80)</f>
        <v>0</v>
      </c>
      <c r="I80" s="1113">
        <f>('[2]Adonis C.'!I80+'[2]Georgina C.'!I80+'[2]Rosa Elena'!I80)</f>
        <v>0</v>
      </c>
      <c r="J80" s="423">
        <f>SUM(F80:I80)</f>
        <v>0</v>
      </c>
      <c r="K80" s="316"/>
    </row>
    <row r="81" spans="2:12" ht="14.25" customHeight="1" outlineLevel="1" thickTop="1" thickBot="1" x14ac:dyDescent="0.25">
      <c r="B81" s="316"/>
      <c r="C81" s="341"/>
      <c r="D81" s="383"/>
      <c r="E81" s="425" t="s">
        <v>109</v>
      </c>
      <c r="F81" s="1113">
        <f>('[2]Adonis C.'!F81+'[2]Georgina C.'!F81+'[2]Rosa Elena'!F81)</f>
        <v>0</v>
      </c>
      <c r="G81" s="1113">
        <f>('[2]Adonis C.'!G81+'[2]Georgina C.'!G81+'[2]Rosa Elena'!G81)</f>
        <v>0</v>
      </c>
      <c r="H81" s="1113">
        <f>('[2]Adonis C.'!H81+'[2]Georgina C.'!H81+'[2]Rosa Elena'!H81)</f>
        <v>0</v>
      </c>
      <c r="I81" s="1113">
        <f>('[2]Adonis C.'!I81+'[2]Georgina C.'!I81+'[2]Rosa Elena'!I81)</f>
        <v>0</v>
      </c>
      <c r="J81" s="423">
        <f t="shared" si="2"/>
        <v>0</v>
      </c>
      <c r="K81" s="316"/>
    </row>
    <row r="82" spans="2:12" ht="14.25" customHeight="1" outlineLevel="1" thickTop="1" thickBot="1" x14ac:dyDescent="0.25">
      <c r="B82" s="316"/>
      <c r="C82" s="341"/>
      <c r="D82" s="383"/>
      <c r="E82" s="425" t="s">
        <v>111</v>
      </c>
      <c r="F82" s="1113">
        <f>('[2]Adonis C.'!F82+'[2]Georgina C.'!F82+'[2]Rosa Elena'!F82)</f>
        <v>0</v>
      </c>
      <c r="G82" s="1113">
        <f>('[2]Adonis C.'!G82+'[2]Georgina C.'!G82+'[2]Rosa Elena'!G82)</f>
        <v>0</v>
      </c>
      <c r="H82" s="1113">
        <f>('[2]Adonis C.'!H82+'[2]Georgina C.'!H82+'[2]Rosa Elena'!H82)</f>
        <v>0</v>
      </c>
      <c r="I82" s="1113">
        <f>('[2]Adonis C.'!I82+'[2]Georgina C.'!I82+'[2]Rosa Elena'!I82)</f>
        <v>0</v>
      </c>
      <c r="J82" s="423">
        <f t="shared" si="2"/>
        <v>0</v>
      </c>
      <c r="K82" s="316"/>
    </row>
    <row r="83" spans="2:12" ht="14.25" customHeight="1" outlineLevel="1" thickTop="1" thickBot="1" x14ac:dyDescent="0.25">
      <c r="B83" s="316"/>
      <c r="C83" s="341"/>
      <c r="D83" s="383"/>
      <c r="E83" s="425" t="s">
        <v>113</v>
      </c>
      <c r="F83" s="1113">
        <f>('[2]Adonis C.'!F83+'[2]Georgina C.'!F83+'[2]Rosa Elena'!F83)</f>
        <v>3</v>
      </c>
      <c r="G83" s="1113">
        <f>('[2]Adonis C.'!G83+'[2]Georgina C.'!G83+'[2]Rosa Elena'!G83)</f>
        <v>0</v>
      </c>
      <c r="H83" s="1113">
        <f>('[2]Adonis C.'!H83+'[2]Georgina C.'!H83+'[2]Rosa Elena'!H83)</f>
        <v>0</v>
      </c>
      <c r="I83" s="1113">
        <f>('[2]Adonis C.'!I83+'[2]Georgina C.'!I83+'[2]Rosa Elena'!I83)</f>
        <v>0</v>
      </c>
      <c r="J83" s="423">
        <f t="shared" si="2"/>
        <v>3</v>
      </c>
      <c r="K83" s="316"/>
    </row>
    <row r="84" spans="2:12" ht="14.25" customHeight="1" outlineLevel="1" thickTop="1" thickBot="1" x14ac:dyDescent="0.25">
      <c r="B84" s="316"/>
      <c r="C84" s="341"/>
      <c r="D84" s="383"/>
      <c r="E84" s="425" t="s">
        <v>107</v>
      </c>
      <c r="F84" s="1113">
        <f>('[2]Adonis C.'!F84+'[2]Georgina C.'!F84+'[2]Rosa Elena'!F84)</f>
        <v>5</v>
      </c>
      <c r="G84" s="1113">
        <f>('[2]Adonis C.'!G84+'[2]Georgina C.'!G84+'[2]Rosa Elena'!G84)</f>
        <v>0</v>
      </c>
      <c r="H84" s="1113">
        <f>('[2]Adonis C.'!H84+'[2]Georgina C.'!H84+'[2]Rosa Elena'!H84)</f>
        <v>0</v>
      </c>
      <c r="I84" s="1113">
        <f>('[2]Adonis C.'!I84+'[2]Georgina C.'!I84+'[2]Rosa Elena'!I84)</f>
        <v>0</v>
      </c>
      <c r="J84" s="423">
        <f t="shared" si="2"/>
        <v>5</v>
      </c>
      <c r="K84" s="316"/>
    </row>
    <row r="85" spans="2:12" ht="14.25" customHeight="1" outlineLevel="1" thickTop="1" thickBot="1" x14ac:dyDescent="0.25">
      <c r="B85" s="316"/>
      <c r="C85" s="341"/>
      <c r="D85" s="383"/>
      <c r="E85" s="425" t="s">
        <v>110</v>
      </c>
      <c r="F85" s="1113">
        <f>('[2]Adonis C.'!F85+'[2]Georgina C.'!F85+'[2]Rosa Elena'!F85)</f>
        <v>0</v>
      </c>
      <c r="G85" s="1113">
        <f>('[2]Adonis C.'!G85+'[2]Georgina C.'!G85+'[2]Rosa Elena'!G85)</f>
        <v>0</v>
      </c>
      <c r="H85" s="1113">
        <f>('[2]Adonis C.'!H85+'[2]Georgina C.'!H85+'[2]Rosa Elena'!H85)</f>
        <v>0</v>
      </c>
      <c r="I85" s="1113">
        <f>('[2]Adonis C.'!I85+'[2]Georgina C.'!I85+'[2]Rosa Elena'!I85)</f>
        <v>0</v>
      </c>
      <c r="J85" s="423">
        <f t="shared" si="2"/>
        <v>0</v>
      </c>
      <c r="K85" s="316"/>
    </row>
    <row r="86" spans="2:12" ht="14.25" customHeight="1" outlineLevel="1" thickTop="1" thickBot="1" x14ac:dyDescent="0.25">
      <c r="B86" s="316"/>
      <c r="C86" s="341"/>
      <c r="D86" s="383"/>
      <c r="E86" s="425" t="s">
        <v>136</v>
      </c>
      <c r="F86" s="1113">
        <f>('[2]Adonis C.'!F86+'[2]Georgina C.'!F86+'[2]Rosa Elena'!F86)</f>
        <v>0</v>
      </c>
      <c r="G86" s="1113">
        <f>('[2]Adonis C.'!G86+'[2]Georgina C.'!G86+'[2]Rosa Elena'!G86)</f>
        <v>0</v>
      </c>
      <c r="H86" s="1113">
        <f>('[2]Adonis C.'!H86+'[2]Georgina C.'!H86+'[2]Rosa Elena'!H86)</f>
        <v>0</v>
      </c>
      <c r="I86" s="1113">
        <f>('[2]Adonis C.'!I86+'[2]Georgina C.'!I86+'[2]Rosa Elena'!I86)</f>
        <v>0</v>
      </c>
      <c r="J86" s="423">
        <f>SUM(F86:I86)</f>
        <v>0</v>
      </c>
      <c r="K86" s="316"/>
    </row>
    <row r="87" spans="2:12" ht="14.25" customHeight="1" outlineLevel="1" thickTop="1" thickBot="1" x14ac:dyDescent="0.25">
      <c r="B87" s="316"/>
      <c r="C87" s="341"/>
      <c r="D87" s="383"/>
      <c r="E87" s="426" t="s">
        <v>114</v>
      </c>
      <c r="F87" s="1113">
        <f>('[2]Adonis C.'!F87+'[2]Georgina C.'!F87+'[2]Rosa Elena'!F87)</f>
        <v>9</v>
      </c>
      <c r="G87" s="1113">
        <f>('[2]Adonis C.'!G87+'[2]Georgina C.'!G87+'[2]Rosa Elena'!G87)</f>
        <v>0</v>
      </c>
      <c r="H87" s="1113">
        <f>('[2]Adonis C.'!H87+'[2]Georgina C.'!H87+'[2]Rosa Elena'!H87)</f>
        <v>0</v>
      </c>
      <c r="I87" s="1113">
        <f>('[2]Adonis C.'!I87+'[2]Georgina C.'!I87+'[2]Rosa Elena'!I87)</f>
        <v>0</v>
      </c>
      <c r="J87" s="423">
        <f t="shared" si="2"/>
        <v>9</v>
      </c>
      <c r="K87" s="316"/>
    </row>
    <row r="88" spans="2:12" ht="4.5" customHeight="1" thickTop="1" thickBot="1" x14ac:dyDescent="0.25">
      <c r="B88" s="316"/>
      <c r="C88" s="427" t="s">
        <v>10</v>
      </c>
      <c r="D88" s="317"/>
      <c r="E88" s="316"/>
      <c r="F88" s="341"/>
      <c r="G88" s="341"/>
      <c r="H88" s="341"/>
      <c r="I88" s="341"/>
      <c r="J88" s="341"/>
      <c r="K88" s="341"/>
    </row>
    <row r="89" spans="2:12" ht="12" customHeight="1" thickTop="1" thickBot="1" x14ac:dyDescent="0.25">
      <c r="B89" s="316"/>
      <c r="C89" s="1355" t="s">
        <v>59</v>
      </c>
      <c r="D89" s="1356"/>
      <c r="E89" s="1356"/>
      <c r="F89" s="1356"/>
      <c r="G89" s="1357"/>
      <c r="H89" s="1323" t="s">
        <v>0</v>
      </c>
      <c r="I89" s="1324"/>
      <c r="J89" s="316"/>
      <c r="K89" s="316"/>
    </row>
    <row r="90" spans="2:12" ht="12" customHeight="1" thickTop="1" thickBot="1" x14ac:dyDescent="0.25">
      <c r="B90" s="316"/>
      <c r="C90" s="1358"/>
      <c r="D90" s="1359"/>
      <c r="E90" s="1359"/>
      <c r="F90" s="1359"/>
      <c r="G90" s="1360"/>
      <c r="H90" s="1364">
        <f>SUM(H92:I96)</f>
        <v>2</v>
      </c>
      <c r="I90" s="1364"/>
      <c r="J90" s="316"/>
      <c r="K90" s="316"/>
    </row>
    <row r="91" spans="2:12" ht="12" customHeight="1" thickTop="1" thickBot="1" x14ac:dyDescent="0.25">
      <c r="B91" s="316"/>
      <c r="C91" s="1361"/>
      <c r="D91" s="1362"/>
      <c r="E91" s="1362"/>
      <c r="F91" s="1362"/>
      <c r="G91" s="1363"/>
      <c r="H91" s="1364"/>
      <c r="I91" s="1364"/>
      <c r="J91" s="316"/>
      <c r="K91" s="316"/>
      <c r="L91" s="342"/>
    </row>
    <row r="92" spans="2:12" ht="14.25" customHeight="1" thickTop="1" thickBot="1" x14ac:dyDescent="0.25">
      <c r="B92" s="316"/>
      <c r="C92" s="317"/>
      <c r="D92" s="341"/>
      <c r="E92" s="1385" t="s">
        <v>158</v>
      </c>
      <c r="F92" s="1386"/>
      <c r="G92" s="1111">
        <v>2</v>
      </c>
      <c r="H92" s="1367">
        <f>SUM(F92:G92)</f>
        <v>2</v>
      </c>
      <c r="I92" s="1367"/>
      <c r="J92" s="316"/>
      <c r="K92" s="341"/>
    </row>
    <row r="93" spans="2:12" ht="14.25" customHeight="1" thickTop="1" thickBot="1" x14ac:dyDescent="0.25">
      <c r="B93" s="316"/>
      <c r="C93" s="317"/>
      <c r="D93" s="341"/>
      <c r="E93" s="1368" t="s">
        <v>157</v>
      </c>
      <c r="F93" s="1369"/>
      <c r="G93" s="1111"/>
      <c r="H93" s="1367">
        <f>SUM(F93:G93)</f>
        <v>0</v>
      </c>
      <c r="I93" s="1367"/>
      <c r="J93" s="316"/>
      <c r="K93" s="341"/>
    </row>
    <row r="94" spans="2:12" ht="14.25" customHeight="1" thickTop="1" thickBot="1" x14ac:dyDescent="0.25">
      <c r="B94" s="316"/>
      <c r="C94" s="317"/>
      <c r="D94" s="341"/>
      <c r="E94" s="1368" t="s">
        <v>159</v>
      </c>
      <c r="F94" s="1369"/>
      <c r="G94" s="1111"/>
      <c r="H94" s="1367">
        <f>SUM(F94:G94)</f>
        <v>0</v>
      </c>
      <c r="I94" s="1367"/>
      <c r="J94" s="316"/>
      <c r="K94" s="341"/>
    </row>
    <row r="95" spans="2:12" ht="14.25" customHeight="1" thickTop="1" thickBot="1" x14ac:dyDescent="0.25">
      <c r="B95" s="316"/>
      <c r="C95" s="317"/>
      <c r="D95" s="341"/>
      <c r="E95" s="1118" t="s">
        <v>160</v>
      </c>
      <c r="F95" s="1119"/>
      <c r="G95" s="1111"/>
      <c r="H95" s="1367">
        <f>SUM(F95:G95)</f>
        <v>0</v>
      </c>
      <c r="I95" s="1367"/>
      <c r="J95" s="316"/>
      <c r="K95" s="341"/>
    </row>
    <row r="96" spans="2:12" ht="14.25" customHeight="1" thickTop="1" thickBot="1" x14ac:dyDescent="0.25">
      <c r="B96" s="316"/>
      <c r="C96" s="317"/>
      <c r="D96" s="341"/>
      <c r="E96" s="1368" t="s">
        <v>161</v>
      </c>
      <c r="F96" s="1369"/>
      <c r="G96" s="1111"/>
      <c r="H96" s="1367">
        <f>SUM(F96:G96)</f>
        <v>0</v>
      </c>
      <c r="I96" s="1367"/>
      <c r="J96" s="316"/>
      <c r="K96" s="341"/>
    </row>
    <row r="97" spans="2:12" ht="12" customHeight="1" thickTop="1" thickBot="1" x14ac:dyDescent="0.25">
      <c r="B97" s="316"/>
      <c r="C97" s="1370" t="s">
        <v>165</v>
      </c>
      <c r="D97" s="1371"/>
      <c r="E97" s="1371"/>
      <c r="F97" s="1371"/>
      <c r="G97" s="1371"/>
      <c r="H97" s="1372"/>
      <c r="I97" s="1379" t="s">
        <v>0</v>
      </c>
      <c r="J97" s="1380"/>
      <c r="K97" s="316"/>
      <c r="L97" s="342"/>
    </row>
    <row r="98" spans="2:12" ht="12" customHeight="1" thickTop="1" x14ac:dyDescent="0.2">
      <c r="B98" s="316"/>
      <c r="C98" s="1373"/>
      <c r="D98" s="1374"/>
      <c r="E98" s="1374"/>
      <c r="F98" s="1374"/>
      <c r="G98" s="1374"/>
      <c r="H98" s="1375"/>
      <c r="I98" s="1381">
        <f>(I100+I145+I181+I220+I224+I227+I232+I236+I241+I246+I251)</f>
        <v>218</v>
      </c>
      <c r="J98" s="1382"/>
      <c r="K98" s="316"/>
      <c r="L98" s="342"/>
    </row>
    <row r="99" spans="2:12" ht="12" customHeight="1" thickBot="1" x14ac:dyDescent="0.25">
      <c r="B99" s="316"/>
      <c r="C99" s="1376"/>
      <c r="D99" s="1377"/>
      <c r="E99" s="1377"/>
      <c r="F99" s="1377"/>
      <c r="G99" s="1377"/>
      <c r="H99" s="1378"/>
      <c r="I99" s="1383"/>
      <c r="J99" s="1384"/>
      <c r="K99" s="316"/>
      <c r="L99" s="342"/>
    </row>
    <row r="100" spans="2:12" ht="15" customHeight="1" thickTop="1" thickBot="1" x14ac:dyDescent="0.25">
      <c r="B100" s="316"/>
      <c r="C100" s="431"/>
      <c r="D100" s="432">
        <v>7.1</v>
      </c>
      <c r="E100" s="433" t="s">
        <v>90</v>
      </c>
      <c r="F100" s="350"/>
      <c r="G100" s="350"/>
      <c r="H100" s="350"/>
      <c r="I100" s="1343">
        <f>(I101+I107+I113+I119+I123+I127+I133+I139)</f>
        <v>28</v>
      </c>
      <c r="J100" s="1343"/>
      <c r="K100" s="316"/>
    </row>
    <row r="101" spans="2:12" ht="14.25" customHeight="1" thickTop="1" thickBot="1" x14ac:dyDescent="0.25">
      <c r="B101" s="316"/>
      <c r="C101" s="411"/>
      <c r="D101" s="411"/>
      <c r="E101" s="434" t="s">
        <v>60</v>
      </c>
      <c r="F101" s="435"/>
      <c r="G101" s="435"/>
      <c r="H101" s="435"/>
      <c r="I101" s="1367">
        <f>SUM(I102:J106)</f>
        <v>0</v>
      </c>
      <c r="J101" s="1367"/>
      <c r="K101" s="316"/>
    </row>
    <row r="102" spans="2:12" ht="14.25" customHeight="1" thickTop="1" thickBot="1" x14ac:dyDescent="0.25">
      <c r="B102" s="316"/>
      <c r="C102" s="341"/>
      <c r="D102" s="341"/>
      <c r="E102" s="436" t="s">
        <v>38</v>
      </c>
      <c r="F102" s="437"/>
      <c r="G102" s="437"/>
      <c r="H102" s="438"/>
      <c r="I102" s="1388"/>
      <c r="J102" s="1388"/>
      <c r="K102" s="316"/>
    </row>
    <row r="103" spans="2:12" ht="14.25" customHeight="1" thickTop="1" thickBot="1" x14ac:dyDescent="0.25">
      <c r="B103" s="316"/>
      <c r="C103" s="341"/>
      <c r="D103" s="341"/>
      <c r="E103" s="439" t="s">
        <v>149</v>
      </c>
      <c r="F103" s="440"/>
      <c r="G103" s="440"/>
      <c r="H103" s="441"/>
      <c r="I103" s="1389"/>
      <c r="J103" s="1390"/>
      <c r="K103" s="316"/>
    </row>
    <row r="104" spans="2:12" ht="14.25" customHeight="1" thickTop="1" thickBot="1" x14ac:dyDescent="0.25">
      <c r="B104" s="316"/>
      <c r="C104" s="341"/>
      <c r="D104" s="341"/>
      <c r="E104" s="439" t="s">
        <v>22</v>
      </c>
      <c r="F104" s="440"/>
      <c r="G104" s="440"/>
      <c r="H104" s="441"/>
      <c r="I104" s="1389"/>
      <c r="J104" s="1390"/>
      <c r="K104" s="316"/>
    </row>
    <row r="105" spans="2:12" ht="14.25" customHeight="1" thickTop="1" thickBot="1" x14ac:dyDescent="0.25">
      <c r="B105" s="316"/>
      <c r="C105" s="341"/>
      <c r="D105" s="442"/>
      <c r="E105" s="443" t="s">
        <v>21</v>
      </c>
      <c r="F105" s="444"/>
      <c r="G105" s="444"/>
      <c r="H105" s="444"/>
      <c r="I105" s="1389"/>
      <c r="J105" s="1390"/>
      <c r="K105" s="341"/>
    </row>
    <row r="106" spans="2:12" ht="14.25" customHeight="1" thickTop="1" thickBot="1" x14ac:dyDescent="0.25">
      <c r="B106" s="316"/>
      <c r="C106" s="341"/>
      <c r="D106" s="341"/>
      <c r="E106" s="445" t="s">
        <v>150</v>
      </c>
      <c r="F106" s="431"/>
      <c r="G106" s="431"/>
      <c r="H106" s="431"/>
      <c r="I106" s="1387"/>
      <c r="J106" s="1387"/>
      <c r="K106" s="341"/>
    </row>
    <row r="107" spans="2:12" ht="14.25" customHeight="1" thickTop="1" thickBot="1" x14ac:dyDescent="0.25">
      <c r="B107" s="316"/>
      <c r="C107" s="341"/>
      <c r="D107" s="341"/>
      <c r="E107" s="434" t="s">
        <v>30</v>
      </c>
      <c r="F107" s="435"/>
      <c r="G107" s="435"/>
      <c r="H107" s="435"/>
      <c r="I107" s="1367">
        <f>SUM(I108:J112)</f>
        <v>9</v>
      </c>
      <c r="J107" s="1367"/>
      <c r="K107" s="341"/>
    </row>
    <row r="108" spans="2:12" ht="14.25" customHeight="1" thickTop="1" thickBot="1" x14ac:dyDescent="0.25">
      <c r="B108" s="316"/>
      <c r="C108" s="341"/>
      <c r="D108" s="442"/>
      <c r="E108" s="436" t="s">
        <v>38</v>
      </c>
      <c r="F108" s="437"/>
      <c r="G108" s="437"/>
      <c r="H108" s="438"/>
      <c r="I108" s="1388">
        <f>('[2]Luis Marte'!I108:J108+'[2]Adonis C.'!I108:J108+'[2]Georgina C.'!I108:J108+'[2]Rosa Elena'!I108:J108)</f>
        <v>9</v>
      </c>
      <c r="J108" s="1388"/>
      <c r="K108" s="341"/>
      <c r="L108" s="342"/>
    </row>
    <row r="109" spans="2:12" ht="14.25" customHeight="1" thickTop="1" thickBot="1" x14ac:dyDescent="0.25">
      <c r="B109" s="316"/>
      <c r="C109" s="341"/>
      <c r="D109" s="442"/>
      <c r="E109" s="439" t="s">
        <v>149</v>
      </c>
      <c r="F109" s="440"/>
      <c r="G109" s="440"/>
      <c r="H109" s="441"/>
      <c r="I109" s="1388">
        <f>('[2]Luis Marte'!I109:J109+'[2]Adonis C.'!I109:J109+'[2]Georgina C.'!I109:J109+'[2]Rosa Elena'!I109:J109)</f>
        <v>0</v>
      </c>
      <c r="J109" s="1388"/>
      <c r="K109" s="341"/>
      <c r="L109" s="342"/>
    </row>
    <row r="110" spans="2:12" ht="14.25" customHeight="1" thickTop="1" thickBot="1" x14ac:dyDescent="0.25">
      <c r="B110" s="316"/>
      <c r="C110" s="341"/>
      <c r="D110" s="442"/>
      <c r="E110" s="439" t="s">
        <v>22</v>
      </c>
      <c r="F110" s="440"/>
      <c r="G110" s="440"/>
      <c r="H110" s="441"/>
      <c r="I110" s="1388">
        <f>('[2]Luis Marte'!I110:J110+'[2]Adonis C.'!I110:J110+'[2]Georgina C.'!I110:J110+'[2]Rosa Elena'!I110:J110)</f>
        <v>0</v>
      </c>
      <c r="J110" s="1388"/>
      <c r="K110" s="341"/>
      <c r="L110" s="342"/>
    </row>
    <row r="111" spans="2:12" ht="14.25" customHeight="1" thickTop="1" thickBot="1" x14ac:dyDescent="0.25">
      <c r="B111" s="316"/>
      <c r="C111" s="341"/>
      <c r="D111" s="442"/>
      <c r="E111" s="443" t="s">
        <v>21</v>
      </c>
      <c r="F111" s="444"/>
      <c r="G111" s="444"/>
      <c r="H111" s="444"/>
      <c r="I111" s="1388">
        <f>('[2]Luis Marte'!I111:J111+'[2]Adonis C.'!I111:J111+'[2]Georgina C.'!I111:J111+'[2]Rosa Elena'!I111:J111)</f>
        <v>0</v>
      </c>
      <c r="J111" s="1388"/>
      <c r="K111" s="341"/>
      <c r="L111" s="342"/>
    </row>
    <row r="112" spans="2:12" ht="14.25" customHeight="1" thickTop="1" thickBot="1" x14ac:dyDescent="0.25">
      <c r="B112" s="316"/>
      <c r="C112" s="341"/>
      <c r="D112" s="442"/>
      <c r="E112" s="445" t="s">
        <v>150</v>
      </c>
      <c r="F112" s="431"/>
      <c r="G112" s="431"/>
      <c r="H112" s="431"/>
      <c r="I112" s="1388">
        <f>('[2]Luis Marte'!I112:J112+'[2]Adonis C.'!I112:J112+'[2]Georgina C.'!I112:J112+'[2]Rosa Elena'!I112:J112)</f>
        <v>0</v>
      </c>
      <c r="J112" s="1388"/>
      <c r="K112" s="341"/>
      <c r="L112" s="342"/>
    </row>
    <row r="113" spans="2:15" ht="14.25" customHeight="1" thickTop="1" thickBot="1" x14ac:dyDescent="0.25">
      <c r="B113" s="316"/>
      <c r="C113" s="341"/>
      <c r="D113" s="442"/>
      <c r="E113" s="434" t="s">
        <v>61</v>
      </c>
      <c r="F113" s="435"/>
      <c r="G113" s="435"/>
      <c r="H113" s="435"/>
      <c r="I113" s="1367">
        <f>SUM(I114:J118)</f>
        <v>0</v>
      </c>
      <c r="J113" s="1367"/>
      <c r="K113" s="341"/>
      <c r="L113" s="342"/>
      <c r="O113" s="332"/>
    </row>
    <row r="114" spans="2:15" ht="14.25" customHeight="1" thickTop="1" thickBot="1" x14ac:dyDescent="0.25">
      <c r="B114" s="316"/>
      <c r="C114" s="341"/>
      <c r="D114" s="442"/>
      <c r="E114" s="436" t="s">
        <v>38</v>
      </c>
      <c r="F114" s="437"/>
      <c r="G114" s="437"/>
      <c r="H114" s="438"/>
      <c r="I114" s="1388"/>
      <c r="J114" s="1388"/>
      <c r="K114" s="341"/>
      <c r="L114" s="342"/>
      <c r="O114" s="332"/>
    </row>
    <row r="115" spans="2:15" ht="14.25" customHeight="1" thickTop="1" thickBot="1" x14ac:dyDescent="0.25">
      <c r="B115" s="316"/>
      <c r="C115" s="341"/>
      <c r="D115" s="442"/>
      <c r="E115" s="439" t="s">
        <v>149</v>
      </c>
      <c r="F115" s="440"/>
      <c r="G115" s="440"/>
      <c r="H115" s="441"/>
      <c r="I115" s="1389"/>
      <c r="J115" s="1390"/>
      <c r="K115" s="341"/>
      <c r="L115" s="342"/>
      <c r="O115" s="332"/>
    </row>
    <row r="116" spans="2:15" ht="14.25" customHeight="1" thickTop="1" thickBot="1" x14ac:dyDescent="0.25">
      <c r="B116" s="316"/>
      <c r="C116" s="341"/>
      <c r="D116" s="442"/>
      <c r="E116" s="439" t="s">
        <v>22</v>
      </c>
      <c r="F116" s="440"/>
      <c r="G116" s="440"/>
      <c r="H116" s="441"/>
      <c r="I116" s="1389"/>
      <c r="J116" s="1390"/>
      <c r="K116" s="341"/>
      <c r="L116" s="342"/>
      <c r="O116" s="332"/>
    </row>
    <row r="117" spans="2:15" ht="14.25" customHeight="1" thickTop="1" thickBot="1" x14ac:dyDescent="0.25">
      <c r="B117" s="316"/>
      <c r="C117" s="341"/>
      <c r="D117" s="442"/>
      <c r="E117" s="443" t="s">
        <v>21</v>
      </c>
      <c r="F117" s="444"/>
      <c r="G117" s="444"/>
      <c r="H117" s="444"/>
      <c r="I117" s="1389"/>
      <c r="J117" s="1390"/>
      <c r="K117" s="341"/>
      <c r="L117" s="342"/>
      <c r="O117" s="332"/>
    </row>
    <row r="118" spans="2:15" ht="14.25" customHeight="1" thickTop="1" thickBot="1" x14ac:dyDescent="0.25">
      <c r="B118" s="316"/>
      <c r="C118" s="341"/>
      <c r="D118" s="442"/>
      <c r="E118" s="445" t="s">
        <v>150</v>
      </c>
      <c r="F118" s="431"/>
      <c r="G118" s="431"/>
      <c r="H118" s="431"/>
      <c r="I118" s="1387"/>
      <c r="J118" s="1387"/>
      <c r="K118" s="341"/>
      <c r="L118" s="342"/>
      <c r="O118" s="332"/>
    </row>
    <row r="119" spans="2:15" ht="14.25" customHeight="1" thickTop="1" thickBot="1" x14ac:dyDescent="0.25">
      <c r="B119" s="316"/>
      <c r="C119" s="341"/>
      <c r="D119" s="442"/>
      <c r="E119" s="446" t="s">
        <v>62</v>
      </c>
      <c r="F119" s="435"/>
      <c r="G119" s="435"/>
      <c r="H119" s="447"/>
      <c r="I119" s="1391">
        <f>I121+I122+I120</f>
        <v>2</v>
      </c>
      <c r="J119" s="1392"/>
      <c r="K119" s="341"/>
      <c r="L119" s="342"/>
      <c r="O119" s="332"/>
    </row>
    <row r="120" spans="2:15" ht="14.25" customHeight="1" thickTop="1" thickBot="1" x14ac:dyDescent="0.25">
      <c r="B120" s="316"/>
      <c r="C120" s="341"/>
      <c r="D120" s="442"/>
      <c r="E120" s="448" t="s">
        <v>151</v>
      </c>
      <c r="F120" s="449"/>
      <c r="G120" s="449"/>
      <c r="H120" s="449"/>
      <c r="I120" s="1388">
        <v>1</v>
      </c>
      <c r="J120" s="1388"/>
      <c r="K120" s="341"/>
      <c r="L120" s="342"/>
      <c r="O120" s="332"/>
    </row>
    <row r="121" spans="2:15" ht="14.25" customHeight="1" thickTop="1" thickBot="1" x14ac:dyDescent="0.25">
      <c r="B121" s="316"/>
      <c r="C121" s="341"/>
      <c r="D121" s="442"/>
      <c r="E121" s="448" t="s">
        <v>41</v>
      </c>
      <c r="F121" s="444"/>
      <c r="G121" s="444"/>
      <c r="H121" s="444"/>
      <c r="I121" s="1389"/>
      <c r="J121" s="1390"/>
      <c r="K121" s="341"/>
      <c r="L121" s="342"/>
      <c r="O121" s="332"/>
    </row>
    <row r="122" spans="2:15" ht="14.25" customHeight="1" thickTop="1" thickBot="1" x14ac:dyDescent="0.25">
      <c r="B122" s="316"/>
      <c r="C122" s="341"/>
      <c r="D122" s="442"/>
      <c r="E122" s="436" t="s">
        <v>40</v>
      </c>
      <c r="F122" s="444"/>
      <c r="G122" s="444"/>
      <c r="H122" s="450"/>
      <c r="I122" s="1387">
        <v>1</v>
      </c>
      <c r="J122" s="1387"/>
      <c r="K122" s="341"/>
      <c r="L122" s="342"/>
      <c r="O122" s="332"/>
    </row>
    <row r="123" spans="2:15" ht="14.25" customHeight="1" thickTop="1" thickBot="1" x14ac:dyDescent="0.25">
      <c r="B123" s="316"/>
      <c r="C123" s="341"/>
      <c r="D123" s="442"/>
      <c r="E123" s="446" t="s">
        <v>63</v>
      </c>
      <c r="F123" s="435"/>
      <c r="G123" s="435"/>
      <c r="H123" s="435"/>
      <c r="I123" s="1391">
        <f>I125+I126+I124</f>
        <v>0</v>
      </c>
      <c r="J123" s="1392"/>
      <c r="K123" s="341"/>
      <c r="L123" s="342"/>
    </row>
    <row r="124" spans="2:15" ht="14.25" customHeight="1" thickTop="1" thickBot="1" x14ac:dyDescent="0.25">
      <c r="B124" s="316"/>
      <c r="C124" s="341"/>
      <c r="D124" s="442"/>
      <c r="E124" s="448" t="s">
        <v>42</v>
      </c>
      <c r="F124" s="449"/>
      <c r="G124" s="449"/>
      <c r="H124" s="449"/>
      <c r="I124" s="1388"/>
      <c r="J124" s="1388"/>
      <c r="K124" s="341"/>
      <c r="L124" s="342"/>
    </row>
    <row r="125" spans="2:15" ht="14.25" customHeight="1" thickTop="1" thickBot="1" x14ac:dyDescent="0.25">
      <c r="B125" s="316"/>
      <c r="C125" s="341"/>
      <c r="D125" s="442"/>
      <c r="E125" s="448" t="s">
        <v>41</v>
      </c>
      <c r="F125" s="444"/>
      <c r="G125" s="444"/>
      <c r="H125" s="444"/>
      <c r="I125" s="1389"/>
      <c r="J125" s="1390"/>
      <c r="K125" s="341"/>
      <c r="L125" s="342"/>
    </row>
    <row r="126" spans="2:15" ht="14.25" customHeight="1" thickTop="1" thickBot="1" x14ac:dyDescent="0.25">
      <c r="B126" s="316"/>
      <c r="C126" s="341"/>
      <c r="D126" s="442"/>
      <c r="E126" s="436" t="s">
        <v>40</v>
      </c>
      <c r="F126" s="444"/>
      <c r="G126" s="444"/>
      <c r="H126" s="450"/>
      <c r="I126" s="1387"/>
      <c r="J126" s="1387"/>
      <c r="K126" s="341"/>
      <c r="L126" s="342"/>
    </row>
    <row r="127" spans="2:15" ht="14.25" customHeight="1" thickTop="1" thickBot="1" x14ac:dyDescent="0.25">
      <c r="B127" s="316"/>
      <c r="C127" s="341"/>
      <c r="D127" s="442"/>
      <c r="E127" s="446" t="s">
        <v>122</v>
      </c>
      <c r="F127" s="435"/>
      <c r="G127" s="435"/>
      <c r="H127" s="435"/>
      <c r="I127" s="1367">
        <f>SUM(I128:J132)</f>
        <v>2</v>
      </c>
      <c r="J127" s="1367"/>
      <c r="K127" s="341"/>
      <c r="L127" s="342"/>
    </row>
    <row r="128" spans="2:15" ht="14.25" customHeight="1" thickTop="1" thickBot="1" x14ac:dyDescent="0.25">
      <c r="B128" s="316"/>
      <c r="C128" s="341"/>
      <c r="D128" s="442"/>
      <c r="E128" s="436" t="s">
        <v>38</v>
      </c>
      <c r="F128" s="437"/>
      <c r="G128" s="437"/>
      <c r="H128" s="438"/>
      <c r="I128" s="1388">
        <v>2</v>
      </c>
      <c r="J128" s="1388"/>
      <c r="K128" s="341"/>
      <c r="L128" s="342"/>
    </row>
    <row r="129" spans="2:12" ht="14.25" customHeight="1" thickTop="1" thickBot="1" x14ac:dyDescent="0.25">
      <c r="B129" s="316"/>
      <c r="C129" s="341"/>
      <c r="D129" s="442"/>
      <c r="E129" s="439" t="s">
        <v>149</v>
      </c>
      <c r="F129" s="440"/>
      <c r="G129" s="440"/>
      <c r="H129" s="441"/>
      <c r="I129" s="1389"/>
      <c r="J129" s="1390"/>
      <c r="K129" s="341"/>
      <c r="L129" s="342"/>
    </row>
    <row r="130" spans="2:12" ht="14.25" customHeight="1" thickTop="1" thickBot="1" x14ac:dyDescent="0.25">
      <c r="B130" s="316"/>
      <c r="C130" s="341"/>
      <c r="D130" s="442"/>
      <c r="E130" s="439" t="s">
        <v>22</v>
      </c>
      <c r="F130" s="440"/>
      <c r="G130" s="440"/>
      <c r="H130" s="441"/>
      <c r="I130" s="1389"/>
      <c r="J130" s="1390"/>
      <c r="K130" s="341"/>
      <c r="L130" s="342"/>
    </row>
    <row r="131" spans="2:12" ht="14.25" customHeight="1" thickTop="1" thickBot="1" x14ac:dyDescent="0.25">
      <c r="B131" s="316"/>
      <c r="C131" s="341"/>
      <c r="D131" s="442"/>
      <c r="E131" s="443" t="s">
        <v>21</v>
      </c>
      <c r="F131" s="444"/>
      <c r="G131" s="444"/>
      <c r="H131" s="444"/>
      <c r="I131" s="1389"/>
      <c r="J131" s="1390"/>
      <c r="K131" s="341"/>
      <c r="L131" s="342"/>
    </row>
    <row r="132" spans="2:12" ht="14.25" customHeight="1" thickTop="1" thickBot="1" x14ac:dyDescent="0.25">
      <c r="B132" s="316"/>
      <c r="C132" s="341"/>
      <c r="D132" s="442"/>
      <c r="E132" s="445" t="s">
        <v>150</v>
      </c>
      <c r="F132" s="431"/>
      <c r="G132" s="431"/>
      <c r="H132" s="431"/>
      <c r="I132" s="1387"/>
      <c r="J132" s="1387"/>
      <c r="K132" s="341"/>
      <c r="L132" s="342"/>
    </row>
    <row r="133" spans="2:12" ht="14.25" customHeight="1" thickTop="1" thickBot="1" x14ac:dyDescent="0.25">
      <c r="B133" s="316"/>
      <c r="C133" s="341"/>
      <c r="D133" s="442"/>
      <c r="E133" s="434" t="s">
        <v>123</v>
      </c>
      <c r="F133" s="435"/>
      <c r="G133" s="435"/>
      <c r="H133" s="435"/>
      <c r="I133" s="1367">
        <f>SUM(I134:J138)</f>
        <v>15</v>
      </c>
      <c r="J133" s="1367"/>
      <c r="K133" s="341"/>
      <c r="L133" s="342"/>
    </row>
    <row r="134" spans="2:12" ht="14.25" customHeight="1" thickTop="1" thickBot="1" x14ac:dyDescent="0.25">
      <c r="B134" s="316"/>
      <c r="C134" s="341"/>
      <c r="D134" s="442"/>
      <c r="E134" s="436" t="s">
        <v>42</v>
      </c>
      <c r="F134" s="437"/>
      <c r="G134" s="437"/>
      <c r="H134" s="438"/>
      <c r="I134" s="1388">
        <f>('[2]Luis Marte'!I128:J128+'[2]Adonis C.'!I134:J134+'[2]Georgina C.'!I134:J134+'[2]Rosa Elena'!I134:J134)</f>
        <v>1</v>
      </c>
      <c r="J134" s="1388"/>
      <c r="K134" s="341"/>
      <c r="L134" s="342"/>
    </row>
    <row r="135" spans="2:12" ht="14.25" customHeight="1" thickTop="1" thickBot="1" x14ac:dyDescent="0.25">
      <c r="B135" s="316"/>
      <c r="C135" s="341"/>
      <c r="D135" s="442"/>
      <c r="E135" s="439" t="s">
        <v>149</v>
      </c>
      <c r="F135" s="440"/>
      <c r="G135" s="440"/>
      <c r="H135" s="441"/>
      <c r="I135" s="1388">
        <f>('[2]Luis Marte'!I129:J129+'[2]Adonis C.'!I135:J135+'[2]Georgina C.'!I135:J135+'[2]Rosa Elena'!I135:J135)</f>
        <v>0</v>
      </c>
      <c r="J135" s="1388"/>
      <c r="K135" s="341"/>
      <c r="L135" s="342"/>
    </row>
    <row r="136" spans="2:12" ht="14.25" customHeight="1" thickTop="1" thickBot="1" x14ac:dyDescent="0.25">
      <c r="B136" s="316"/>
      <c r="C136" s="341"/>
      <c r="D136" s="442"/>
      <c r="E136" s="439" t="s">
        <v>41</v>
      </c>
      <c r="F136" s="440"/>
      <c r="G136" s="440"/>
      <c r="H136" s="441"/>
      <c r="I136" s="1388">
        <f>('[2]Luis Marte'!I130:J130+'[2]Adonis C.'!I136:J136+'[2]Georgina C.'!I136:J136+'[2]Rosa Elena'!I136:J136)</f>
        <v>4</v>
      </c>
      <c r="J136" s="1388"/>
      <c r="K136" s="341"/>
      <c r="L136" s="342"/>
    </row>
    <row r="137" spans="2:12" ht="14.25" customHeight="1" thickTop="1" thickBot="1" x14ac:dyDescent="0.25">
      <c r="B137" s="316"/>
      <c r="C137" s="341"/>
      <c r="D137" s="442"/>
      <c r="E137" s="443" t="s">
        <v>40</v>
      </c>
      <c r="F137" s="444"/>
      <c r="G137" s="444"/>
      <c r="H137" s="444"/>
      <c r="I137" s="1388">
        <f>('[2]Luis Marte'!I131:J131+'[2]Adonis C.'!I137:J137+'[2]Georgina C.'!I137:J137+'[2]Rosa Elena'!I137:J137)</f>
        <v>10</v>
      </c>
      <c r="J137" s="1388"/>
      <c r="K137" s="341"/>
      <c r="L137" s="342"/>
    </row>
    <row r="138" spans="2:12" ht="14.25" customHeight="1" thickTop="1" thickBot="1" x14ac:dyDescent="0.25">
      <c r="B138" s="316"/>
      <c r="C138" s="341"/>
      <c r="D138" s="442"/>
      <c r="E138" s="445" t="s">
        <v>152</v>
      </c>
      <c r="F138" s="431"/>
      <c r="G138" s="431"/>
      <c r="H138" s="431"/>
      <c r="I138" s="1388">
        <f>('[2]Luis Marte'!I132:J132+'[2]Adonis C.'!I138:J138+'[2]Georgina C.'!I138:J138+'[2]Rosa Elena'!I138:J138)</f>
        <v>0</v>
      </c>
      <c r="J138" s="1388"/>
      <c r="K138" s="341"/>
      <c r="L138" s="342"/>
    </row>
    <row r="139" spans="2:12" ht="14.25" customHeight="1" thickTop="1" thickBot="1" x14ac:dyDescent="0.25">
      <c r="B139" s="316"/>
      <c r="C139" s="341"/>
      <c r="D139" s="442"/>
      <c r="E139" s="434" t="s">
        <v>148</v>
      </c>
      <c r="F139" s="435"/>
      <c r="G139" s="435"/>
      <c r="H139" s="435"/>
      <c r="I139" s="1367">
        <f>SUM(I140:J144)</f>
        <v>0</v>
      </c>
      <c r="J139" s="1367"/>
      <c r="K139" s="341"/>
      <c r="L139" s="342"/>
    </row>
    <row r="140" spans="2:12" ht="14.25" customHeight="1" thickTop="1" thickBot="1" x14ac:dyDescent="0.25">
      <c r="B140" s="316"/>
      <c r="C140" s="341"/>
      <c r="D140" s="442"/>
      <c r="E140" s="436" t="s">
        <v>38</v>
      </c>
      <c r="F140" s="437"/>
      <c r="G140" s="437"/>
      <c r="H140" s="438"/>
      <c r="I140" s="1388"/>
      <c r="J140" s="1388"/>
      <c r="K140" s="341"/>
      <c r="L140" s="342"/>
    </row>
    <row r="141" spans="2:12" ht="14.25" customHeight="1" thickTop="1" thickBot="1" x14ac:dyDescent="0.25">
      <c r="B141" s="316"/>
      <c r="C141" s="341"/>
      <c r="D141" s="442"/>
      <c r="E141" s="439" t="s">
        <v>149</v>
      </c>
      <c r="F141" s="440"/>
      <c r="G141" s="440"/>
      <c r="H141" s="441"/>
      <c r="I141" s="1389"/>
      <c r="J141" s="1390"/>
      <c r="K141" s="341"/>
      <c r="L141" s="342"/>
    </row>
    <row r="142" spans="2:12" ht="14.25" customHeight="1" thickTop="1" thickBot="1" x14ac:dyDescent="0.25">
      <c r="B142" s="316"/>
      <c r="C142" s="341"/>
      <c r="D142" s="442"/>
      <c r="E142" s="439" t="s">
        <v>22</v>
      </c>
      <c r="F142" s="440"/>
      <c r="G142" s="440"/>
      <c r="H142" s="441"/>
      <c r="I142" s="1389"/>
      <c r="J142" s="1390"/>
      <c r="K142" s="341"/>
      <c r="L142" s="342"/>
    </row>
    <row r="143" spans="2:12" ht="14.25" customHeight="1" thickTop="1" thickBot="1" x14ac:dyDescent="0.25">
      <c r="B143" s="316"/>
      <c r="C143" s="341"/>
      <c r="D143" s="442"/>
      <c r="E143" s="443" t="s">
        <v>21</v>
      </c>
      <c r="F143" s="444"/>
      <c r="G143" s="444"/>
      <c r="H143" s="444"/>
      <c r="I143" s="1389"/>
      <c r="J143" s="1390"/>
      <c r="K143" s="341"/>
      <c r="L143" s="342"/>
    </row>
    <row r="144" spans="2:12" ht="14.25" customHeight="1" thickTop="1" thickBot="1" x14ac:dyDescent="0.25">
      <c r="B144" s="316"/>
      <c r="C144" s="341"/>
      <c r="D144" s="442"/>
      <c r="E144" s="445" t="s">
        <v>150</v>
      </c>
      <c r="F144" s="431"/>
      <c r="G144" s="431"/>
      <c r="H144" s="431"/>
      <c r="I144" s="1387"/>
      <c r="J144" s="1387"/>
      <c r="K144" s="341"/>
      <c r="L144" s="342"/>
    </row>
    <row r="145" spans="2:14" ht="16.5" customHeight="1" thickTop="1" thickBot="1" x14ac:dyDescent="0.25">
      <c r="B145" s="316"/>
      <c r="C145" s="341"/>
      <c r="D145" s="451" t="s">
        <v>153</v>
      </c>
      <c r="E145" s="452"/>
      <c r="F145" s="453"/>
      <c r="G145" s="454"/>
      <c r="H145" s="454"/>
      <c r="I145" s="1332">
        <f>(I146+I151+I156+I161+I166+I171+I176)</f>
        <v>0</v>
      </c>
      <c r="J145" s="1333"/>
      <c r="K145" s="341"/>
      <c r="L145" s="342"/>
    </row>
    <row r="146" spans="2:14" ht="14.25" customHeight="1" thickTop="1" thickBot="1" x14ac:dyDescent="0.25">
      <c r="B146" s="316"/>
      <c r="C146" s="341"/>
      <c r="D146" s="455"/>
      <c r="E146" s="456" t="s">
        <v>23</v>
      </c>
      <c r="F146" s="435"/>
      <c r="G146" s="435"/>
      <c r="H146" s="447"/>
      <c r="I146" s="1391">
        <f>(I147+I148+I149+I150)</f>
        <v>0</v>
      </c>
      <c r="J146" s="1392"/>
      <c r="K146" s="341"/>
      <c r="L146" s="342"/>
      <c r="N146" s="332"/>
    </row>
    <row r="147" spans="2:14" ht="14.25" customHeight="1" thickTop="1" thickBot="1" x14ac:dyDescent="0.25">
      <c r="B147" s="316"/>
      <c r="C147" s="341"/>
      <c r="D147" s="457"/>
      <c r="E147" s="458" t="s">
        <v>38</v>
      </c>
      <c r="F147" s="444"/>
      <c r="G147" s="444"/>
      <c r="H147" s="450"/>
      <c r="I147" s="1387"/>
      <c r="J147" s="1387"/>
      <c r="K147" s="341"/>
      <c r="L147" s="342"/>
      <c r="N147" s="332"/>
    </row>
    <row r="148" spans="2:14" ht="14.25" customHeight="1" thickTop="1" thickBot="1" x14ac:dyDescent="0.25">
      <c r="B148" s="316"/>
      <c r="C148" s="341"/>
      <c r="D148" s="457"/>
      <c r="E148" s="458" t="s">
        <v>149</v>
      </c>
      <c r="F148" s="444"/>
      <c r="G148" s="444"/>
      <c r="H148" s="450"/>
      <c r="I148" s="1387"/>
      <c r="J148" s="1387"/>
      <c r="K148" s="341"/>
      <c r="L148" s="342"/>
      <c r="N148" s="332"/>
    </row>
    <row r="149" spans="2:14" ht="14.25" customHeight="1" thickTop="1" thickBot="1" x14ac:dyDescent="0.25">
      <c r="B149" s="316"/>
      <c r="C149" s="341"/>
      <c r="D149" s="457"/>
      <c r="E149" s="458" t="s">
        <v>22</v>
      </c>
      <c r="F149" s="444"/>
      <c r="G149" s="444"/>
      <c r="H149" s="450"/>
      <c r="I149" s="1387"/>
      <c r="J149" s="1387"/>
      <c r="K149" s="341"/>
      <c r="L149" s="342"/>
      <c r="N149" s="332"/>
    </row>
    <row r="150" spans="2:14" ht="14.25" customHeight="1" thickTop="1" thickBot="1" x14ac:dyDescent="0.25">
      <c r="B150" s="316"/>
      <c r="C150" s="341"/>
      <c r="D150" s="457"/>
      <c r="E150" s="458" t="s">
        <v>21</v>
      </c>
      <c r="F150" s="459"/>
      <c r="G150" s="459"/>
      <c r="H150" s="460"/>
      <c r="I150" s="1387"/>
      <c r="J150" s="1387"/>
      <c r="K150" s="341"/>
      <c r="L150" s="342"/>
      <c r="M150" s="332"/>
      <c r="N150" s="332"/>
    </row>
    <row r="151" spans="2:14" ht="14.25" customHeight="1" thickTop="1" thickBot="1" x14ac:dyDescent="0.25">
      <c r="B151" s="316"/>
      <c r="C151" s="341"/>
      <c r="D151" s="457"/>
      <c r="E151" s="461" t="s">
        <v>7</v>
      </c>
      <c r="F151" s="462"/>
      <c r="G151" s="462"/>
      <c r="H151" s="462"/>
      <c r="I151" s="1393">
        <f>(I152+I153+I154+I155)</f>
        <v>0</v>
      </c>
      <c r="J151" s="1393"/>
      <c r="K151" s="341"/>
      <c r="L151" s="342"/>
      <c r="M151" s="332"/>
      <c r="N151" s="332"/>
    </row>
    <row r="152" spans="2:14" ht="14.25" customHeight="1" thickTop="1" thickBot="1" x14ac:dyDescent="0.25">
      <c r="B152" s="316"/>
      <c r="C152" s="341"/>
      <c r="D152" s="457"/>
      <c r="E152" s="458" t="s">
        <v>38</v>
      </c>
      <c r="F152" s="444"/>
      <c r="G152" s="444"/>
      <c r="H152" s="450"/>
      <c r="I152" s="1387"/>
      <c r="J152" s="1387"/>
      <c r="K152" s="341"/>
      <c r="L152" s="342"/>
      <c r="M152" s="332"/>
      <c r="N152" s="332"/>
    </row>
    <row r="153" spans="2:14" ht="14.25" customHeight="1" thickTop="1" thickBot="1" x14ac:dyDescent="0.25">
      <c r="B153" s="316"/>
      <c r="C153" s="341"/>
      <c r="D153" s="457"/>
      <c r="E153" s="458" t="s">
        <v>149</v>
      </c>
      <c r="F153" s="444"/>
      <c r="G153" s="444"/>
      <c r="H153" s="450"/>
      <c r="I153" s="1387"/>
      <c r="J153" s="1387"/>
      <c r="K153" s="341"/>
      <c r="L153" s="342"/>
      <c r="M153" s="332"/>
      <c r="N153" s="332"/>
    </row>
    <row r="154" spans="2:14" ht="14.25" customHeight="1" thickTop="1" thickBot="1" x14ac:dyDescent="0.25">
      <c r="B154" s="316"/>
      <c r="C154" s="341"/>
      <c r="D154" s="457"/>
      <c r="E154" s="458" t="s">
        <v>22</v>
      </c>
      <c r="F154" s="444"/>
      <c r="G154" s="444"/>
      <c r="H154" s="450"/>
      <c r="I154" s="1387"/>
      <c r="J154" s="1387"/>
      <c r="K154" s="341"/>
      <c r="L154" s="342"/>
      <c r="M154" s="332"/>
      <c r="N154" s="332"/>
    </row>
    <row r="155" spans="2:14" ht="14.25" customHeight="1" thickTop="1" thickBot="1" x14ac:dyDescent="0.25">
      <c r="B155" s="316"/>
      <c r="C155" s="341"/>
      <c r="D155" s="457"/>
      <c r="E155" s="458" t="s">
        <v>21</v>
      </c>
      <c r="F155" s="459"/>
      <c r="G155" s="459"/>
      <c r="H155" s="460"/>
      <c r="I155" s="1387"/>
      <c r="J155" s="1387"/>
      <c r="K155" s="341"/>
      <c r="L155" s="342"/>
      <c r="M155" s="332"/>
      <c r="N155" s="332"/>
    </row>
    <row r="156" spans="2:14" ht="14.25" customHeight="1" thickTop="1" thickBot="1" x14ac:dyDescent="0.25">
      <c r="B156" s="316"/>
      <c r="C156" s="341"/>
      <c r="D156" s="457"/>
      <c r="E156" s="461" t="s">
        <v>154</v>
      </c>
      <c r="F156" s="462"/>
      <c r="G156" s="462"/>
      <c r="H156" s="462"/>
      <c r="I156" s="1393">
        <f>(I157+I158+I159+I160)</f>
        <v>0</v>
      </c>
      <c r="J156" s="1393"/>
      <c r="K156" s="341"/>
      <c r="L156" s="342"/>
      <c r="M156" s="332"/>
      <c r="N156" s="332"/>
    </row>
    <row r="157" spans="2:14" ht="14.25" customHeight="1" thickTop="1" thickBot="1" x14ac:dyDescent="0.25">
      <c r="B157" s="316"/>
      <c r="C157" s="341"/>
      <c r="D157" s="457"/>
      <c r="E157" s="458" t="s">
        <v>38</v>
      </c>
      <c r="F157" s="444"/>
      <c r="G157" s="444"/>
      <c r="H157" s="450"/>
      <c r="I157" s="1387"/>
      <c r="J157" s="1387"/>
      <c r="K157" s="341"/>
      <c r="L157" s="342"/>
      <c r="M157" s="332"/>
      <c r="N157" s="332"/>
    </row>
    <row r="158" spans="2:14" ht="14.25" customHeight="1" thickTop="1" thickBot="1" x14ac:dyDescent="0.25">
      <c r="B158" s="316"/>
      <c r="C158" s="341"/>
      <c r="D158" s="457"/>
      <c r="E158" s="458" t="s">
        <v>149</v>
      </c>
      <c r="F158" s="444"/>
      <c r="G158" s="444"/>
      <c r="H158" s="450"/>
      <c r="I158" s="1387"/>
      <c r="J158" s="1387"/>
      <c r="K158" s="341"/>
      <c r="L158" s="342"/>
      <c r="M158" s="332"/>
      <c r="N158" s="332"/>
    </row>
    <row r="159" spans="2:14" ht="14.25" customHeight="1" thickTop="1" thickBot="1" x14ac:dyDescent="0.25">
      <c r="B159" s="316"/>
      <c r="C159" s="341"/>
      <c r="D159" s="457"/>
      <c r="E159" s="458" t="s">
        <v>22</v>
      </c>
      <c r="F159" s="444"/>
      <c r="G159" s="444"/>
      <c r="H159" s="450"/>
      <c r="I159" s="1387"/>
      <c r="J159" s="1387"/>
      <c r="K159" s="341"/>
      <c r="L159" s="342"/>
      <c r="M159" s="332"/>
      <c r="N159" s="332"/>
    </row>
    <row r="160" spans="2:14" ht="14.25" customHeight="1" thickTop="1" thickBot="1" x14ac:dyDescent="0.25">
      <c r="B160" s="316"/>
      <c r="C160" s="341"/>
      <c r="D160" s="457"/>
      <c r="E160" s="458" t="s">
        <v>21</v>
      </c>
      <c r="F160" s="459"/>
      <c r="G160" s="459"/>
      <c r="H160" s="460"/>
      <c r="I160" s="1387"/>
      <c r="J160" s="1387"/>
      <c r="K160" s="341"/>
      <c r="L160" s="342"/>
      <c r="M160" s="332"/>
      <c r="N160" s="332"/>
    </row>
    <row r="161" spans="1:14" ht="14.25" customHeight="1" thickTop="1" thickBot="1" x14ac:dyDescent="0.25">
      <c r="B161" s="316"/>
      <c r="C161" s="341"/>
      <c r="D161" s="457"/>
      <c r="E161" s="463" t="s">
        <v>64</v>
      </c>
      <c r="F161" s="435"/>
      <c r="G161" s="435"/>
      <c r="H161" s="447"/>
      <c r="I161" s="1393">
        <f>(I162+I163+I164+I165)</f>
        <v>0</v>
      </c>
      <c r="J161" s="1393"/>
      <c r="K161" s="341"/>
      <c r="L161" s="342"/>
      <c r="M161" s="332"/>
      <c r="N161" s="332"/>
    </row>
    <row r="162" spans="1:14" ht="14.25" customHeight="1" thickTop="1" thickBot="1" x14ac:dyDescent="0.25">
      <c r="B162" s="316"/>
      <c r="C162" s="341"/>
      <c r="D162" s="457"/>
      <c r="E162" s="464" t="s">
        <v>39</v>
      </c>
      <c r="F162" s="437"/>
      <c r="G162" s="437"/>
      <c r="H162" s="438"/>
      <c r="I162" s="1387"/>
      <c r="J162" s="1387"/>
      <c r="K162" s="341"/>
      <c r="L162" s="342"/>
      <c r="M162" s="332"/>
      <c r="N162" s="332"/>
    </row>
    <row r="163" spans="1:14" ht="14.25" customHeight="1" thickTop="1" thickBot="1" x14ac:dyDescent="0.25">
      <c r="B163" s="316"/>
      <c r="C163" s="341"/>
      <c r="D163" s="457"/>
      <c r="E163" s="464" t="s">
        <v>149</v>
      </c>
      <c r="F163" s="437"/>
      <c r="G163" s="437"/>
      <c r="H163" s="438"/>
      <c r="I163" s="1387"/>
      <c r="J163" s="1387"/>
      <c r="K163" s="341"/>
      <c r="L163" s="342"/>
      <c r="M163" s="332"/>
      <c r="N163" s="332"/>
    </row>
    <row r="164" spans="1:14" ht="14.25" customHeight="1" thickTop="1" thickBot="1" x14ac:dyDescent="0.25">
      <c r="B164" s="316"/>
      <c r="C164" s="341"/>
      <c r="D164" s="457"/>
      <c r="E164" s="464" t="s">
        <v>41</v>
      </c>
      <c r="F164" s="437"/>
      <c r="G164" s="437"/>
      <c r="H164" s="438"/>
      <c r="I164" s="1387"/>
      <c r="J164" s="1387"/>
      <c r="K164" s="341"/>
      <c r="L164" s="342"/>
      <c r="M164" s="332"/>
      <c r="N164" s="332"/>
    </row>
    <row r="165" spans="1:14" ht="14.25" customHeight="1" thickTop="1" thickBot="1" x14ac:dyDescent="0.25">
      <c r="A165" s="332"/>
      <c r="B165" s="317"/>
      <c r="C165" s="341"/>
      <c r="D165" s="457"/>
      <c r="E165" s="464" t="s">
        <v>40</v>
      </c>
      <c r="F165" s="437"/>
      <c r="G165" s="437"/>
      <c r="H165" s="438"/>
      <c r="I165" s="1387"/>
      <c r="J165" s="1387"/>
      <c r="K165" s="341"/>
      <c r="L165" s="342"/>
      <c r="M165" s="332"/>
    </row>
    <row r="166" spans="1:14" ht="14.25" customHeight="1" thickTop="1" thickBot="1" x14ac:dyDescent="0.25">
      <c r="A166" s="332"/>
      <c r="B166" s="317"/>
      <c r="C166" s="341"/>
      <c r="D166" s="457"/>
      <c r="E166" s="463" t="s">
        <v>65</v>
      </c>
      <c r="F166" s="435"/>
      <c r="G166" s="435"/>
      <c r="H166" s="447"/>
      <c r="I166" s="1393">
        <f>(I167+I168+I169+I170)</f>
        <v>0</v>
      </c>
      <c r="J166" s="1393"/>
      <c r="K166" s="341"/>
      <c r="L166" s="342"/>
      <c r="M166" s="332"/>
    </row>
    <row r="167" spans="1:14" ht="14.25" customHeight="1" thickTop="1" thickBot="1" x14ac:dyDescent="0.25">
      <c r="A167" s="332"/>
      <c r="B167" s="317"/>
      <c r="C167" s="341"/>
      <c r="D167" s="457"/>
      <c r="E167" s="464" t="s">
        <v>42</v>
      </c>
      <c r="F167" s="437"/>
      <c r="G167" s="437"/>
      <c r="H167" s="438"/>
      <c r="I167" s="1387"/>
      <c r="J167" s="1387"/>
      <c r="K167" s="341"/>
      <c r="L167" s="342"/>
      <c r="M167" s="332"/>
    </row>
    <row r="168" spans="1:14" ht="14.25" customHeight="1" thickTop="1" thickBot="1" x14ac:dyDescent="0.25">
      <c r="A168" s="332"/>
      <c r="B168" s="317"/>
      <c r="C168" s="341"/>
      <c r="D168" s="457"/>
      <c r="E168" s="464" t="s">
        <v>149</v>
      </c>
      <c r="F168" s="437"/>
      <c r="G168" s="437"/>
      <c r="H168" s="438"/>
      <c r="I168" s="1387"/>
      <c r="J168" s="1387"/>
      <c r="K168" s="341"/>
      <c r="L168" s="342"/>
      <c r="M168" s="332"/>
    </row>
    <row r="169" spans="1:14" ht="14.25" customHeight="1" thickTop="1" thickBot="1" x14ac:dyDescent="0.25">
      <c r="A169" s="332"/>
      <c r="B169" s="317"/>
      <c r="C169" s="341"/>
      <c r="D169" s="457"/>
      <c r="E169" s="464" t="s">
        <v>41</v>
      </c>
      <c r="F169" s="437"/>
      <c r="G169" s="437"/>
      <c r="H169" s="438"/>
      <c r="I169" s="1387"/>
      <c r="J169" s="1387"/>
      <c r="K169" s="341"/>
      <c r="L169" s="342"/>
      <c r="M169" s="332"/>
    </row>
    <row r="170" spans="1:14" ht="14.25" customHeight="1" thickTop="1" thickBot="1" x14ac:dyDescent="0.25">
      <c r="A170" s="332"/>
      <c r="B170" s="317"/>
      <c r="C170" s="341"/>
      <c r="D170" s="457"/>
      <c r="E170" s="464" t="s">
        <v>40</v>
      </c>
      <c r="F170" s="437"/>
      <c r="G170" s="437"/>
      <c r="H170" s="438"/>
      <c r="I170" s="1387"/>
      <c r="J170" s="1387"/>
      <c r="K170" s="341"/>
      <c r="L170" s="342"/>
      <c r="M170" s="332"/>
    </row>
    <row r="171" spans="1:14" ht="14.25" customHeight="1" thickTop="1" thickBot="1" x14ac:dyDescent="0.25">
      <c r="A171" s="332"/>
      <c r="B171" s="317"/>
      <c r="C171" s="341"/>
      <c r="D171" s="457"/>
      <c r="E171" s="463" t="s">
        <v>175</v>
      </c>
      <c r="F171" s="435"/>
      <c r="G171" s="435"/>
      <c r="H171" s="447"/>
      <c r="I171" s="1393">
        <f>(I172+I173+I174+I175)</f>
        <v>0</v>
      </c>
      <c r="J171" s="1393"/>
      <c r="K171" s="341"/>
      <c r="L171" s="342"/>
      <c r="M171" s="332"/>
    </row>
    <row r="172" spans="1:14" ht="14.25" customHeight="1" thickTop="1" thickBot="1" x14ac:dyDescent="0.25">
      <c r="A172" s="332"/>
      <c r="B172" s="317"/>
      <c r="C172" s="341"/>
      <c r="D172" s="457"/>
      <c r="E172" s="464" t="s">
        <v>42</v>
      </c>
      <c r="F172" s="437"/>
      <c r="G172" s="437"/>
      <c r="H172" s="438"/>
      <c r="I172" s="1387"/>
      <c r="J172" s="1387"/>
      <c r="K172" s="341"/>
      <c r="L172" s="342"/>
      <c r="M172" s="332"/>
    </row>
    <row r="173" spans="1:14" ht="14.25" customHeight="1" thickTop="1" thickBot="1" x14ac:dyDescent="0.25">
      <c r="A173" s="332"/>
      <c r="B173" s="317"/>
      <c r="C173" s="341"/>
      <c r="D173" s="457"/>
      <c r="E173" s="464" t="s">
        <v>149</v>
      </c>
      <c r="F173" s="437"/>
      <c r="G173" s="437"/>
      <c r="H173" s="438"/>
      <c r="I173" s="1394"/>
      <c r="J173" s="1394"/>
      <c r="K173" s="341"/>
      <c r="L173" s="342"/>
      <c r="M173" s="332"/>
    </row>
    <row r="174" spans="1:14" ht="14.25" customHeight="1" thickTop="1" thickBot="1" x14ac:dyDescent="0.25">
      <c r="A174" s="332"/>
      <c r="B174" s="317"/>
      <c r="C174" s="341"/>
      <c r="D174" s="457"/>
      <c r="E174" s="464" t="s">
        <v>41</v>
      </c>
      <c r="F174" s="437"/>
      <c r="G174" s="437"/>
      <c r="H174" s="438"/>
      <c r="I174" s="1387"/>
      <c r="J174" s="1387"/>
      <c r="K174" s="341"/>
      <c r="L174" s="342"/>
      <c r="M174" s="332"/>
    </row>
    <row r="175" spans="1:14" ht="14.25" customHeight="1" thickTop="1" thickBot="1" x14ac:dyDescent="0.25">
      <c r="A175" s="332"/>
      <c r="B175" s="317"/>
      <c r="C175" s="341"/>
      <c r="D175" s="457"/>
      <c r="E175" s="464" t="s">
        <v>40</v>
      </c>
      <c r="F175" s="437"/>
      <c r="G175" s="437"/>
      <c r="H175" s="438"/>
      <c r="I175" s="1387"/>
      <c r="J175" s="1387"/>
      <c r="K175" s="341"/>
      <c r="L175" s="342"/>
      <c r="M175" s="332"/>
    </row>
    <row r="176" spans="1:14" ht="14.25" customHeight="1" thickTop="1" thickBot="1" x14ac:dyDescent="0.25">
      <c r="A176" s="332"/>
      <c r="B176" s="317"/>
      <c r="C176" s="341"/>
      <c r="D176" s="457"/>
      <c r="E176" s="463" t="s">
        <v>172</v>
      </c>
      <c r="F176" s="435"/>
      <c r="G176" s="435"/>
      <c r="H176" s="447"/>
      <c r="I176" s="1393">
        <f>(I177+I178+I179+I180)</f>
        <v>0</v>
      </c>
      <c r="J176" s="1393"/>
      <c r="K176" s="341"/>
      <c r="L176" s="342"/>
      <c r="M176" s="332"/>
    </row>
    <row r="177" spans="1:17" ht="14.25" customHeight="1" thickTop="1" thickBot="1" x14ac:dyDescent="0.25">
      <c r="A177" s="332"/>
      <c r="B177" s="317"/>
      <c r="C177" s="341"/>
      <c r="D177" s="457"/>
      <c r="E177" s="464" t="s">
        <v>42</v>
      </c>
      <c r="F177" s="437"/>
      <c r="G177" s="437"/>
      <c r="H177" s="438"/>
      <c r="I177" s="1387"/>
      <c r="J177" s="1387"/>
      <c r="K177" s="341"/>
      <c r="L177" s="342"/>
      <c r="M177" s="332"/>
    </row>
    <row r="178" spans="1:17" ht="14.25" customHeight="1" thickTop="1" thickBot="1" x14ac:dyDescent="0.25">
      <c r="A178" s="332"/>
      <c r="B178" s="317"/>
      <c r="C178" s="341"/>
      <c r="D178" s="457"/>
      <c r="E178" s="464" t="s">
        <v>149</v>
      </c>
      <c r="F178" s="437"/>
      <c r="G178" s="437"/>
      <c r="H178" s="438"/>
      <c r="I178" s="1387"/>
      <c r="J178" s="1387"/>
      <c r="K178" s="341"/>
      <c r="L178" s="342"/>
      <c r="M178" s="332"/>
    </row>
    <row r="179" spans="1:17" ht="14.25" customHeight="1" thickTop="1" thickBot="1" x14ac:dyDescent="0.25">
      <c r="A179" s="332"/>
      <c r="B179" s="317"/>
      <c r="C179" s="341"/>
      <c r="D179" s="457"/>
      <c r="E179" s="464" t="s">
        <v>41</v>
      </c>
      <c r="F179" s="437"/>
      <c r="G179" s="437"/>
      <c r="H179" s="438"/>
      <c r="I179" s="1387"/>
      <c r="J179" s="1387"/>
      <c r="K179" s="341"/>
      <c r="L179" s="342"/>
      <c r="M179" s="332"/>
    </row>
    <row r="180" spans="1:17" ht="14.25" customHeight="1" thickTop="1" thickBot="1" x14ac:dyDescent="0.25">
      <c r="A180" s="332"/>
      <c r="B180" s="317"/>
      <c r="C180" s="341"/>
      <c r="D180" s="465"/>
      <c r="E180" s="464" t="s">
        <v>40</v>
      </c>
      <c r="F180" s="437"/>
      <c r="G180" s="437"/>
      <c r="H180" s="438"/>
      <c r="I180" s="1387"/>
      <c r="J180" s="1387"/>
      <c r="K180" s="341"/>
      <c r="L180" s="342"/>
    </row>
    <row r="181" spans="1:17" ht="16.5" thickTop="1" thickBot="1" x14ac:dyDescent="0.25">
      <c r="B181" s="316"/>
      <c r="C181" s="341"/>
      <c r="D181" s="1121" t="s">
        <v>68</v>
      </c>
      <c r="E181" s="466"/>
      <c r="F181" s="454"/>
      <c r="G181" s="454"/>
      <c r="H181" s="467"/>
      <c r="I181" s="1343">
        <f>SUM(I182:J219)</f>
        <v>9</v>
      </c>
      <c r="J181" s="1343"/>
      <c r="K181" s="341"/>
      <c r="L181" s="342"/>
      <c r="P181" s="332"/>
      <c r="Q181" s="332"/>
    </row>
    <row r="182" spans="1:17" s="332" customFormat="1" ht="14.25" customHeight="1" thickTop="1" thickBot="1" x14ac:dyDescent="0.25">
      <c r="A182" s="320"/>
      <c r="B182" s="316"/>
      <c r="C182" s="316"/>
      <c r="D182" s="468"/>
      <c r="E182" s="469" t="s">
        <v>45</v>
      </c>
      <c r="F182" s="470"/>
      <c r="G182" s="470"/>
      <c r="H182" s="471"/>
      <c r="I182" s="1387">
        <f>('[2]Casos Inactivos'!I182:J182+'[2]Luis Marte'!I182:J182+'[2]Adonis C.'!I182:J182+'[2]Georgina C.'!I182:J182+'[2]Rosa Elena'!I182:J182)</f>
        <v>0</v>
      </c>
      <c r="J182" s="1387"/>
      <c r="K182" s="341"/>
      <c r="L182" s="342"/>
      <c r="M182" s="320"/>
      <c r="N182" s="320"/>
      <c r="O182" s="320"/>
      <c r="P182" s="320"/>
      <c r="Q182" s="320"/>
    </row>
    <row r="183" spans="1:17" ht="14.25" customHeight="1" thickTop="1" thickBot="1" x14ac:dyDescent="0.25">
      <c r="B183" s="316"/>
      <c r="C183" s="316"/>
      <c r="D183" s="468"/>
      <c r="E183" s="469" t="s">
        <v>31</v>
      </c>
      <c r="F183" s="437"/>
      <c r="G183" s="437"/>
      <c r="H183" s="438"/>
      <c r="I183" s="1387">
        <f>('[2]Casos Inactivos'!I183:J183+'[2]Luis Marte'!I183:J183+'[2]Adonis C.'!I183:J183+'[2]Georgina C.'!I183:J183+'[2]Rosa Elena'!I183:J183)</f>
        <v>1</v>
      </c>
      <c r="J183" s="1387"/>
      <c r="K183" s="341"/>
      <c r="L183" s="342"/>
    </row>
    <row r="184" spans="1:17" ht="14.25" customHeight="1" thickTop="1" thickBot="1" x14ac:dyDescent="0.25">
      <c r="B184" s="316"/>
      <c r="C184" s="316"/>
      <c r="D184" s="468"/>
      <c r="E184" s="469" t="s">
        <v>46</v>
      </c>
      <c r="F184" s="472"/>
      <c r="G184" s="437"/>
      <c r="H184" s="438"/>
      <c r="I184" s="1387">
        <f>('[2]Casos Inactivos'!I184:J184+'[2]Luis Marte'!I184:J184+'[2]Adonis C.'!I184:J184+'[2]Georgina C.'!I184:J184+'[2]Rosa Elena'!I184:J184)</f>
        <v>0</v>
      </c>
      <c r="J184" s="1387"/>
      <c r="K184" s="341"/>
      <c r="L184" s="342"/>
    </row>
    <row r="185" spans="1:17" ht="14.25" customHeight="1" thickTop="1" thickBot="1" x14ac:dyDescent="0.25">
      <c r="B185" s="316"/>
      <c r="C185" s="341"/>
      <c r="D185" s="468"/>
      <c r="E185" s="469" t="s">
        <v>70</v>
      </c>
      <c r="F185" s="437"/>
      <c r="G185" s="437"/>
      <c r="H185" s="438"/>
      <c r="I185" s="1387">
        <f>('[2]Casos Inactivos'!I185:J185+'[2]Luis Marte'!I185:J185+'[2]Adonis C.'!I185:J185+'[2]Georgina C.'!I185:J185+'[2]Rosa Elena'!I185:J185)</f>
        <v>0</v>
      </c>
      <c r="J185" s="1387"/>
      <c r="K185" s="341"/>
      <c r="L185" s="342"/>
    </row>
    <row r="186" spans="1:17" ht="14.25" customHeight="1" thickTop="1" thickBot="1" x14ac:dyDescent="0.4">
      <c r="B186" s="316"/>
      <c r="C186" s="341"/>
      <c r="D186" s="468"/>
      <c r="E186" s="469" t="s">
        <v>29</v>
      </c>
      <c r="F186" s="437"/>
      <c r="G186" s="437"/>
      <c r="H186" s="438"/>
      <c r="I186" s="1387">
        <f>('[2]Casos Inactivos'!I186:J186+'[2]Luis Marte'!I186:J186+'[2]Adonis C.'!I186:J186+'[2]Georgina C.'!I186:J186+'[2]Rosa Elena'!I186:J186)</f>
        <v>0</v>
      </c>
      <c r="J186" s="1387"/>
      <c r="K186" s="341"/>
      <c r="L186" s="342"/>
      <c r="M186" s="473"/>
    </row>
    <row r="187" spans="1:17" ht="14.25" customHeight="1" thickTop="1" thickBot="1" x14ac:dyDescent="0.4">
      <c r="B187" s="316"/>
      <c r="C187" s="341"/>
      <c r="D187" s="468"/>
      <c r="E187" s="469" t="s">
        <v>124</v>
      </c>
      <c r="F187" s="437"/>
      <c r="G187" s="437"/>
      <c r="H187" s="438"/>
      <c r="I187" s="1387">
        <f>('[2]Casos Inactivos'!I187:J187+'[2]Luis Marte'!I187:J187+'[2]Adonis C.'!I187:J187+'[2]Georgina C.'!I187:J187+'[2]Rosa Elena'!I187:J187)</f>
        <v>0</v>
      </c>
      <c r="J187" s="1387"/>
      <c r="K187" s="341"/>
      <c r="L187" s="342"/>
      <c r="M187" s="473"/>
    </row>
    <row r="188" spans="1:17" ht="14.25" customHeight="1" thickTop="1" thickBot="1" x14ac:dyDescent="0.25">
      <c r="B188" s="316"/>
      <c r="C188" s="341"/>
      <c r="D188" s="474"/>
      <c r="E188" s="469" t="s">
        <v>71</v>
      </c>
      <c r="F188" s="437"/>
      <c r="G188" s="437"/>
      <c r="H188" s="438"/>
      <c r="I188" s="1387">
        <f>('[2]Casos Inactivos'!I188:J188+'[2]Luis Marte'!I188:J188+'[2]Adonis C.'!I188:J188+'[2]Georgina C.'!I188:J188+'[2]Rosa Elena'!I188:J188)</f>
        <v>0</v>
      </c>
      <c r="J188" s="1387"/>
      <c r="K188" s="341"/>
      <c r="L188" s="342"/>
    </row>
    <row r="189" spans="1:17" ht="14.25" customHeight="1" thickTop="1" thickBot="1" x14ac:dyDescent="0.25">
      <c r="B189" s="316"/>
      <c r="C189" s="341"/>
      <c r="D189" s="468"/>
      <c r="E189" s="469" t="s">
        <v>47</v>
      </c>
      <c r="F189" s="437"/>
      <c r="G189" s="437"/>
      <c r="H189" s="438"/>
      <c r="I189" s="1387">
        <f>('[2]Casos Inactivos'!I189:J189+'[2]Luis Marte'!I189:J189+'[2]Adonis C.'!I189:J189+'[2]Georgina C.'!I189:J189+'[2]Rosa Elena'!I189:J189)</f>
        <v>0</v>
      </c>
      <c r="J189" s="1387"/>
      <c r="K189" s="341"/>
      <c r="L189" s="342"/>
    </row>
    <row r="190" spans="1:17" ht="14.25" customHeight="1" thickTop="1" thickBot="1" x14ac:dyDescent="0.25">
      <c r="B190" s="316"/>
      <c r="C190" s="341"/>
      <c r="D190" s="474"/>
      <c r="E190" s="475" t="s">
        <v>73</v>
      </c>
      <c r="F190" s="437"/>
      <c r="G190" s="437"/>
      <c r="H190" s="438"/>
      <c r="I190" s="1387">
        <f>('[2]Casos Inactivos'!I190:J190+'[2]Luis Marte'!I190:J190+'[2]Adonis C.'!I190:J190+'[2]Georgina C.'!I190:J190+'[2]Rosa Elena'!I190:J190)</f>
        <v>0</v>
      </c>
      <c r="J190" s="1387"/>
      <c r="K190" s="341"/>
      <c r="L190" s="342"/>
    </row>
    <row r="191" spans="1:17" ht="14.25" customHeight="1" thickTop="1" thickBot="1" x14ac:dyDescent="0.25">
      <c r="B191" s="316"/>
      <c r="C191" s="341"/>
      <c r="D191" s="468"/>
      <c r="E191" s="469" t="s">
        <v>72</v>
      </c>
      <c r="F191" s="437"/>
      <c r="G191" s="437"/>
      <c r="H191" s="438"/>
      <c r="I191" s="1387">
        <f>('[2]Casos Inactivos'!I191:J191+'[2]Luis Marte'!I191:J191+'[2]Adonis C.'!I191:J191+'[2]Georgina C.'!I191:J191+'[2]Rosa Elena'!I191:J191)</f>
        <v>0</v>
      </c>
      <c r="J191" s="1387"/>
      <c r="K191" s="341"/>
      <c r="L191" s="342"/>
    </row>
    <row r="192" spans="1:17" ht="14.25" customHeight="1" thickTop="1" thickBot="1" x14ac:dyDescent="0.25">
      <c r="B192" s="316"/>
      <c r="C192" s="341"/>
      <c r="D192" s="468"/>
      <c r="E192" s="469" t="s">
        <v>67</v>
      </c>
      <c r="F192" s="437"/>
      <c r="G192" s="437"/>
      <c r="H192" s="438"/>
      <c r="I192" s="1387">
        <f>('[2]Casos Inactivos'!I192:J192+'[2]Luis Marte'!I192:J192+'[2]Adonis C.'!I192:J192+'[2]Georgina C.'!I192:J192+'[2]Rosa Elena'!I192:J192)</f>
        <v>0</v>
      </c>
      <c r="J192" s="1387"/>
      <c r="K192" s="341"/>
      <c r="L192" s="342"/>
    </row>
    <row r="193" spans="2:12" ht="14.25" customHeight="1" thickTop="1" thickBot="1" x14ac:dyDescent="0.25">
      <c r="B193" s="316"/>
      <c r="C193" s="341"/>
      <c r="D193" s="468"/>
      <c r="E193" s="476" t="s">
        <v>115</v>
      </c>
      <c r="F193" s="431"/>
      <c r="G193" s="431"/>
      <c r="H193" s="431"/>
      <c r="I193" s="1387">
        <f>('[2]Casos Inactivos'!I193:J193+'[2]Luis Marte'!I193:J193+'[2]Adonis C.'!I193:J193+'[2]Georgina C.'!I193:J193+'[2]Rosa Elena'!I193:J193)</f>
        <v>0</v>
      </c>
      <c r="J193" s="1387"/>
      <c r="K193" s="341"/>
      <c r="L193" s="342"/>
    </row>
    <row r="194" spans="2:12" ht="14.25" customHeight="1" thickTop="1" thickBot="1" x14ac:dyDescent="0.25">
      <c r="B194" s="316"/>
      <c r="C194" s="341"/>
      <c r="D194" s="468"/>
      <c r="E194" s="477" t="s">
        <v>57</v>
      </c>
      <c r="F194" s="437"/>
      <c r="G194" s="437"/>
      <c r="H194" s="438"/>
      <c r="I194" s="1387">
        <f>('[2]Casos Inactivos'!I194:J194+'[2]Luis Marte'!I194:J194+'[2]Adonis C.'!I194:J194+'[2]Georgina C.'!I194:J194+'[2]Rosa Elena'!I194:J194)</f>
        <v>3</v>
      </c>
      <c r="J194" s="1387"/>
      <c r="K194" s="341"/>
      <c r="L194" s="342"/>
    </row>
    <row r="195" spans="2:12" ht="14.25" customHeight="1" thickTop="1" thickBot="1" x14ac:dyDescent="0.25">
      <c r="B195" s="316"/>
      <c r="C195" s="341"/>
      <c r="D195" s="468"/>
      <c r="E195" s="469" t="s">
        <v>74</v>
      </c>
      <c r="F195" s="431"/>
      <c r="G195" s="431"/>
      <c r="H195" s="431"/>
      <c r="I195" s="1387">
        <f>('[2]Casos Inactivos'!I195:J195+'[2]Luis Marte'!I195:J195+'[2]Adonis C.'!I195:J195+'[2]Georgina C.'!I195:J195+'[2]Rosa Elena'!I195:J195)</f>
        <v>1</v>
      </c>
      <c r="J195" s="1387"/>
      <c r="K195" s="341"/>
      <c r="L195" s="342"/>
    </row>
    <row r="196" spans="2:12" ht="14.25" customHeight="1" thickTop="1" thickBot="1" x14ac:dyDescent="0.25">
      <c r="B196" s="316"/>
      <c r="C196" s="341"/>
      <c r="D196" s="468"/>
      <c r="E196" s="469" t="s">
        <v>79</v>
      </c>
      <c r="F196" s="437"/>
      <c r="G196" s="437"/>
      <c r="H196" s="438"/>
      <c r="I196" s="1387">
        <f>('[2]Casos Inactivos'!I196:J196+'[2]Luis Marte'!I196:J196+'[2]Adonis C.'!I196:J196+'[2]Georgina C.'!I196:J196+'[2]Rosa Elena'!I196:J196)</f>
        <v>0</v>
      </c>
      <c r="J196" s="1387"/>
      <c r="K196" s="341"/>
      <c r="L196" s="342"/>
    </row>
    <row r="197" spans="2:12" ht="14.25" customHeight="1" thickTop="1" thickBot="1" x14ac:dyDescent="0.25">
      <c r="B197" s="316"/>
      <c r="C197" s="341"/>
      <c r="D197" s="468"/>
      <c r="E197" s="469" t="s">
        <v>66</v>
      </c>
      <c r="F197" s="437"/>
      <c r="G197" s="437"/>
      <c r="H197" s="438"/>
      <c r="I197" s="1387">
        <f>('[2]Casos Inactivos'!I197:J197+'[2]Luis Marte'!I197:J197+'[2]Adonis C.'!I197:J197+'[2]Georgina C.'!I197:J197+'[2]Rosa Elena'!I197:J197)</f>
        <v>0</v>
      </c>
      <c r="J197" s="1387"/>
      <c r="K197" s="341"/>
      <c r="L197" s="342"/>
    </row>
    <row r="198" spans="2:12" ht="14.25" customHeight="1" thickTop="1" thickBot="1" x14ac:dyDescent="0.25">
      <c r="B198" s="316"/>
      <c r="C198" s="341"/>
      <c r="D198" s="468"/>
      <c r="E198" s="469" t="s">
        <v>75</v>
      </c>
      <c r="F198" s="472"/>
      <c r="G198" s="437"/>
      <c r="H198" s="438"/>
      <c r="I198" s="1387">
        <f>('[2]Casos Inactivos'!I198:J198+'[2]Luis Marte'!I198:J198+'[2]Adonis C.'!I198:J198+'[2]Georgina C.'!I198:J198+'[2]Rosa Elena'!I198:J198)</f>
        <v>0</v>
      </c>
      <c r="J198" s="1387"/>
      <c r="K198" s="341"/>
      <c r="L198" s="342"/>
    </row>
    <row r="199" spans="2:12" ht="14.25" customHeight="1" thickTop="1" thickBot="1" x14ac:dyDescent="0.25">
      <c r="B199" s="316"/>
      <c r="C199" s="316"/>
      <c r="D199" s="474"/>
      <c r="E199" s="469" t="s">
        <v>78</v>
      </c>
      <c r="F199" s="472"/>
      <c r="G199" s="437"/>
      <c r="H199" s="438"/>
      <c r="I199" s="1387">
        <f>('[2]Casos Inactivos'!I199:J199+'[2]Luis Marte'!I199:J199+'[2]Adonis C.'!I199:J199+'[2]Georgina C.'!I199:J199+'[2]Rosa Elena'!I199:J199)</f>
        <v>0</v>
      </c>
      <c r="J199" s="1387"/>
      <c r="K199" s="341"/>
      <c r="L199" s="342"/>
    </row>
    <row r="200" spans="2:12" ht="14.25" customHeight="1" thickTop="1" thickBot="1" x14ac:dyDescent="0.25">
      <c r="B200" s="316"/>
      <c r="C200" s="316"/>
      <c r="D200" s="468"/>
      <c r="E200" s="386" t="s">
        <v>95</v>
      </c>
      <c r="F200" s="431"/>
      <c r="G200" s="431"/>
      <c r="H200" s="431"/>
      <c r="I200" s="1387">
        <f>('[2]Casos Inactivos'!I200:J200+'[2]Luis Marte'!I200:J200+'[2]Adonis C.'!I200:J200+'[2]Georgina C.'!I200:J200+'[2]Rosa Elena'!I200:J200)</f>
        <v>0</v>
      </c>
      <c r="J200" s="1387"/>
      <c r="K200" s="341"/>
      <c r="L200" s="342"/>
    </row>
    <row r="201" spans="2:12" ht="14.25" customHeight="1" thickTop="1" thickBot="1" x14ac:dyDescent="0.25">
      <c r="B201" s="316"/>
      <c r="C201" s="316"/>
      <c r="D201" s="468"/>
      <c r="E201" s="477" t="s">
        <v>97</v>
      </c>
      <c r="F201" s="437"/>
      <c r="G201" s="437"/>
      <c r="H201" s="438"/>
      <c r="I201" s="1387">
        <f>('[2]Casos Inactivos'!I201:J201+'[2]Luis Marte'!I201:J201+'[2]Adonis C.'!I201:J201+'[2]Georgina C.'!I201:J201+'[2]Rosa Elena'!I201:J201)</f>
        <v>0</v>
      </c>
      <c r="J201" s="1387"/>
      <c r="K201" s="341"/>
      <c r="L201" s="342"/>
    </row>
    <row r="202" spans="2:12" ht="14.25" customHeight="1" thickTop="1" thickBot="1" x14ac:dyDescent="0.25">
      <c r="B202" s="316"/>
      <c r="C202" s="316"/>
      <c r="D202" s="468"/>
      <c r="E202" s="477" t="s">
        <v>102</v>
      </c>
      <c r="F202" s="437"/>
      <c r="G202" s="437"/>
      <c r="H202" s="438"/>
      <c r="I202" s="1387">
        <f>('[2]Casos Inactivos'!I202:J202+'[2]Luis Marte'!I202:J202+'[2]Adonis C.'!I202:J202+'[2]Georgina C.'!I202:J202+'[2]Rosa Elena'!I202:J202)</f>
        <v>0</v>
      </c>
      <c r="J202" s="1387"/>
      <c r="K202" s="341"/>
      <c r="L202" s="342"/>
    </row>
    <row r="203" spans="2:12" ht="14.25" customHeight="1" thickTop="1" thickBot="1" x14ac:dyDescent="0.25">
      <c r="B203" s="316"/>
      <c r="C203" s="316"/>
      <c r="D203" s="468"/>
      <c r="E203" s="477" t="s">
        <v>99</v>
      </c>
      <c r="F203" s="437"/>
      <c r="G203" s="437"/>
      <c r="H203" s="438"/>
      <c r="I203" s="1387">
        <f>('[2]Casos Inactivos'!I203:J203+'[2]Luis Marte'!I203:J203+'[2]Adonis C.'!I203:J203+'[2]Georgina C.'!I203:J203+'[2]Rosa Elena'!I203:J203)</f>
        <v>0</v>
      </c>
      <c r="J203" s="1387"/>
      <c r="K203" s="341"/>
      <c r="L203" s="342"/>
    </row>
    <row r="204" spans="2:12" ht="14.25" customHeight="1" thickTop="1" thickBot="1" x14ac:dyDescent="0.25">
      <c r="B204" s="316"/>
      <c r="C204" s="316"/>
      <c r="D204" s="468"/>
      <c r="E204" s="478" t="s">
        <v>118</v>
      </c>
      <c r="F204" s="431"/>
      <c r="G204" s="431"/>
      <c r="H204" s="431"/>
      <c r="I204" s="1387">
        <f>('[2]Casos Inactivos'!I204:J204+'[2]Luis Marte'!I204:J204+'[2]Adonis C.'!I204:J204+'[2]Georgina C.'!I204:J204+'[2]Rosa Elena'!I204:J204)</f>
        <v>0</v>
      </c>
      <c r="J204" s="1387"/>
      <c r="K204" s="341"/>
      <c r="L204" s="342"/>
    </row>
    <row r="205" spans="2:12" ht="14.25" customHeight="1" thickTop="1" thickBot="1" x14ac:dyDescent="0.25">
      <c r="B205" s="316"/>
      <c r="C205" s="316"/>
      <c r="D205" s="474"/>
      <c r="E205" s="477" t="s">
        <v>100</v>
      </c>
      <c r="F205" s="437"/>
      <c r="G205" s="437"/>
      <c r="H205" s="438"/>
      <c r="I205" s="1387">
        <f>('[2]Casos Inactivos'!I205:J205+'[2]Luis Marte'!I205:J205+'[2]Adonis C.'!I205:J205+'[2]Georgina C.'!I205:J205+'[2]Rosa Elena'!I205:J205)</f>
        <v>1</v>
      </c>
      <c r="J205" s="1387"/>
      <c r="K205" s="341"/>
      <c r="L205" s="342"/>
    </row>
    <row r="206" spans="2:12" ht="14.25" customHeight="1" thickTop="1" thickBot="1" x14ac:dyDescent="0.25">
      <c r="B206" s="316"/>
      <c r="C206" s="316"/>
      <c r="D206" s="474"/>
      <c r="E206" s="477" t="s">
        <v>101</v>
      </c>
      <c r="F206" s="437"/>
      <c r="G206" s="437"/>
      <c r="H206" s="438"/>
      <c r="I206" s="1387">
        <f>('[2]Casos Inactivos'!I206:J206+'[2]Luis Marte'!I206:J206+'[2]Adonis C.'!I206:J206+'[2]Georgina C.'!I206:J206+'[2]Rosa Elena'!I206:J206)</f>
        <v>0</v>
      </c>
      <c r="J206" s="1387"/>
      <c r="K206" s="341"/>
      <c r="L206" s="342"/>
    </row>
    <row r="207" spans="2:12" ht="14.25" customHeight="1" thickTop="1" thickBot="1" x14ac:dyDescent="0.25">
      <c r="B207" s="316"/>
      <c r="C207" s="316"/>
      <c r="D207" s="474"/>
      <c r="E207" s="479" t="s">
        <v>98</v>
      </c>
      <c r="F207" s="437"/>
      <c r="G207" s="437"/>
      <c r="H207" s="438"/>
      <c r="I207" s="1387">
        <f>('[2]Casos Inactivos'!I207:J207+'[2]Luis Marte'!I207:J207+'[2]Adonis C.'!I207:J207+'[2]Georgina C.'!I207:J207+'[2]Rosa Elena'!I207:J207)</f>
        <v>0</v>
      </c>
      <c r="J207" s="1387"/>
      <c r="K207" s="341"/>
      <c r="L207" s="342"/>
    </row>
    <row r="208" spans="2:12" ht="14.25" customHeight="1" thickTop="1" thickBot="1" x14ac:dyDescent="0.25">
      <c r="B208" s="316"/>
      <c r="C208" s="316"/>
      <c r="D208" s="474"/>
      <c r="E208" s="477" t="s">
        <v>117</v>
      </c>
      <c r="F208" s="437"/>
      <c r="G208" s="437"/>
      <c r="H208" s="438"/>
      <c r="I208" s="1387">
        <f>('[2]Casos Inactivos'!I208:J208+'[2]Luis Marte'!I208:J208+'[2]Adonis C.'!I208:J208+'[2]Georgina C.'!I208:J208+'[2]Rosa Elena'!I208:J208)</f>
        <v>0</v>
      </c>
      <c r="J208" s="1387"/>
      <c r="K208" s="341"/>
      <c r="L208" s="342"/>
    </row>
    <row r="209" spans="2:12" ht="14.25" customHeight="1" thickTop="1" thickBot="1" x14ac:dyDescent="0.25">
      <c r="B209" s="316"/>
      <c r="C209" s="316"/>
      <c r="D209" s="474"/>
      <c r="E209" s="477" t="s">
        <v>81</v>
      </c>
      <c r="F209" s="437"/>
      <c r="G209" s="437"/>
      <c r="H209" s="438"/>
      <c r="I209" s="1387">
        <f>('[2]Casos Inactivos'!I209:J209+'[2]Luis Marte'!I209:J209+'[2]Adonis C.'!I209:J209+'[2]Georgina C.'!I209:J209+'[2]Rosa Elena'!I209:J209)</f>
        <v>0</v>
      </c>
      <c r="J209" s="1387"/>
      <c r="K209" s="341"/>
      <c r="L209" s="342"/>
    </row>
    <row r="210" spans="2:12" ht="14.25" customHeight="1" thickTop="1" thickBot="1" x14ac:dyDescent="0.25">
      <c r="B210" s="316"/>
      <c r="C210" s="316"/>
      <c r="D210" s="474"/>
      <c r="E210" s="477" t="s">
        <v>143</v>
      </c>
      <c r="F210" s="437"/>
      <c r="G210" s="437"/>
      <c r="H210" s="438"/>
      <c r="I210" s="1387">
        <f>('[2]Casos Inactivos'!I210:J210+'[2]Luis Marte'!I210:J210+'[2]Adonis C.'!I210:J210+'[2]Georgina C.'!I210:J210+'[2]Rosa Elena'!I210:J210)</f>
        <v>0</v>
      </c>
      <c r="J210" s="1387"/>
      <c r="K210" s="341"/>
      <c r="L210" s="342"/>
    </row>
    <row r="211" spans="2:12" ht="14.25" customHeight="1" thickTop="1" thickBot="1" x14ac:dyDescent="0.25">
      <c r="B211" s="316"/>
      <c r="C211" s="316"/>
      <c r="D211" s="474"/>
      <c r="E211" s="477" t="s">
        <v>155</v>
      </c>
      <c r="F211" s="437"/>
      <c r="G211" s="437"/>
      <c r="H211" s="438"/>
      <c r="I211" s="1387">
        <f>('[2]Casos Inactivos'!I211:J211+'[2]Luis Marte'!I211:J211+'[2]Adonis C.'!I211:J211+'[2]Georgina C.'!I211:J211+'[2]Rosa Elena'!I211:J211)</f>
        <v>0</v>
      </c>
      <c r="J211" s="1387"/>
      <c r="K211" s="341"/>
      <c r="L211" s="342"/>
    </row>
    <row r="212" spans="2:12" ht="14.25" customHeight="1" thickTop="1" thickBot="1" x14ac:dyDescent="0.25">
      <c r="B212" s="316"/>
      <c r="C212" s="316"/>
      <c r="D212" s="474"/>
      <c r="E212" s="477" t="s">
        <v>156</v>
      </c>
      <c r="F212" s="437"/>
      <c r="G212" s="437"/>
      <c r="H212" s="438"/>
      <c r="I212" s="1387">
        <f>('[2]Casos Inactivos'!I212:J212+'[2]Luis Marte'!I212:J212+'[2]Adonis C.'!I212:J212+'[2]Georgina C.'!I212:J212+'[2]Rosa Elena'!I212:J212)</f>
        <v>0</v>
      </c>
      <c r="J212" s="1387"/>
      <c r="K212" s="341"/>
      <c r="L212" s="342"/>
    </row>
    <row r="213" spans="2:12" ht="14.25" customHeight="1" thickTop="1" thickBot="1" x14ac:dyDescent="0.25">
      <c r="B213" s="316"/>
      <c r="C213" s="316"/>
      <c r="D213" s="474"/>
      <c r="E213" s="477" t="s">
        <v>116</v>
      </c>
      <c r="F213" s="437"/>
      <c r="G213" s="437"/>
      <c r="H213" s="438"/>
      <c r="I213" s="1387">
        <f>('[2]Casos Inactivos'!I213:J213+'[2]Luis Marte'!I213:J213+'[2]Adonis C.'!I213:J213+'[2]Georgina C.'!I213:J213+'[2]Rosa Elena'!I213:J213)</f>
        <v>0</v>
      </c>
      <c r="J213" s="1387"/>
      <c r="K213" s="341"/>
      <c r="L213" s="342"/>
    </row>
    <row r="214" spans="2:12" ht="14.25" customHeight="1" thickTop="1" thickBot="1" x14ac:dyDescent="0.25">
      <c r="B214" s="316"/>
      <c r="C214" s="316"/>
      <c r="D214" s="474"/>
      <c r="E214" s="478" t="s">
        <v>80</v>
      </c>
      <c r="F214" s="437"/>
      <c r="G214" s="437"/>
      <c r="H214" s="438"/>
      <c r="I214" s="1387">
        <f>('[2]Casos Inactivos'!I214:J214+'[2]Luis Marte'!I214:J214+'[2]Adonis C.'!I214:J214+'[2]Georgina C.'!I214:J214+'[2]Rosa Elena'!I214:J214)</f>
        <v>0</v>
      </c>
      <c r="J214" s="1387"/>
      <c r="K214" s="341"/>
      <c r="L214" s="342"/>
    </row>
    <row r="215" spans="2:12" ht="14.25" customHeight="1" thickTop="1" thickBot="1" x14ac:dyDescent="0.25">
      <c r="B215" s="316"/>
      <c r="C215" s="316"/>
      <c r="D215" s="468"/>
      <c r="E215" s="469" t="s">
        <v>77</v>
      </c>
      <c r="F215" s="431"/>
      <c r="G215" s="431"/>
      <c r="H215" s="431"/>
      <c r="I215" s="1387">
        <f>('[2]Casos Inactivos'!I215:J215+'[2]Luis Marte'!I215:J215+'[2]Adonis C.'!I215:J215+'[2]Georgina C.'!I215:J215+'[2]Rosa Elena'!I215:J215)</f>
        <v>0</v>
      </c>
      <c r="J215" s="1387"/>
      <c r="K215" s="341"/>
      <c r="L215" s="342"/>
    </row>
    <row r="216" spans="2:12" ht="14.25" customHeight="1" thickTop="1" thickBot="1" x14ac:dyDescent="0.25">
      <c r="B216" s="316"/>
      <c r="C216" s="316"/>
      <c r="D216" s="480"/>
      <c r="E216" s="477" t="s">
        <v>76</v>
      </c>
      <c r="F216" s="437"/>
      <c r="G216" s="437"/>
      <c r="H216" s="438"/>
      <c r="I216" s="1387">
        <f>('[2]Casos Inactivos'!I216:J216+'[2]Luis Marte'!I216:J216+'[2]Adonis C.'!I216:J216+'[2]Georgina C.'!I216:J216+'[2]Rosa Elena'!I216:J216)</f>
        <v>0</v>
      </c>
      <c r="J216" s="1387"/>
      <c r="K216" s="341"/>
      <c r="L216" s="342"/>
    </row>
    <row r="217" spans="2:12" ht="14.25" customHeight="1" thickTop="1" thickBot="1" x14ac:dyDescent="0.25">
      <c r="B217" s="316"/>
      <c r="C217" s="316"/>
      <c r="D217" s="474"/>
      <c r="E217" s="469" t="s">
        <v>69</v>
      </c>
      <c r="F217" s="437"/>
      <c r="G217" s="437"/>
      <c r="H217" s="438"/>
      <c r="I217" s="1387">
        <f>('[2]Casos Inactivos'!I217:J217+'[2]Luis Marte'!I217:J217+'[2]Adonis C.'!I217:J217+'[2]Georgina C.'!I217:J217+'[2]Rosa Elena'!I217:J217)</f>
        <v>0</v>
      </c>
      <c r="J217" s="1387"/>
      <c r="K217" s="341"/>
      <c r="L217" s="342"/>
    </row>
    <row r="218" spans="2:12" ht="14.25" customHeight="1" thickTop="1" thickBot="1" x14ac:dyDescent="0.25">
      <c r="B218" s="316"/>
      <c r="C218" s="316"/>
      <c r="D218" s="474"/>
      <c r="E218" s="477" t="s">
        <v>135</v>
      </c>
      <c r="F218" s="437"/>
      <c r="G218" s="437"/>
      <c r="H218" s="438"/>
      <c r="I218" s="1387">
        <f>('[2]Casos Inactivos'!I218:J218+'[2]Luis Marte'!I218:J218+'[2]Adonis C.'!I218:J218+'[2]Georgina C.'!I218:J218+'[2]Rosa Elena'!I218:J218)</f>
        <v>2</v>
      </c>
      <c r="J218" s="1387"/>
      <c r="K218" s="341"/>
      <c r="L218" s="342"/>
    </row>
    <row r="219" spans="2:12" ht="14.25" customHeight="1" thickTop="1" thickBot="1" x14ac:dyDescent="0.25">
      <c r="B219" s="316"/>
      <c r="C219" s="316"/>
      <c r="D219" s="481"/>
      <c r="E219" s="482" t="s">
        <v>44</v>
      </c>
      <c r="F219" s="437"/>
      <c r="G219" s="437"/>
      <c r="H219" s="438"/>
      <c r="I219" s="1387">
        <f>('[2]Casos Inactivos'!I219:J219+'[2]Luis Marte'!I219:J219+'[2]Adonis C.'!I219:J219+'[2]Georgina C.'!I219:J219+'[2]Rosa Elena'!I219:J219)</f>
        <v>1</v>
      </c>
      <c r="J219" s="1387"/>
      <c r="K219" s="341"/>
      <c r="L219" s="342"/>
    </row>
    <row r="220" spans="2:12" ht="16.5" thickTop="1" thickBot="1" x14ac:dyDescent="0.25">
      <c r="B220" s="316"/>
      <c r="C220" s="340"/>
      <c r="D220" s="483" t="s">
        <v>162</v>
      </c>
      <c r="E220" s="484"/>
      <c r="F220" s="484"/>
      <c r="G220" s="484"/>
      <c r="H220" s="485"/>
      <c r="I220" s="1334">
        <f>(I221+I222+I223)</f>
        <v>69</v>
      </c>
      <c r="J220" s="1399"/>
      <c r="K220" s="341"/>
      <c r="L220" s="342"/>
    </row>
    <row r="221" spans="2:12" ht="14.25" customHeight="1" thickTop="1" thickBot="1" x14ac:dyDescent="0.25">
      <c r="B221" s="316"/>
      <c r="C221" s="316"/>
      <c r="D221" s="486"/>
      <c r="E221" s="464" t="s">
        <v>82</v>
      </c>
      <c r="F221" s="487"/>
      <c r="G221" s="487"/>
      <c r="H221" s="488"/>
      <c r="I221" s="1397">
        <f>('[2]Luis Marte'!I221:J221+'[2]Adonis C.'!I221:J221+'[2]Georgina C.'!I221:J221+'[2]Rosa Elena'!I221:J221)</f>
        <v>41</v>
      </c>
      <c r="J221" s="1398"/>
      <c r="K221" s="341"/>
      <c r="L221" s="342"/>
    </row>
    <row r="222" spans="2:12" ht="14.25" customHeight="1" thickTop="1" thickBot="1" x14ac:dyDescent="0.25">
      <c r="B222" s="316"/>
      <c r="C222" s="316"/>
      <c r="D222" s="340"/>
      <c r="E222" s="464" t="s">
        <v>145</v>
      </c>
      <c r="F222" s="487"/>
      <c r="G222" s="487"/>
      <c r="H222" s="488"/>
      <c r="I222" s="1397">
        <f>('[2]Luis Marte'!I222:J222+'[2]Adonis C.'!I222:J222+'[2]Georgina C.'!I222:J222+'[2]Rosa Elena'!I222:J222)</f>
        <v>0</v>
      </c>
      <c r="J222" s="1398"/>
      <c r="K222" s="341"/>
      <c r="L222" s="342"/>
    </row>
    <row r="223" spans="2:12" ht="14.25" customHeight="1" thickTop="1" thickBot="1" x14ac:dyDescent="0.25">
      <c r="B223" s="316"/>
      <c r="C223" s="316"/>
      <c r="D223" s="340"/>
      <c r="E223" s="464" t="s">
        <v>176</v>
      </c>
      <c r="F223" s="487"/>
      <c r="G223" s="487"/>
      <c r="H223" s="488"/>
      <c r="I223" s="1397">
        <f>('[2]Luis Marte'!I223:J223+'[2]Adonis C.'!I223:J223+'[2]Georgina C.'!I223:J223+'[2]Rosa Elena'!I223:J223)</f>
        <v>28</v>
      </c>
      <c r="J223" s="1398"/>
      <c r="K223" s="341"/>
      <c r="L223" s="342"/>
    </row>
    <row r="224" spans="2:12" ht="14.25" customHeight="1" thickTop="1" thickBot="1" x14ac:dyDescent="0.25">
      <c r="B224" s="489"/>
      <c r="C224" s="316"/>
      <c r="D224" s="490"/>
      <c r="E224" s="491" t="s">
        <v>83</v>
      </c>
      <c r="F224" s="492"/>
      <c r="G224" s="492"/>
      <c r="H224" s="493"/>
      <c r="I224" s="1391">
        <f>SUM(I225:I226)</f>
        <v>0</v>
      </c>
      <c r="J224" s="1392"/>
      <c r="K224" s="341"/>
      <c r="L224" s="342"/>
    </row>
    <row r="225" spans="2:13" ht="14.25" customHeight="1" thickTop="1" thickBot="1" x14ac:dyDescent="0.25">
      <c r="B225" s="316"/>
      <c r="C225" s="316"/>
      <c r="D225" s="340"/>
      <c r="E225" s="494" t="s">
        <v>84</v>
      </c>
      <c r="F225" s="458"/>
      <c r="G225" s="458"/>
      <c r="H225" s="495"/>
      <c r="I225" s="1397"/>
      <c r="J225" s="1398"/>
      <c r="K225" s="341"/>
      <c r="L225" s="342"/>
    </row>
    <row r="226" spans="2:13" ht="14.25" customHeight="1" thickTop="1" thickBot="1" x14ac:dyDescent="0.25">
      <c r="B226" s="316"/>
      <c r="C226" s="316"/>
      <c r="D226" s="340"/>
      <c r="E226" s="496" t="s">
        <v>85</v>
      </c>
      <c r="F226" s="458"/>
      <c r="G226" s="458"/>
      <c r="H226" s="495"/>
      <c r="I226" s="1395"/>
      <c r="J226" s="1396"/>
      <c r="K226" s="341"/>
      <c r="L226" s="342"/>
    </row>
    <row r="227" spans="2:13" ht="14.25" customHeight="1" thickTop="1" thickBot="1" x14ac:dyDescent="0.25">
      <c r="B227" s="316"/>
      <c r="C227" s="316"/>
      <c r="D227" s="340"/>
      <c r="E227" s="491" t="s">
        <v>174</v>
      </c>
      <c r="F227" s="492"/>
      <c r="G227" s="492"/>
      <c r="H227" s="493"/>
      <c r="I227" s="1391">
        <f>(I228+I229+I230+I231)</f>
        <v>4</v>
      </c>
      <c r="J227" s="1392"/>
      <c r="K227" s="341"/>
      <c r="L227" s="342"/>
    </row>
    <row r="228" spans="2:13" ht="14.25" customHeight="1" thickTop="1" thickBot="1" x14ac:dyDescent="0.25">
      <c r="B228" s="316"/>
      <c r="C228" s="316"/>
      <c r="D228" s="340"/>
      <c r="E228" s="496" t="s">
        <v>119</v>
      </c>
      <c r="F228" s="458"/>
      <c r="G228" s="458"/>
      <c r="H228" s="495"/>
      <c r="I228" s="1397"/>
      <c r="J228" s="1398"/>
      <c r="K228" s="341"/>
      <c r="L228" s="342"/>
    </row>
    <row r="229" spans="2:13" ht="14.25" customHeight="1" thickTop="1" thickBot="1" x14ac:dyDescent="0.25">
      <c r="B229" s="316"/>
      <c r="C229" s="316"/>
      <c r="D229" s="340"/>
      <c r="E229" s="496" t="s">
        <v>87</v>
      </c>
      <c r="F229" s="458"/>
      <c r="G229" s="458"/>
      <c r="H229" s="495"/>
      <c r="I229" s="1397"/>
      <c r="J229" s="1398"/>
      <c r="K229" s="341"/>
      <c r="L229" s="342"/>
    </row>
    <row r="230" spans="2:13" ht="14.25" customHeight="1" thickTop="1" thickBot="1" x14ac:dyDescent="0.25">
      <c r="B230" s="316"/>
      <c r="C230" s="316"/>
      <c r="D230" s="340"/>
      <c r="E230" s="496" t="s">
        <v>88</v>
      </c>
      <c r="F230" s="458"/>
      <c r="G230" s="458"/>
      <c r="H230" s="495"/>
      <c r="I230" s="1397">
        <v>4</v>
      </c>
      <c r="J230" s="1398"/>
      <c r="K230" s="341"/>
      <c r="L230" s="342"/>
    </row>
    <row r="231" spans="2:13" ht="14.25" customHeight="1" thickTop="1" thickBot="1" x14ac:dyDescent="0.25">
      <c r="B231" s="316"/>
      <c r="C231" s="316"/>
      <c r="D231" s="340"/>
      <c r="E231" s="497" t="s">
        <v>173</v>
      </c>
      <c r="F231" s="437"/>
      <c r="G231" s="437"/>
      <c r="H231" s="438"/>
      <c r="I231" s="1397"/>
      <c r="J231" s="1398"/>
      <c r="K231" s="341"/>
      <c r="L231" s="342"/>
    </row>
    <row r="232" spans="2:13" ht="14.25" customHeight="1" thickTop="1" thickBot="1" x14ac:dyDescent="0.25">
      <c r="B232" s="316"/>
      <c r="C232" s="316"/>
      <c r="D232" s="483" t="s">
        <v>163</v>
      </c>
      <c r="E232" s="484"/>
      <c r="F232" s="484"/>
      <c r="G232" s="484"/>
      <c r="H232" s="485"/>
      <c r="I232" s="1334">
        <f>(I233+I234+I235)</f>
        <v>23</v>
      </c>
      <c r="J232" s="1399"/>
      <c r="K232" s="341"/>
      <c r="L232" s="342"/>
    </row>
    <row r="233" spans="2:13" ht="14.25" customHeight="1" thickTop="1" thickBot="1" x14ac:dyDescent="0.25">
      <c r="B233" s="316"/>
      <c r="C233" s="316"/>
      <c r="D233" s="340"/>
      <c r="E233" s="498" t="s">
        <v>9</v>
      </c>
      <c r="F233" s="431"/>
      <c r="G233" s="431"/>
      <c r="H233" s="431"/>
      <c r="I233" s="1404">
        <f>('[2]Luis Marte'!I233:J233+'[2]Adonis C.'!I233:J233+'[2]Georgina C.'!I233:J233+'[2]Rosa Elena'!I233:J233)</f>
        <v>6</v>
      </c>
      <c r="J233" s="1404"/>
      <c r="K233" s="341"/>
      <c r="L233" s="342"/>
    </row>
    <row r="234" spans="2:13" ht="14.25" customHeight="1" thickTop="1" thickBot="1" x14ac:dyDescent="0.25">
      <c r="B234" s="316"/>
      <c r="C234" s="316"/>
      <c r="D234" s="340"/>
      <c r="E234" s="464" t="s">
        <v>144</v>
      </c>
      <c r="F234" s="437"/>
      <c r="G234" s="437"/>
      <c r="H234" s="438"/>
      <c r="I234" s="1404">
        <f>('[2]Luis Marte'!I234:J234+'[2]Adonis C.'!I234:J234+'[2]Georgina C.'!I234:J234+'[2]Rosa Elena'!I234:J234)</f>
        <v>0</v>
      </c>
      <c r="J234" s="1404"/>
      <c r="K234" s="341"/>
      <c r="L234" s="342"/>
    </row>
    <row r="235" spans="2:13" ht="14.25" customHeight="1" thickTop="1" thickBot="1" x14ac:dyDescent="0.25">
      <c r="B235" s="316"/>
      <c r="C235" s="316"/>
      <c r="D235" s="340"/>
      <c r="E235" s="499" t="s">
        <v>24</v>
      </c>
      <c r="F235" s="440"/>
      <c r="G235" s="440"/>
      <c r="H235" s="441"/>
      <c r="I235" s="1404">
        <f>('[2]Luis Marte'!I235:J235+'[2]Adonis C.'!I235:J235+'[2]Georgina C.'!I235:J235+'[2]Rosa Elena'!I235:J235)</f>
        <v>17</v>
      </c>
      <c r="J235" s="1404"/>
      <c r="K235" s="341"/>
      <c r="L235" s="342"/>
    </row>
    <row r="236" spans="2:13" ht="14.25" customHeight="1" thickTop="1" thickBot="1" x14ac:dyDescent="0.25">
      <c r="B236" s="316"/>
      <c r="C236" s="316"/>
      <c r="D236" s="483" t="s">
        <v>164</v>
      </c>
      <c r="E236" s="484"/>
      <c r="F236" s="484"/>
      <c r="G236" s="484"/>
      <c r="H236" s="485"/>
      <c r="I236" s="1334">
        <f>SUM(I237:J240)</f>
        <v>49</v>
      </c>
      <c r="J236" s="1399"/>
      <c r="K236" s="341"/>
      <c r="L236" s="342"/>
    </row>
    <row r="237" spans="2:13" ht="14.25" customHeight="1" thickTop="1" thickBot="1" x14ac:dyDescent="0.25">
      <c r="B237" s="316"/>
      <c r="C237" s="316"/>
      <c r="D237" s="486"/>
      <c r="E237" s="464" t="s">
        <v>9</v>
      </c>
      <c r="F237" s="437"/>
      <c r="G237" s="437"/>
      <c r="H237" s="438"/>
      <c r="I237" s="1400">
        <f>('[2]Luis Marte'!I237:J237+'[2]Georgina C.'!I237:J237+'[2]Rosa Elena'!I237:J237)</f>
        <v>9</v>
      </c>
      <c r="J237" s="1400"/>
      <c r="K237" s="341"/>
      <c r="L237" s="342"/>
    </row>
    <row r="238" spans="2:13" ht="14.25" customHeight="1" thickTop="1" thickBot="1" x14ac:dyDescent="0.25">
      <c r="B238" s="316"/>
      <c r="C238" s="316"/>
      <c r="D238" s="340"/>
      <c r="E238" s="464" t="s">
        <v>144</v>
      </c>
      <c r="F238" s="437"/>
      <c r="G238" s="437"/>
      <c r="H238" s="438"/>
      <c r="I238" s="1400">
        <f>('[2]Luis Marte'!I238:J238+'[2]Georgina C.'!I238:J238+'[2]Rosa Elena'!I238:J238)</f>
        <v>2</v>
      </c>
      <c r="J238" s="1400"/>
      <c r="K238" s="341"/>
      <c r="L238" s="342"/>
    </row>
    <row r="239" spans="2:13" ht="14.25" customHeight="1" thickTop="1" thickBot="1" x14ac:dyDescent="0.25">
      <c r="B239" s="316"/>
      <c r="C239" s="316"/>
      <c r="D239" s="340"/>
      <c r="E239" s="499" t="s">
        <v>24</v>
      </c>
      <c r="F239" s="440"/>
      <c r="G239" s="440"/>
      <c r="H239" s="441"/>
      <c r="I239" s="1400">
        <f>('[2]Luis Marte'!I239:J239+'[2]Georgina C.'!I239:J239+'[2]Rosa Elena'!I239:J239)</f>
        <v>38</v>
      </c>
      <c r="J239" s="1400"/>
      <c r="K239" s="341"/>
      <c r="L239" s="342"/>
    </row>
    <row r="240" spans="2:13" ht="14.25" customHeight="1" thickTop="1" thickBot="1" x14ac:dyDescent="0.25">
      <c r="B240" s="316"/>
      <c r="C240" s="316"/>
      <c r="D240" s="340"/>
      <c r="E240" s="499" t="s">
        <v>12</v>
      </c>
      <c r="F240" s="440"/>
      <c r="G240" s="440"/>
      <c r="H240" s="441"/>
      <c r="I240" s="1400">
        <f>('[2]Luis Marte'!I240:J240+'[2]Georgina C.'!I240:J240+'[2]Rosa Elena'!I240:J240)</f>
        <v>0</v>
      </c>
      <c r="J240" s="1400"/>
      <c r="K240" s="341"/>
      <c r="L240" s="342"/>
      <c r="M240" s="500"/>
    </row>
    <row r="241" spans="2:12" ht="14.25" customHeight="1" thickTop="1" thickBot="1" x14ac:dyDescent="0.3">
      <c r="B241" s="316"/>
      <c r="C241" s="316"/>
      <c r="D241" s="340"/>
      <c r="E241" s="1401" t="s">
        <v>32</v>
      </c>
      <c r="F241" s="1402"/>
      <c r="G241" s="1402"/>
      <c r="H241" s="1403"/>
      <c r="I241" s="1367">
        <f>(I242+I243+I244+I245)</f>
        <v>0</v>
      </c>
      <c r="J241" s="1367"/>
      <c r="K241" s="341"/>
      <c r="L241" s="342"/>
    </row>
    <row r="242" spans="2:12" ht="14.25" customHeight="1" thickTop="1" thickBot="1" x14ac:dyDescent="0.25">
      <c r="B242" s="316"/>
      <c r="C242" s="316"/>
      <c r="D242" s="340"/>
      <c r="E242" s="498" t="s">
        <v>9</v>
      </c>
      <c r="F242" s="431"/>
      <c r="G242" s="431"/>
      <c r="H242" s="431"/>
      <c r="I242" s="1404"/>
      <c r="J242" s="1404"/>
      <c r="K242" s="341"/>
      <c r="L242" s="501"/>
    </row>
    <row r="243" spans="2:12" ht="14.25" customHeight="1" thickTop="1" thickBot="1" x14ac:dyDescent="0.25">
      <c r="B243" s="316"/>
      <c r="C243" s="316"/>
      <c r="D243" s="340"/>
      <c r="E243" s="464" t="s">
        <v>144</v>
      </c>
      <c r="F243" s="437"/>
      <c r="G243" s="437"/>
      <c r="H243" s="438"/>
      <c r="I243" s="1400"/>
      <c r="J243" s="1400"/>
      <c r="K243" s="341"/>
      <c r="L243" s="501"/>
    </row>
    <row r="244" spans="2:12" ht="14.25" customHeight="1" thickTop="1" thickBot="1" x14ac:dyDescent="0.25">
      <c r="B244" s="316"/>
      <c r="C244" s="316"/>
      <c r="D244" s="340"/>
      <c r="E244" s="499" t="s">
        <v>24</v>
      </c>
      <c r="F244" s="440"/>
      <c r="G244" s="440"/>
      <c r="H244" s="441"/>
      <c r="I244" s="1400"/>
      <c r="J244" s="1400"/>
      <c r="K244" s="341"/>
      <c r="L244" s="342"/>
    </row>
    <row r="245" spans="2:12" ht="14.25" customHeight="1" thickTop="1" thickBot="1" x14ac:dyDescent="0.25">
      <c r="B245" s="316"/>
      <c r="C245" s="316"/>
      <c r="D245" s="502"/>
      <c r="E245" s="464" t="s">
        <v>39</v>
      </c>
      <c r="F245" s="440"/>
      <c r="G245" s="440"/>
      <c r="H245" s="441"/>
      <c r="I245" s="1400"/>
      <c r="J245" s="1400"/>
      <c r="K245" s="341"/>
      <c r="L245" s="342"/>
    </row>
    <row r="246" spans="2:12" ht="16.5" thickTop="1" thickBot="1" x14ac:dyDescent="0.25">
      <c r="B246" s="316"/>
      <c r="C246" s="503"/>
      <c r="D246" s="1120" t="s">
        <v>166</v>
      </c>
      <c r="E246" s="452"/>
      <c r="F246" s="505"/>
      <c r="G246" s="454"/>
      <c r="H246" s="467"/>
      <c r="I246" s="1323">
        <f>(I247+I248+I249+I250)</f>
        <v>36</v>
      </c>
      <c r="J246" s="1323"/>
      <c r="K246" s="316"/>
      <c r="L246" s="342"/>
    </row>
    <row r="247" spans="2:12" ht="14.25" customHeight="1" thickTop="1" thickBot="1" x14ac:dyDescent="0.25">
      <c r="B247" s="316"/>
      <c r="C247" s="321"/>
      <c r="D247" s="506"/>
      <c r="E247" s="507" t="s">
        <v>169</v>
      </c>
      <c r="F247" s="508"/>
      <c r="G247" s="508"/>
      <c r="H247" s="509"/>
      <c r="I247" s="1400">
        <f>('[2]Luis Marte'!I247:J247+'[2]Adonis C.'!I247:J247+'[2]Georgina C.'!I247:J247+'[2]Rosa Elena'!I247:J247)</f>
        <v>4</v>
      </c>
      <c r="J247" s="1400"/>
      <c r="K247" s="316"/>
      <c r="L247" s="342"/>
    </row>
    <row r="248" spans="2:12" ht="14.25" customHeight="1" thickTop="1" thickBot="1" x14ac:dyDescent="0.25">
      <c r="B248" s="316"/>
      <c r="C248" s="510"/>
      <c r="D248" s="503"/>
      <c r="E248" s="508" t="s">
        <v>167</v>
      </c>
      <c r="F248" s="508"/>
      <c r="G248" s="508"/>
      <c r="H248" s="508"/>
      <c r="I248" s="1400">
        <f>('[2]Luis Marte'!I248:J248+'[2]Adonis C.'!I248:J248+'[2]Georgina C.'!I248:J248+'[2]Rosa Elena'!I248:J248)</f>
        <v>12</v>
      </c>
      <c r="J248" s="1400"/>
      <c r="K248" s="316"/>
    </row>
    <row r="249" spans="2:12" ht="14.25" customHeight="1" thickTop="1" thickBot="1" x14ac:dyDescent="0.25">
      <c r="B249" s="316"/>
      <c r="C249" s="510"/>
      <c r="D249" s="503"/>
      <c r="E249" s="511" t="s">
        <v>168</v>
      </c>
      <c r="F249" s="508"/>
      <c r="G249" s="508"/>
      <c r="H249" s="509"/>
      <c r="I249" s="1400">
        <f>('[2]Luis Marte'!I249:J249+'[2]Adonis C.'!I249:J249+'[2]Georgina C.'!I249:J249+'[2]Rosa Elena'!I249:J249)</f>
        <v>20</v>
      </c>
      <c r="J249" s="1400"/>
      <c r="K249" s="316"/>
    </row>
    <row r="250" spans="2:12" ht="14.25" customHeight="1" thickTop="1" thickBot="1" x14ac:dyDescent="0.25">
      <c r="B250" s="316"/>
      <c r="C250" s="510"/>
      <c r="D250" s="503"/>
      <c r="E250" s="511" t="s">
        <v>170</v>
      </c>
      <c r="F250" s="508"/>
      <c r="G250" s="508"/>
      <c r="H250" s="509"/>
      <c r="I250" s="1400">
        <f>('[2]Luis Marte'!I250:J250+'[2]Adonis C.'!I250:J250+'[2]Georgina C.'!I250:J250+'[2]Rosa Elena'!I250:J250)</f>
        <v>0</v>
      </c>
      <c r="J250" s="1400"/>
      <c r="K250" s="316"/>
    </row>
    <row r="251" spans="2:12" ht="14.25" customHeight="1" thickTop="1" thickBot="1" x14ac:dyDescent="0.3">
      <c r="B251" s="316"/>
      <c r="C251" s="427"/>
      <c r="D251" s="340"/>
      <c r="E251" s="512" t="s">
        <v>37</v>
      </c>
      <c r="F251" s="513"/>
      <c r="G251" s="513"/>
      <c r="H251" s="514"/>
      <c r="I251" s="1367">
        <f>I252+I253+I254</f>
        <v>0</v>
      </c>
      <c r="J251" s="1367"/>
      <c r="K251" s="316"/>
    </row>
    <row r="252" spans="2:12" ht="14.25" customHeight="1" thickTop="1" thickBot="1" x14ac:dyDescent="0.25">
      <c r="B252" s="316"/>
      <c r="C252" s="316"/>
      <c r="D252" s="340"/>
      <c r="E252" s="515" t="s">
        <v>13</v>
      </c>
      <c r="F252" s="437"/>
      <c r="G252" s="437"/>
      <c r="H252" s="438"/>
      <c r="I252" s="1400"/>
      <c r="J252" s="1400"/>
      <c r="K252" s="316"/>
    </row>
    <row r="253" spans="2:12" ht="14.25" customHeight="1" thickTop="1" thickBot="1" x14ac:dyDescent="0.25">
      <c r="B253" s="316"/>
      <c r="C253" s="427"/>
      <c r="D253" s="340"/>
      <c r="E253" s="516" t="s">
        <v>14</v>
      </c>
      <c r="F253" s="508"/>
      <c r="G253" s="508"/>
      <c r="H253" s="509"/>
      <c r="I253" s="1404"/>
      <c r="J253" s="1404"/>
      <c r="K253" s="316"/>
    </row>
    <row r="254" spans="2:12" ht="14.25" customHeight="1" thickTop="1" thickBot="1" x14ac:dyDescent="0.25">
      <c r="B254" s="316"/>
      <c r="C254" s="427"/>
      <c r="D254" s="340"/>
      <c r="E254" s="517" t="s">
        <v>89</v>
      </c>
      <c r="F254" s="508"/>
      <c r="G254" s="508"/>
      <c r="H254" s="509"/>
      <c r="I254" s="1400"/>
      <c r="J254" s="1400"/>
      <c r="K254" s="317"/>
    </row>
    <row r="255" spans="2:12" ht="15" customHeight="1" thickTop="1" thickBot="1" x14ac:dyDescent="0.25">
      <c r="B255" s="316"/>
      <c r="C255" s="518" t="s">
        <v>171</v>
      </c>
      <c r="D255" s="519"/>
      <c r="E255" s="519"/>
      <c r="F255" s="519"/>
      <c r="G255" s="520"/>
      <c r="H255" s="1334" t="s">
        <v>0</v>
      </c>
      <c r="I255" s="1405"/>
      <c r="J255" s="1399"/>
      <c r="K255" s="316"/>
    </row>
    <row r="256" spans="2:12" ht="15" customHeight="1" thickTop="1" x14ac:dyDescent="0.2">
      <c r="B256" s="317"/>
      <c r="C256" s="521"/>
      <c r="D256" s="522"/>
      <c r="E256" s="522"/>
      <c r="F256" s="522"/>
      <c r="G256" s="523"/>
      <c r="H256" s="1406">
        <f>(F10+J15-F21+J77-H90)</f>
        <v>2102</v>
      </c>
      <c r="I256" s="1407"/>
      <c r="J256" s="1408"/>
      <c r="K256" s="317"/>
    </row>
    <row r="257" spans="2:11" ht="15" customHeight="1" thickBot="1" x14ac:dyDescent="0.25">
      <c r="B257" s="317"/>
      <c r="C257" s="524"/>
      <c r="D257" s="525"/>
      <c r="E257" s="525"/>
      <c r="F257" s="525"/>
      <c r="G257" s="526"/>
      <c r="H257" s="1409"/>
      <c r="I257" s="1410"/>
      <c r="J257" s="1411"/>
      <c r="K257" s="317"/>
    </row>
    <row r="258" spans="2:11" ht="13.5" thickTop="1" x14ac:dyDescent="0.2">
      <c r="B258" s="317"/>
      <c r="C258" s="317"/>
      <c r="D258" s="317"/>
      <c r="E258" s="317"/>
      <c r="F258" s="317"/>
      <c r="G258" s="317"/>
      <c r="H258" s="317"/>
      <c r="I258" s="317"/>
      <c r="J258" s="317"/>
      <c r="K258" s="317"/>
    </row>
    <row r="260" spans="2:11" x14ac:dyDescent="0.2">
      <c r="E260" s="527"/>
    </row>
    <row r="261" spans="2:11" x14ac:dyDescent="0.2">
      <c r="E261" s="527"/>
    </row>
    <row r="262" spans="2:11" x14ac:dyDescent="0.2">
      <c r="E262" s="527"/>
    </row>
    <row r="263" spans="2:11" x14ac:dyDescent="0.2">
      <c r="E263" s="527"/>
    </row>
    <row r="264" spans="2:11" x14ac:dyDescent="0.2">
      <c r="E264" s="527"/>
    </row>
    <row r="265" spans="2:11" x14ac:dyDescent="0.2">
      <c r="E265" s="332"/>
    </row>
    <row r="267" spans="2:11" x14ac:dyDescent="0.2">
      <c r="E267" s="332"/>
    </row>
  </sheetData>
  <sheetProtection password="DF07" sheet="1" objects="1" scenarios="1"/>
  <mergeCells count="204">
    <mergeCell ref="H255:J255"/>
    <mergeCell ref="H256:J257"/>
    <mergeCell ref="I249:J249"/>
    <mergeCell ref="I250:J250"/>
    <mergeCell ref="I251:J251"/>
    <mergeCell ref="I252:J252"/>
    <mergeCell ref="I253:J253"/>
    <mergeCell ref="I254:J254"/>
    <mergeCell ref="I243:J243"/>
    <mergeCell ref="I244:J244"/>
    <mergeCell ref="I245:J245"/>
    <mergeCell ref="I246:J246"/>
    <mergeCell ref="I247:J247"/>
    <mergeCell ref="I248:J248"/>
    <mergeCell ref="I238:J238"/>
    <mergeCell ref="I239:J239"/>
    <mergeCell ref="I240:J240"/>
    <mergeCell ref="E241:H241"/>
    <mergeCell ref="I241:J241"/>
    <mergeCell ref="I242:J242"/>
    <mergeCell ref="I232:J232"/>
    <mergeCell ref="I233:J233"/>
    <mergeCell ref="I234:J234"/>
    <mergeCell ref="I235:J235"/>
    <mergeCell ref="I236:J236"/>
    <mergeCell ref="I237:J237"/>
    <mergeCell ref="I226:J226"/>
    <mergeCell ref="I227:J227"/>
    <mergeCell ref="I228:J228"/>
    <mergeCell ref="I229:J229"/>
    <mergeCell ref="I230:J230"/>
    <mergeCell ref="I231:J231"/>
    <mergeCell ref="I220:J220"/>
    <mergeCell ref="I221:J221"/>
    <mergeCell ref="I222:J222"/>
    <mergeCell ref="I223:J223"/>
    <mergeCell ref="I224:J224"/>
    <mergeCell ref="I225:J225"/>
    <mergeCell ref="I214:J214"/>
    <mergeCell ref="I215:J215"/>
    <mergeCell ref="I216:J216"/>
    <mergeCell ref="I217:J217"/>
    <mergeCell ref="I218:J218"/>
    <mergeCell ref="I219:J219"/>
    <mergeCell ref="I208:J208"/>
    <mergeCell ref="I209:J209"/>
    <mergeCell ref="I210:J210"/>
    <mergeCell ref="I211:J211"/>
    <mergeCell ref="I212:J212"/>
    <mergeCell ref="I213:J213"/>
    <mergeCell ref="I202:J202"/>
    <mergeCell ref="I203:J203"/>
    <mergeCell ref="I204:J204"/>
    <mergeCell ref="I205:J205"/>
    <mergeCell ref="I206:J206"/>
    <mergeCell ref="I207:J207"/>
    <mergeCell ref="I196:J196"/>
    <mergeCell ref="I197:J197"/>
    <mergeCell ref="I198:J198"/>
    <mergeCell ref="I199:J199"/>
    <mergeCell ref="I200:J200"/>
    <mergeCell ref="I201:J201"/>
    <mergeCell ref="I190:J190"/>
    <mergeCell ref="I191:J191"/>
    <mergeCell ref="I192:J192"/>
    <mergeCell ref="I193:J193"/>
    <mergeCell ref="I194:J194"/>
    <mergeCell ref="I195:J195"/>
    <mergeCell ref="I184:J184"/>
    <mergeCell ref="I185:J185"/>
    <mergeCell ref="I186:J186"/>
    <mergeCell ref="I187:J187"/>
    <mergeCell ref="I188:J188"/>
    <mergeCell ref="I189:J189"/>
    <mergeCell ref="I178:J178"/>
    <mergeCell ref="I179:J179"/>
    <mergeCell ref="I180:J180"/>
    <mergeCell ref="I181:J181"/>
    <mergeCell ref="I182:J182"/>
    <mergeCell ref="I183:J183"/>
    <mergeCell ref="I172:J172"/>
    <mergeCell ref="I173:J173"/>
    <mergeCell ref="I174:J174"/>
    <mergeCell ref="I175:J175"/>
    <mergeCell ref="I176:J176"/>
    <mergeCell ref="I177:J177"/>
    <mergeCell ref="I166:J166"/>
    <mergeCell ref="I167:J167"/>
    <mergeCell ref="I168:J168"/>
    <mergeCell ref="I169:J169"/>
    <mergeCell ref="I170:J170"/>
    <mergeCell ref="I171:J171"/>
    <mergeCell ref="I160:J160"/>
    <mergeCell ref="I161:J161"/>
    <mergeCell ref="I162:J162"/>
    <mergeCell ref="I163:J163"/>
    <mergeCell ref="I164:J164"/>
    <mergeCell ref="I165:J165"/>
    <mergeCell ref="I154:J154"/>
    <mergeCell ref="I155:J155"/>
    <mergeCell ref="I156:J156"/>
    <mergeCell ref="I157:J157"/>
    <mergeCell ref="I158:J158"/>
    <mergeCell ref="I159:J159"/>
    <mergeCell ref="I148:J148"/>
    <mergeCell ref="I149:J149"/>
    <mergeCell ref="I150:J150"/>
    <mergeCell ref="I151:J151"/>
    <mergeCell ref="I152:J152"/>
    <mergeCell ref="I153:J153"/>
    <mergeCell ref="I142:J142"/>
    <mergeCell ref="I143:J143"/>
    <mergeCell ref="I144:J144"/>
    <mergeCell ref="I145:J145"/>
    <mergeCell ref="I146:J146"/>
    <mergeCell ref="I147:J147"/>
    <mergeCell ref="I136:J136"/>
    <mergeCell ref="I137:J137"/>
    <mergeCell ref="I138:J138"/>
    <mergeCell ref="I139:J139"/>
    <mergeCell ref="I140:J140"/>
    <mergeCell ref="I141:J141"/>
    <mergeCell ref="I130:J130"/>
    <mergeCell ref="I131:J131"/>
    <mergeCell ref="I132:J132"/>
    <mergeCell ref="I133:J133"/>
    <mergeCell ref="I134:J134"/>
    <mergeCell ref="I135:J135"/>
    <mergeCell ref="I124:J124"/>
    <mergeCell ref="I125:J125"/>
    <mergeCell ref="I126:J126"/>
    <mergeCell ref="I127:J127"/>
    <mergeCell ref="I128:J128"/>
    <mergeCell ref="I129:J129"/>
    <mergeCell ref="I118:J118"/>
    <mergeCell ref="I119:J119"/>
    <mergeCell ref="I120:J120"/>
    <mergeCell ref="I121:J121"/>
    <mergeCell ref="I122:J122"/>
    <mergeCell ref="I123:J123"/>
    <mergeCell ref="I112:J112"/>
    <mergeCell ref="I113:J113"/>
    <mergeCell ref="I114:J114"/>
    <mergeCell ref="I115:J115"/>
    <mergeCell ref="I116:J116"/>
    <mergeCell ref="I117:J117"/>
    <mergeCell ref="I106:J106"/>
    <mergeCell ref="I107:J107"/>
    <mergeCell ref="I108:J108"/>
    <mergeCell ref="I109:J109"/>
    <mergeCell ref="I110:J110"/>
    <mergeCell ref="I111:J111"/>
    <mergeCell ref="I100:J100"/>
    <mergeCell ref="I101:J101"/>
    <mergeCell ref="I102:J102"/>
    <mergeCell ref="I103:J103"/>
    <mergeCell ref="I104:J104"/>
    <mergeCell ref="I105:J105"/>
    <mergeCell ref="H95:I95"/>
    <mergeCell ref="E96:F96"/>
    <mergeCell ref="H96:I96"/>
    <mergeCell ref="C97:H99"/>
    <mergeCell ref="I97:J97"/>
    <mergeCell ref="I98:J99"/>
    <mergeCell ref="E92:F92"/>
    <mergeCell ref="H92:I92"/>
    <mergeCell ref="E93:F93"/>
    <mergeCell ref="H93:I93"/>
    <mergeCell ref="E94:F94"/>
    <mergeCell ref="H94:I94"/>
    <mergeCell ref="D71:E71"/>
    <mergeCell ref="D72:E72"/>
    <mergeCell ref="C76:I76"/>
    <mergeCell ref="D77:E77"/>
    <mergeCell ref="D78:E78"/>
    <mergeCell ref="C89:G91"/>
    <mergeCell ref="H89:I89"/>
    <mergeCell ref="H90:I91"/>
    <mergeCell ref="D34:E34"/>
    <mergeCell ref="D38:E38"/>
    <mergeCell ref="D49:E49"/>
    <mergeCell ref="C66:I68"/>
    <mergeCell ref="D70:E70"/>
    <mergeCell ref="C5:H5"/>
    <mergeCell ref="C6:H6"/>
    <mergeCell ref="C7:D7"/>
    <mergeCell ref="C9:E11"/>
    <mergeCell ref="F9:G9"/>
    <mergeCell ref="H9:I9"/>
    <mergeCell ref="F10:G11"/>
    <mergeCell ref="H10:I11"/>
    <mergeCell ref="J66:J68"/>
    <mergeCell ref="C17:G17"/>
    <mergeCell ref="J17:K17"/>
    <mergeCell ref="F19:I19"/>
    <mergeCell ref="F21:I21"/>
    <mergeCell ref="J21:J22"/>
    <mergeCell ref="D23:E23"/>
    <mergeCell ref="C13:G15"/>
    <mergeCell ref="H13:I13"/>
    <mergeCell ref="J13:K14"/>
    <mergeCell ref="J15:K15"/>
    <mergeCell ref="C16:G16"/>
    <mergeCell ref="J16:K16"/>
  </mergeCells>
  <printOptions verticalCentered="1"/>
  <pageMargins left="3.937007874015748E-2" right="0.23622047244094491" top="0.15748031496062992" bottom="3.937007874015748E-2" header="0" footer="0"/>
  <pageSetup scale="75" fitToHeight="2" pageOrder="overThenDown" orientation="portrait" r:id="rId1"/>
  <headerFooter alignWithMargins="0"/>
  <rowBreaks count="1" manualBreakCount="1">
    <brk id="74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267"/>
  <sheetViews>
    <sheetView showGridLines="0" showRowColHeaders="0" showZeros="0" zoomScaleNormal="100" zoomScaleSheetLayoutView="75" workbookViewId="0">
      <selection activeCell="C7" sqref="C7:D7"/>
    </sheetView>
  </sheetViews>
  <sheetFormatPr baseColWidth="10" defaultRowHeight="12.75" outlineLevelRow="1" x14ac:dyDescent="0.2"/>
  <cols>
    <col min="1" max="1" width="7.5703125" style="320" customWidth="1"/>
    <col min="2" max="2" width="17.7109375" style="320" customWidth="1"/>
    <col min="3" max="3" width="13.5703125" style="320" customWidth="1"/>
    <col min="4" max="4" width="13.85546875" style="320" customWidth="1"/>
    <col min="5" max="5" width="46.85546875" style="320" customWidth="1"/>
    <col min="6" max="6" width="9.28515625" style="320" customWidth="1"/>
    <col min="7" max="8" width="7.7109375" style="320" customWidth="1"/>
    <col min="9" max="9" width="7.85546875" style="320" customWidth="1"/>
    <col min="10" max="10" width="9.7109375" style="320" customWidth="1"/>
    <col min="11" max="17" width="7.7109375" style="320" customWidth="1"/>
    <col min="18" max="256" width="11.42578125" style="320"/>
    <col min="257" max="257" width="7.5703125" style="320" customWidth="1"/>
    <col min="258" max="258" width="17.7109375" style="320" customWidth="1"/>
    <col min="259" max="259" width="13.5703125" style="320" customWidth="1"/>
    <col min="260" max="260" width="13.85546875" style="320" customWidth="1"/>
    <col min="261" max="261" width="46.85546875" style="320" customWidth="1"/>
    <col min="262" max="262" width="9.28515625" style="320" customWidth="1"/>
    <col min="263" max="264" width="7.7109375" style="320" customWidth="1"/>
    <col min="265" max="265" width="7.85546875" style="320" customWidth="1"/>
    <col min="266" max="266" width="9.7109375" style="320" customWidth="1"/>
    <col min="267" max="273" width="7.7109375" style="320" customWidth="1"/>
    <col min="274" max="512" width="11.42578125" style="320"/>
    <col min="513" max="513" width="7.5703125" style="320" customWidth="1"/>
    <col min="514" max="514" width="17.7109375" style="320" customWidth="1"/>
    <col min="515" max="515" width="13.5703125" style="320" customWidth="1"/>
    <col min="516" max="516" width="13.85546875" style="320" customWidth="1"/>
    <col min="517" max="517" width="46.85546875" style="320" customWidth="1"/>
    <col min="518" max="518" width="9.28515625" style="320" customWidth="1"/>
    <col min="519" max="520" width="7.7109375" style="320" customWidth="1"/>
    <col min="521" max="521" width="7.85546875" style="320" customWidth="1"/>
    <col min="522" max="522" width="9.7109375" style="320" customWidth="1"/>
    <col min="523" max="529" width="7.7109375" style="320" customWidth="1"/>
    <col min="530" max="768" width="11.42578125" style="320"/>
    <col min="769" max="769" width="7.5703125" style="320" customWidth="1"/>
    <col min="770" max="770" width="17.7109375" style="320" customWidth="1"/>
    <col min="771" max="771" width="13.5703125" style="320" customWidth="1"/>
    <col min="772" max="772" width="13.85546875" style="320" customWidth="1"/>
    <col min="773" max="773" width="46.85546875" style="320" customWidth="1"/>
    <col min="774" max="774" width="9.28515625" style="320" customWidth="1"/>
    <col min="775" max="776" width="7.7109375" style="320" customWidth="1"/>
    <col min="777" max="777" width="7.85546875" style="320" customWidth="1"/>
    <col min="778" max="778" width="9.7109375" style="320" customWidth="1"/>
    <col min="779" max="785" width="7.7109375" style="320" customWidth="1"/>
    <col min="786" max="1024" width="11.42578125" style="320"/>
    <col min="1025" max="1025" width="7.5703125" style="320" customWidth="1"/>
    <col min="1026" max="1026" width="17.7109375" style="320" customWidth="1"/>
    <col min="1027" max="1027" width="13.5703125" style="320" customWidth="1"/>
    <col min="1028" max="1028" width="13.85546875" style="320" customWidth="1"/>
    <col min="1029" max="1029" width="46.85546875" style="320" customWidth="1"/>
    <col min="1030" max="1030" width="9.28515625" style="320" customWidth="1"/>
    <col min="1031" max="1032" width="7.7109375" style="320" customWidth="1"/>
    <col min="1033" max="1033" width="7.85546875" style="320" customWidth="1"/>
    <col min="1034" max="1034" width="9.7109375" style="320" customWidth="1"/>
    <col min="1035" max="1041" width="7.7109375" style="320" customWidth="1"/>
    <col min="1042" max="1280" width="11.42578125" style="320"/>
    <col min="1281" max="1281" width="7.5703125" style="320" customWidth="1"/>
    <col min="1282" max="1282" width="17.7109375" style="320" customWidth="1"/>
    <col min="1283" max="1283" width="13.5703125" style="320" customWidth="1"/>
    <col min="1284" max="1284" width="13.85546875" style="320" customWidth="1"/>
    <col min="1285" max="1285" width="46.85546875" style="320" customWidth="1"/>
    <col min="1286" max="1286" width="9.28515625" style="320" customWidth="1"/>
    <col min="1287" max="1288" width="7.7109375" style="320" customWidth="1"/>
    <col min="1289" max="1289" width="7.85546875" style="320" customWidth="1"/>
    <col min="1290" max="1290" width="9.7109375" style="320" customWidth="1"/>
    <col min="1291" max="1297" width="7.7109375" style="320" customWidth="1"/>
    <col min="1298" max="1536" width="11.42578125" style="320"/>
    <col min="1537" max="1537" width="7.5703125" style="320" customWidth="1"/>
    <col min="1538" max="1538" width="17.7109375" style="320" customWidth="1"/>
    <col min="1539" max="1539" width="13.5703125" style="320" customWidth="1"/>
    <col min="1540" max="1540" width="13.85546875" style="320" customWidth="1"/>
    <col min="1541" max="1541" width="46.85546875" style="320" customWidth="1"/>
    <col min="1542" max="1542" width="9.28515625" style="320" customWidth="1"/>
    <col min="1543" max="1544" width="7.7109375" style="320" customWidth="1"/>
    <col min="1545" max="1545" width="7.85546875" style="320" customWidth="1"/>
    <col min="1546" max="1546" width="9.7109375" style="320" customWidth="1"/>
    <col min="1547" max="1553" width="7.7109375" style="320" customWidth="1"/>
    <col min="1554" max="1792" width="11.42578125" style="320"/>
    <col min="1793" max="1793" width="7.5703125" style="320" customWidth="1"/>
    <col min="1794" max="1794" width="17.7109375" style="320" customWidth="1"/>
    <col min="1795" max="1795" width="13.5703125" style="320" customWidth="1"/>
    <col min="1796" max="1796" width="13.85546875" style="320" customWidth="1"/>
    <col min="1797" max="1797" width="46.85546875" style="320" customWidth="1"/>
    <col min="1798" max="1798" width="9.28515625" style="320" customWidth="1"/>
    <col min="1799" max="1800" width="7.7109375" style="320" customWidth="1"/>
    <col min="1801" max="1801" width="7.85546875" style="320" customWidth="1"/>
    <col min="1802" max="1802" width="9.7109375" style="320" customWidth="1"/>
    <col min="1803" max="1809" width="7.7109375" style="320" customWidth="1"/>
    <col min="1810" max="2048" width="11.42578125" style="320"/>
    <col min="2049" max="2049" width="7.5703125" style="320" customWidth="1"/>
    <col min="2050" max="2050" width="17.7109375" style="320" customWidth="1"/>
    <col min="2051" max="2051" width="13.5703125" style="320" customWidth="1"/>
    <col min="2052" max="2052" width="13.85546875" style="320" customWidth="1"/>
    <col min="2053" max="2053" width="46.85546875" style="320" customWidth="1"/>
    <col min="2054" max="2054" width="9.28515625" style="320" customWidth="1"/>
    <col min="2055" max="2056" width="7.7109375" style="320" customWidth="1"/>
    <col min="2057" max="2057" width="7.85546875" style="320" customWidth="1"/>
    <col min="2058" max="2058" width="9.7109375" style="320" customWidth="1"/>
    <col min="2059" max="2065" width="7.7109375" style="320" customWidth="1"/>
    <col min="2066" max="2304" width="11.42578125" style="320"/>
    <col min="2305" max="2305" width="7.5703125" style="320" customWidth="1"/>
    <col min="2306" max="2306" width="17.7109375" style="320" customWidth="1"/>
    <col min="2307" max="2307" width="13.5703125" style="320" customWidth="1"/>
    <col min="2308" max="2308" width="13.85546875" style="320" customWidth="1"/>
    <col min="2309" max="2309" width="46.85546875" style="320" customWidth="1"/>
    <col min="2310" max="2310" width="9.28515625" style="320" customWidth="1"/>
    <col min="2311" max="2312" width="7.7109375" style="320" customWidth="1"/>
    <col min="2313" max="2313" width="7.85546875" style="320" customWidth="1"/>
    <col min="2314" max="2314" width="9.7109375" style="320" customWidth="1"/>
    <col min="2315" max="2321" width="7.7109375" style="320" customWidth="1"/>
    <col min="2322" max="2560" width="11.42578125" style="320"/>
    <col min="2561" max="2561" width="7.5703125" style="320" customWidth="1"/>
    <col min="2562" max="2562" width="17.7109375" style="320" customWidth="1"/>
    <col min="2563" max="2563" width="13.5703125" style="320" customWidth="1"/>
    <col min="2564" max="2564" width="13.85546875" style="320" customWidth="1"/>
    <col min="2565" max="2565" width="46.85546875" style="320" customWidth="1"/>
    <col min="2566" max="2566" width="9.28515625" style="320" customWidth="1"/>
    <col min="2567" max="2568" width="7.7109375" style="320" customWidth="1"/>
    <col min="2569" max="2569" width="7.85546875" style="320" customWidth="1"/>
    <col min="2570" max="2570" width="9.7109375" style="320" customWidth="1"/>
    <col min="2571" max="2577" width="7.7109375" style="320" customWidth="1"/>
    <col min="2578" max="2816" width="11.42578125" style="320"/>
    <col min="2817" max="2817" width="7.5703125" style="320" customWidth="1"/>
    <col min="2818" max="2818" width="17.7109375" style="320" customWidth="1"/>
    <col min="2819" max="2819" width="13.5703125" style="320" customWidth="1"/>
    <col min="2820" max="2820" width="13.85546875" style="320" customWidth="1"/>
    <col min="2821" max="2821" width="46.85546875" style="320" customWidth="1"/>
    <col min="2822" max="2822" width="9.28515625" style="320" customWidth="1"/>
    <col min="2823" max="2824" width="7.7109375" style="320" customWidth="1"/>
    <col min="2825" max="2825" width="7.85546875" style="320" customWidth="1"/>
    <col min="2826" max="2826" width="9.7109375" style="320" customWidth="1"/>
    <col min="2827" max="2833" width="7.7109375" style="320" customWidth="1"/>
    <col min="2834" max="3072" width="11.42578125" style="320"/>
    <col min="3073" max="3073" width="7.5703125" style="320" customWidth="1"/>
    <col min="3074" max="3074" width="17.7109375" style="320" customWidth="1"/>
    <col min="3075" max="3075" width="13.5703125" style="320" customWidth="1"/>
    <col min="3076" max="3076" width="13.85546875" style="320" customWidth="1"/>
    <col min="3077" max="3077" width="46.85546875" style="320" customWidth="1"/>
    <col min="3078" max="3078" width="9.28515625" style="320" customWidth="1"/>
    <col min="3079" max="3080" width="7.7109375" style="320" customWidth="1"/>
    <col min="3081" max="3081" width="7.85546875" style="320" customWidth="1"/>
    <col min="3082" max="3082" width="9.7109375" style="320" customWidth="1"/>
    <col min="3083" max="3089" width="7.7109375" style="320" customWidth="1"/>
    <col min="3090" max="3328" width="11.42578125" style="320"/>
    <col min="3329" max="3329" width="7.5703125" style="320" customWidth="1"/>
    <col min="3330" max="3330" width="17.7109375" style="320" customWidth="1"/>
    <col min="3331" max="3331" width="13.5703125" style="320" customWidth="1"/>
    <col min="3332" max="3332" width="13.85546875" style="320" customWidth="1"/>
    <col min="3333" max="3333" width="46.85546875" style="320" customWidth="1"/>
    <col min="3334" max="3334" width="9.28515625" style="320" customWidth="1"/>
    <col min="3335" max="3336" width="7.7109375" style="320" customWidth="1"/>
    <col min="3337" max="3337" width="7.85546875" style="320" customWidth="1"/>
    <col min="3338" max="3338" width="9.7109375" style="320" customWidth="1"/>
    <col min="3339" max="3345" width="7.7109375" style="320" customWidth="1"/>
    <col min="3346" max="3584" width="11.42578125" style="320"/>
    <col min="3585" max="3585" width="7.5703125" style="320" customWidth="1"/>
    <col min="3586" max="3586" width="17.7109375" style="320" customWidth="1"/>
    <col min="3587" max="3587" width="13.5703125" style="320" customWidth="1"/>
    <col min="3588" max="3588" width="13.85546875" style="320" customWidth="1"/>
    <col min="3589" max="3589" width="46.85546875" style="320" customWidth="1"/>
    <col min="3590" max="3590" width="9.28515625" style="320" customWidth="1"/>
    <col min="3591" max="3592" width="7.7109375" style="320" customWidth="1"/>
    <col min="3593" max="3593" width="7.85546875" style="320" customWidth="1"/>
    <col min="3594" max="3594" width="9.7109375" style="320" customWidth="1"/>
    <col min="3595" max="3601" width="7.7109375" style="320" customWidth="1"/>
    <col min="3602" max="3840" width="11.42578125" style="320"/>
    <col min="3841" max="3841" width="7.5703125" style="320" customWidth="1"/>
    <col min="3842" max="3842" width="17.7109375" style="320" customWidth="1"/>
    <col min="3843" max="3843" width="13.5703125" style="320" customWidth="1"/>
    <col min="3844" max="3844" width="13.85546875" style="320" customWidth="1"/>
    <col min="3845" max="3845" width="46.85546875" style="320" customWidth="1"/>
    <col min="3846" max="3846" width="9.28515625" style="320" customWidth="1"/>
    <col min="3847" max="3848" width="7.7109375" style="320" customWidth="1"/>
    <col min="3849" max="3849" width="7.85546875" style="320" customWidth="1"/>
    <col min="3850" max="3850" width="9.7109375" style="320" customWidth="1"/>
    <col min="3851" max="3857" width="7.7109375" style="320" customWidth="1"/>
    <col min="3858" max="4096" width="11.42578125" style="320"/>
    <col min="4097" max="4097" width="7.5703125" style="320" customWidth="1"/>
    <col min="4098" max="4098" width="17.7109375" style="320" customWidth="1"/>
    <col min="4099" max="4099" width="13.5703125" style="320" customWidth="1"/>
    <col min="4100" max="4100" width="13.85546875" style="320" customWidth="1"/>
    <col min="4101" max="4101" width="46.85546875" style="320" customWidth="1"/>
    <col min="4102" max="4102" width="9.28515625" style="320" customWidth="1"/>
    <col min="4103" max="4104" width="7.7109375" style="320" customWidth="1"/>
    <col min="4105" max="4105" width="7.85546875" style="320" customWidth="1"/>
    <col min="4106" max="4106" width="9.7109375" style="320" customWidth="1"/>
    <col min="4107" max="4113" width="7.7109375" style="320" customWidth="1"/>
    <col min="4114" max="4352" width="11.42578125" style="320"/>
    <col min="4353" max="4353" width="7.5703125" style="320" customWidth="1"/>
    <col min="4354" max="4354" width="17.7109375" style="320" customWidth="1"/>
    <col min="4355" max="4355" width="13.5703125" style="320" customWidth="1"/>
    <col min="4356" max="4356" width="13.85546875" style="320" customWidth="1"/>
    <col min="4357" max="4357" width="46.85546875" style="320" customWidth="1"/>
    <col min="4358" max="4358" width="9.28515625" style="320" customWidth="1"/>
    <col min="4359" max="4360" width="7.7109375" style="320" customWidth="1"/>
    <col min="4361" max="4361" width="7.85546875" style="320" customWidth="1"/>
    <col min="4362" max="4362" width="9.7109375" style="320" customWidth="1"/>
    <col min="4363" max="4369" width="7.7109375" style="320" customWidth="1"/>
    <col min="4370" max="4608" width="11.42578125" style="320"/>
    <col min="4609" max="4609" width="7.5703125" style="320" customWidth="1"/>
    <col min="4610" max="4610" width="17.7109375" style="320" customWidth="1"/>
    <col min="4611" max="4611" width="13.5703125" style="320" customWidth="1"/>
    <col min="4612" max="4612" width="13.85546875" style="320" customWidth="1"/>
    <col min="4613" max="4613" width="46.85546875" style="320" customWidth="1"/>
    <col min="4614" max="4614" width="9.28515625" style="320" customWidth="1"/>
    <col min="4615" max="4616" width="7.7109375" style="320" customWidth="1"/>
    <col min="4617" max="4617" width="7.85546875" style="320" customWidth="1"/>
    <col min="4618" max="4618" width="9.7109375" style="320" customWidth="1"/>
    <col min="4619" max="4625" width="7.7109375" style="320" customWidth="1"/>
    <col min="4626" max="4864" width="11.42578125" style="320"/>
    <col min="4865" max="4865" width="7.5703125" style="320" customWidth="1"/>
    <col min="4866" max="4866" width="17.7109375" style="320" customWidth="1"/>
    <col min="4867" max="4867" width="13.5703125" style="320" customWidth="1"/>
    <col min="4868" max="4868" width="13.85546875" style="320" customWidth="1"/>
    <col min="4869" max="4869" width="46.85546875" style="320" customWidth="1"/>
    <col min="4870" max="4870" width="9.28515625" style="320" customWidth="1"/>
    <col min="4871" max="4872" width="7.7109375" style="320" customWidth="1"/>
    <col min="4873" max="4873" width="7.85546875" style="320" customWidth="1"/>
    <col min="4874" max="4874" width="9.7109375" style="320" customWidth="1"/>
    <col min="4875" max="4881" width="7.7109375" style="320" customWidth="1"/>
    <col min="4882" max="5120" width="11.42578125" style="320"/>
    <col min="5121" max="5121" width="7.5703125" style="320" customWidth="1"/>
    <col min="5122" max="5122" width="17.7109375" style="320" customWidth="1"/>
    <col min="5123" max="5123" width="13.5703125" style="320" customWidth="1"/>
    <col min="5124" max="5124" width="13.85546875" style="320" customWidth="1"/>
    <col min="5125" max="5125" width="46.85546875" style="320" customWidth="1"/>
    <col min="5126" max="5126" width="9.28515625" style="320" customWidth="1"/>
    <col min="5127" max="5128" width="7.7109375" style="320" customWidth="1"/>
    <col min="5129" max="5129" width="7.85546875" style="320" customWidth="1"/>
    <col min="5130" max="5130" width="9.7109375" style="320" customWidth="1"/>
    <col min="5131" max="5137" width="7.7109375" style="320" customWidth="1"/>
    <col min="5138" max="5376" width="11.42578125" style="320"/>
    <col min="5377" max="5377" width="7.5703125" style="320" customWidth="1"/>
    <col min="5378" max="5378" width="17.7109375" style="320" customWidth="1"/>
    <col min="5379" max="5379" width="13.5703125" style="320" customWidth="1"/>
    <col min="5380" max="5380" width="13.85546875" style="320" customWidth="1"/>
    <col min="5381" max="5381" width="46.85546875" style="320" customWidth="1"/>
    <col min="5382" max="5382" width="9.28515625" style="320" customWidth="1"/>
    <col min="5383" max="5384" width="7.7109375" style="320" customWidth="1"/>
    <col min="5385" max="5385" width="7.85546875" style="320" customWidth="1"/>
    <col min="5386" max="5386" width="9.7109375" style="320" customWidth="1"/>
    <col min="5387" max="5393" width="7.7109375" style="320" customWidth="1"/>
    <col min="5394" max="5632" width="11.42578125" style="320"/>
    <col min="5633" max="5633" width="7.5703125" style="320" customWidth="1"/>
    <col min="5634" max="5634" width="17.7109375" style="320" customWidth="1"/>
    <col min="5635" max="5635" width="13.5703125" style="320" customWidth="1"/>
    <col min="5636" max="5636" width="13.85546875" style="320" customWidth="1"/>
    <col min="5637" max="5637" width="46.85546875" style="320" customWidth="1"/>
    <col min="5638" max="5638" width="9.28515625" style="320" customWidth="1"/>
    <col min="5639" max="5640" width="7.7109375" style="320" customWidth="1"/>
    <col min="5641" max="5641" width="7.85546875" style="320" customWidth="1"/>
    <col min="5642" max="5642" width="9.7109375" style="320" customWidth="1"/>
    <col min="5643" max="5649" width="7.7109375" style="320" customWidth="1"/>
    <col min="5650" max="5888" width="11.42578125" style="320"/>
    <col min="5889" max="5889" width="7.5703125" style="320" customWidth="1"/>
    <col min="5890" max="5890" width="17.7109375" style="320" customWidth="1"/>
    <col min="5891" max="5891" width="13.5703125" style="320" customWidth="1"/>
    <col min="5892" max="5892" width="13.85546875" style="320" customWidth="1"/>
    <col min="5893" max="5893" width="46.85546875" style="320" customWidth="1"/>
    <col min="5894" max="5894" width="9.28515625" style="320" customWidth="1"/>
    <col min="5895" max="5896" width="7.7109375" style="320" customWidth="1"/>
    <col min="5897" max="5897" width="7.85546875" style="320" customWidth="1"/>
    <col min="5898" max="5898" width="9.7109375" style="320" customWidth="1"/>
    <col min="5899" max="5905" width="7.7109375" style="320" customWidth="1"/>
    <col min="5906" max="6144" width="11.42578125" style="320"/>
    <col min="6145" max="6145" width="7.5703125" style="320" customWidth="1"/>
    <col min="6146" max="6146" width="17.7109375" style="320" customWidth="1"/>
    <col min="6147" max="6147" width="13.5703125" style="320" customWidth="1"/>
    <col min="6148" max="6148" width="13.85546875" style="320" customWidth="1"/>
    <col min="6149" max="6149" width="46.85546875" style="320" customWidth="1"/>
    <col min="6150" max="6150" width="9.28515625" style="320" customWidth="1"/>
    <col min="6151" max="6152" width="7.7109375" style="320" customWidth="1"/>
    <col min="6153" max="6153" width="7.85546875" style="320" customWidth="1"/>
    <col min="6154" max="6154" width="9.7109375" style="320" customWidth="1"/>
    <col min="6155" max="6161" width="7.7109375" style="320" customWidth="1"/>
    <col min="6162" max="6400" width="11.42578125" style="320"/>
    <col min="6401" max="6401" width="7.5703125" style="320" customWidth="1"/>
    <col min="6402" max="6402" width="17.7109375" style="320" customWidth="1"/>
    <col min="6403" max="6403" width="13.5703125" style="320" customWidth="1"/>
    <col min="6404" max="6404" width="13.85546875" style="320" customWidth="1"/>
    <col min="6405" max="6405" width="46.85546875" style="320" customWidth="1"/>
    <col min="6406" max="6406" width="9.28515625" style="320" customWidth="1"/>
    <col min="6407" max="6408" width="7.7109375" style="320" customWidth="1"/>
    <col min="6409" max="6409" width="7.85546875" style="320" customWidth="1"/>
    <col min="6410" max="6410" width="9.7109375" style="320" customWidth="1"/>
    <col min="6411" max="6417" width="7.7109375" style="320" customWidth="1"/>
    <col min="6418" max="6656" width="11.42578125" style="320"/>
    <col min="6657" max="6657" width="7.5703125" style="320" customWidth="1"/>
    <col min="6658" max="6658" width="17.7109375" style="320" customWidth="1"/>
    <col min="6659" max="6659" width="13.5703125" style="320" customWidth="1"/>
    <col min="6660" max="6660" width="13.85546875" style="320" customWidth="1"/>
    <col min="6661" max="6661" width="46.85546875" style="320" customWidth="1"/>
    <col min="6662" max="6662" width="9.28515625" style="320" customWidth="1"/>
    <col min="6663" max="6664" width="7.7109375" style="320" customWidth="1"/>
    <col min="6665" max="6665" width="7.85546875" style="320" customWidth="1"/>
    <col min="6666" max="6666" width="9.7109375" style="320" customWidth="1"/>
    <col min="6667" max="6673" width="7.7109375" style="320" customWidth="1"/>
    <col min="6674" max="6912" width="11.42578125" style="320"/>
    <col min="6913" max="6913" width="7.5703125" style="320" customWidth="1"/>
    <col min="6914" max="6914" width="17.7109375" style="320" customWidth="1"/>
    <col min="6915" max="6915" width="13.5703125" style="320" customWidth="1"/>
    <col min="6916" max="6916" width="13.85546875" style="320" customWidth="1"/>
    <col min="6917" max="6917" width="46.85546875" style="320" customWidth="1"/>
    <col min="6918" max="6918" width="9.28515625" style="320" customWidth="1"/>
    <col min="6919" max="6920" width="7.7109375" style="320" customWidth="1"/>
    <col min="6921" max="6921" width="7.85546875" style="320" customWidth="1"/>
    <col min="6922" max="6922" width="9.7109375" style="320" customWidth="1"/>
    <col min="6923" max="6929" width="7.7109375" style="320" customWidth="1"/>
    <col min="6930" max="7168" width="11.42578125" style="320"/>
    <col min="7169" max="7169" width="7.5703125" style="320" customWidth="1"/>
    <col min="7170" max="7170" width="17.7109375" style="320" customWidth="1"/>
    <col min="7171" max="7171" width="13.5703125" style="320" customWidth="1"/>
    <col min="7172" max="7172" width="13.85546875" style="320" customWidth="1"/>
    <col min="7173" max="7173" width="46.85546875" style="320" customWidth="1"/>
    <col min="7174" max="7174" width="9.28515625" style="320" customWidth="1"/>
    <col min="7175" max="7176" width="7.7109375" style="320" customWidth="1"/>
    <col min="7177" max="7177" width="7.85546875" style="320" customWidth="1"/>
    <col min="7178" max="7178" width="9.7109375" style="320" customWidth="1"/>
    <col min="7179" max="7185" width="7.7109375" style="320" customWidth="1"/>
    <col min="7186" max="7424" width="11.42578125" style="320"/>
    <col min="7425" max="7425" width="7.5703125" style="320" customWidth="1"/>
    <col min="7426" max="7426" width="17.7109375" style="320" customWidth="1"/>
    <col min="7427" max="7427" width="13.5703125" style="320" customWidth="1"/>
    <col min="7428" max="7428" width="13.85546875" style="320" customWidth="1"/>
    <col min="7429" max="7429" width="46.85546875" style="320" customWidth="1"/>
    <col min="7430" max="7430" width="9.28515625" style="320" customWidth="1"/>
    <col min="7431" max="7432" width="7.7109375" style="320" customWidth="1"/>
    <col min="7433" max="7433" width="7.85546875" style="320" customWidth="1"/>
    <col min="7434" max="7434" width="9.7109375" style="320" customWidth="1"/>
    <col min="7435" max="7441" width="7.7109375" style="320" customWidth="1"/>
    <col min="7442" max="7680" width="11.42578125" style="320"/>
    <col min="7681" max="7681" width="7.5703125" style="320" customWidth="1"/>
    <col min="7682" max="7682" width="17.7109375" style="320" customWidth="1"/>
    <col min="7683" max="7683" width="13.5703125" style="320" customWidth="1"/>
    <col min="7684" max="7684" width="13.85546875" style="320" customWidth="1"/>
    <col min="7685" max="7685" width="46.85546875" style="320" customWidth="1"/>
    <col min="7686" max="7686" width="9.28515625" style="320" customWidth="1"/>
    <col min="7687" max="7688" width="7.7109375" style="320" customWidth="1"/>
    <col min="7689" max="7689" width="7.85546875" style="320" customWidth="1"/>
    <col min="7690" max="7690" width="9.7109375" style="320" customWidth="1"/>
    <col min="7691" max="7697" width="7.7109375" style="320" customWidth="1"/>
    <col min="7698" max="7936" width="11.42578125" style="320"/>
    <col min="7937" max="7937" width="7.5703125" style="320" customWidth="1"/>
    <col min="7938" max="7938" width="17.7109375" style="320" customWidth="1"/>
    <col min="7939" max="7939" width="13.5703125" style="320" customWidth="1"/>
    <col min="7940" max="7940" width="13.85546875" style="320" customWidth="1"/>
    <col min="7941" max="7941" width="46.85546875" style="320" customWidth="1"/>
    <col min="7942" max="7942" width="9.28515625" style="320" customWidth="1"/>
    <col min="7943" max="7944" width="7.7109375" style="320" customWidth="1"/>
    <col min="7945" max="7945" width="7.85546875" style="320" customWidth="1"/>
    <col min="7946" max="7946" width="9.7109375" style="320" customWidth="1"/>
    <col min="7947" max="7953" width="7.7109375" style="320" customWidth="1"/>
    <col min="7954" max="8192" width="11.42578125" style="320"/>
    <col min="8193" max="8193" width="7.5703125" style="320" customWidth="1"/>
    <col min="8194" max="8194" width="17.7109375" style="320" customWidth="1"/>
    <col min="8195" max="8195" width="13.5703125" style="320" customWidth="1"/>
    <col min="8196" max="8196" width="13.85546875" style="320" customWidth="1"/>
    <col min="8197" max="8197" width="46.85546875" style="320" customWidth="1"/>
    <col min="8198" max="8198" width="9.28515625" style="320" customWidth="1"/>
    <col min="8199" max="8200" width="7.7109375" style="320" customWidth="1"/>
    <col min="8201" max="8201" width="7.85546875" style="320" customWidth="1"/>
    <col min="8202" max="8202" width="9.7109375" style="320" customWidth="1"/>
    <col min="8203" max="8209" width="7.7109375" style="320" customWidth="1"/>
    <col min="8210" max="8448" width="11.42578125" style="320"/>
    <col min="8449" max="8449" width="7.5703125" style="320" customWidth="1"/>
    <col min="8450" max="8450" width="17.7109375" style="320" customWidth="1"/>
    <col min="8451" max="8451" width="13.5703125" style="320" customWidth="1"/>
    <col min="8452" max="8452" width="13.85546875" style="320" customWidth="1"/>
    <col min="8453" max="8453" width="46.85546875" style="320" customWidth="1"/>
    <col min="8454" max="8454" width="9.28515625" style="320" customWidth="1"/>
    <col min="8455" max="8456" width="7.7109375" style="320" customWidth="1"/>
    <col min="8457" max="8457" width="7.85546875" style="320" customWidth="1"/>
    <col min="8458" max="8458" width="9.7109375" style="320" customWidth="1"/>
    <col min="8459" max="8465" width="7.7109375" style="320" customWidth="1"/>
    <col min="8466" max="8704" width="11.42578125" style="320"/>
    <col min="8705" max="8705" width="7.5703125" style="320" customWidth="1"/>
    <col min="8706" max="8706" width="17.7109375" style="320" customWidth="1"/>
    <col min="8707" max="8707" width="13.5703125" style="320" customWidth="1"/>
    <col min="8708" max="8708" width="13.85546875" style="320" customWidth="1"/>
    <col min="8709" max="8709" width="46.85546875" style="320" customWidth="1"/>
    <col min="8710" max="8710" width="9.28515625" style="320" customWidth="1"/>
    <col min="8711" max="8712" width="7.7109375" style="320" customWidth="1"/>
    <col min="8713" max="8713" width="7.85546875" style="320" customWidth="1"/>
    <col min="8714" max="8714" width="9.7109375" style="320" customWidth="1"/>
    <col min="8715" max="8721" width="7.7109375" style="320" customWidth="1"/>
    <col min="8722" max="8960" width="11.42578125" style="320"/>
    <col min="8961" max="8961" width="7.5703125" style="320" customWidth="1"/>
    <col min="8962" max="8962" width="17.7109375" style="320" customWidth="1"/>
    <col min="8963" max="8963" width="13.5703125" style="320" customWidth="1"/>
    <col min="8964" max="8964" width="13.85546875" style="320" customWidth="1"/>
    <col min="8965" max="8965" width="46.85546875" style="320" customWidth="1"/>
    <col min="8966" max="8966" width="9.28515625" style="320" customWidth="1"/>
    <col min="8967" max="8968" width="7.7109375" style="320" customWidth="1"/>
    <col min="8969" max="8969" width="7.85546875" style="320" customWidth="1"/>
    <col min="8970" max="8970" width="9.7109375" style="320" customWidth="1"/>
    <col min="8971" max="8977" width="7.7109375" style="320" customWidth="1"/>
    <col min="8978" max="9216" width="11.42578125" style="320"/>
    <col min="9217" max="9217" width="7.5703125" style="320" customWidth="1"/>
    <col min="9218" max="9218" width="17.7109375" style="320" customWidth="1"/>
    <col min="9219" max="9219" width="13.5703125" style="320" customWidth="1"/>
    <col min="9220" max="9220" width="13.85546875" style="320" customWidth="1"/>
    <col min="9221" max="9221" width="46.85546875" style="320" customWidth="1"/>
    <col min="9222" max="9222" width="9.28515625" style="320" customWidth="1"/>
    <col min="9223" max="9224" width="7.7109375" style="320" customWidth="1"/>
    <col min="9225" max="9225" width="7.85546875" style="320" customWidth="1"/>
    <col min="9226" max="9226" width="9.7109375" style="320" customWidth="1"/>
    <col min="9227" max="9233" width="7.7109375" style="320" customWidth="1"/>
    <col min="9234" max="9472" width="11.42578125" style="320"/>
    <col min="9473" max="9473" width="7.5703125" style="320" customWidth="1"/>
    <col min="9474" max="9474" width="17.7109375" style="320" customWidth="1"/>
    <col min="9475" max="9475" width="13.5703125" style="320" customWidth="1"/>
    <col min="9476" max="9476" width="13.85546875" style="320" customWidth="1"/>
    <col min="9477" max="9477" width="46.85546875" style="320" customWidth="1"/>
    <col min="9478" max="9478" width="9.28515625" style="320" customWidth="1"/>
    <col min="9479" max="9480" width="7.7109375" style="320" customWidth="1"/>
    <col min="9481" max="9481" width="7.85546875" style="320" customWidth="1"/>
    <col min="9482" max="9482" width="9.7109375" style="320" customWidth="1"/>
    <col min="9483" max="9489" width="7.7109375" style="320" customWidth="1"/>
    <col min="9490" max="9728" width="11.42578125" style="320"/>
    <col min="9729" max="9729" width="7.5703125" style="320" customWidth="1"/>
    <col min="9730" max="9730" width="17.7109375" style="320" customWidth="1"/>
    <col min="9731" max="9731" width="13.5703125" style="320" customWidth="1"/>
    <col min="9732" max="9732" width="13.85546875" style="320" customWidth="1"/>
    <col min="9733" max="9733" width="46.85546875" style="320" customWidth="1"/>
    <col min="9734" max="9734" width="9.28515625" style="320" customWidth="1"/>
    <col min="9735" max="9736" width="7.7109375" style="320" customWidth="1"/>
    <col min="9737" max="9737" width="7.85546875" style="320" customWidth="1"/>
    <col min="9738" max="9738" width="9.7109375" style="320" customWidth="1"/>
    <col min="9739" max="9745" width="7.7109375" style="320" customWidth="1"/>
    <col min="9746" max="9984" width="11.42578125" style="320"/>
    <col min="9985" max="9985" width="7.5703125" style="320" customWidth="1"/>
    <col min="9986" max="9986" width="17.7109375" style="320" customWidth="1"/>
    <col min="9987" max="9987" width="13.5703125" style="320" customWidth="1"/>
    <col min="9988" max="9988" width="13.85546875" style="320" customWidth="1"/>
    <col min="9989" max="9989" width="46.85546875" style="320" customWidth="1"/>
    <col min="9990" max="9990" width="9.28515625" style="320" customWidth="1"/>
    <col min="9991" max="9992" width="7.7109375" style="320" customWidth="1"/>
    <col min="9993" max="9993" width="7.85546875" style="320" customWidth="1"/>
    <col min="9994" max="9994" width="9.7109375" style="320" customWidth="1"/>
    <col min="9995" max="10001" width="7.7109375" style="320" customWidth="1"/>
    <col min="10002" max="10240" width="11.42578125" style="320"/>
    <col min="10241" max="10241" width="7.5703125" style="320" customWidth="1"/>
    <col min="10242" max="10242" width="17.7109375" style="320" customWidth="1"/>
    <col min="10243" max="10243" width="13.5703125" style="320" customWidth="1"/>
    <col min="10244" max="10244" width="13.85546875" style="320" customWidth="1"/>
    <col min="10245" max="10245" width="46.85546875" style="320" customWidth="1"/>
    <col min="10246" max="10246" width="9.28515625" style="320" customWidth="1"/>
    <col min="10247" max="10248" width="7.7109375" style="320" customWidth="1"/>
    <col min="10249" max="10249" width="7.85546875" style="320" customWidth="1"/>
    <col min="10250" max="10250" width="9.7109375" style="320" customWidth="1"/>
    <col min="10251" max="10257" width="7.7109375" style="320" customWidth="1"/>
    <col min="10258" max="10496" width="11.42578125" style="320"/>
    <col min="10497" max="10497" width="7.5703125" style="320" customWidth="1"/>
    <col min="10498" max="10498" width="17.7109375" style="320" customWidth="1"/>
    <col min="10499" max="10499" width="13.5703125" style="320" customWidth="1"/>
    <col min="10500" max="10500" width="13.85546875" style="320" customWidth="1"/>
    <col min="10501" max="10501" width="46.85546875" style="320" customWidth="1"/>
    <col min="10502" max="10502" width="9.28515625" style="320" customWidth="1"/>
    <col min="10503" max="10504" width="7.7109375" style="320" customWidth="1"/>
    <col min="10505" max="10505" width="7.85546875" style="320" customWidth="1"/>
    <col min="10506" max="10506" width="9.7109375" style="320" customWidth="1"/>
    <col min="10507" max="10513" width="7.7109375" style="320" customWidth="1"/>
    <col min="10514" max="10752" width="11.42578125" style="320"/>
    <col min="10753" max="10753" width="7.5703125" style="320" customWidth="1"/>
    <col min="10754" max="10754" width="17.7109375" style="320" customWidth="1"/>
    <col min="10755" max="10755" width="13.5703125" style="320" customWidth="1"/>
    <col min="10756" max="10756" width="13.85546875" style="320" customWidth="1"/>
    <col min="10757" max="10757" width="46.85546875" style="320" customWidth="1"/>
    <col min="10758" max="10758" width="9.28515625" style="320" customWidth="1"/>
    <col min="10759" max="10760" width="7.7109375" style="320" customWidth="1"/>
    <col min="10761" max="10761" width="7.85546875" style="320" customWidth="1"/>
    <col min="10762" max="10762" width="9.7109375" style="320" customWidth="1"/>
    <col min="10763" max="10769" width="7.7109375" style="320" customWidth="1"/>
    <col min="10770" max="11008" width="11.42578125" style="320"/>
    <col min="11009" max="11009" width="7.5703125" style="320" customWidth="1"/>
    <col min="11010" max="11010" width="17.7109375" style="320" customWidth="1"/>
    <col min="11011" max="11011" width="13.5703125" style="320" customWidth="1"/>
    <col min="11012" max="11012" width="13.85546875" style="320" customWidth="1"/>
    <col min="11013" max="11013" width="46.85546875" style="320" customWidth="1"/>
    <col min="11014" max="11014" width="9.28515625" style="320" customWidth="1"/>
    <col min="11015" max="11016" width="7.7109375" style="320" customWidth="1"/>
    <col min="11017" max="11017" width="7.85546875" style="320" customWidth="1"/>
    <col min="11018" max="11018" width="9.7109375" style="320" customWidth="1"/>
    <col min="11019" max="11025" width="7.7109375" style="320" customWidth="1"/>
    <col min="11026" max="11264" width="11.42578125" style="320"/>
    <col min="11265" max="11265" width="7.5703125" style="320" customWidth="1"/>
    <col min="11266" max="11266" width="17.7109375" style="320" customWidth="1"/>
    <col min="11267" max="11267" width="13.5703125" style="320" customWidth="1"/>
    <col min="11268" max="11268" width="13.85546875" style="320" customWidth="1"/>
    <col min="11269" max="11269" width="46.85546875" style="320" customWidth="1"/>
    <col min="11270" max="11270" width="9.28515625" style="320" customWidth="1"/>
    <col min="11271" max="11272" width="7.7109375" style="320" customWidth="1"/>
    <col min="11273" max="11273" width="7.85546875" style="320" customWidth="1"/>
    <col min="11274" max="11274" width="9.7109375" style="320" customWidth="1"/>
    <col min="11275" max="11281" width="7.7109375" style="320" customWidth="1"/>
    <col min="11282" max="11520" width="11.42578125" style="320"/>
    <col min="11521" max="11521" width="7.5703125" style="320" customWidth="1"/>
    <col min="11522" max="11522" width="17.7109375" style="320" customWidth="1"/>
    <col min="11523" max="11523" width="13.5703125" style="320" customWidth="1"/>
    <col min="11524" max="11524" width="13.85546875" style="320" customWidth="1"/>
    <col min="11525" max="11525" width="46.85546875" style="320" customWidth="1"/>
    <col min="11526" max="11526" width="9.28515625" style="320" customWidth="1"/>
    <col min="11527" max="11528" width="7.7109375" style="320" customWidth="1"/>
    <col min="11529" max="11529" width="7.85546875" style="320" customWidth="1"/>
    <col min="11530" max="11530" width="9.7109375" style="320" customWidth="1"/>
    <col min="11531" max="11537" width="7.7109375" style="320" customWidth="1"/>
    <col min="11538" max="11776" width="11.42578125" style="320"/>
    <col min="11777" max="11777" width="7.5703125" style="320" customWidth="1"/>
    <col min="11778" max="11778" width="17.7109375" style="320" customWidth="1"/>
    <col min="11779" max="11779" width="13.5703125" style="320" customWidth="1"/>
    <col min="11780" max="11780" width="13.85546875" style="320" customWidth="1"/>
    <col min="11781" max="11781" width="46.85546875" style="320" customWidth="1"/>
    <col min="11782" max="11782" width="9.28515625" style="320" customWidth="1"/>
    <col min="11783" max="11784" width="7.7109375" style="320" customWidth="1"/>
    <col min="11785" max="11785" width="7.85546875" style="320" customWidth="1"/>
    <col min="11786" max="11786" width="9.7109375" style="320" customWidth="1"/>
    <col min="11787" max="11793" width="7.7109375" style="320" customWidth="1"/>
    <col min="11794" max="12032" width="11.42578125" style="320"/>
    <col min="12033" max="12033" width="7.5703125" style="320" customWidth="1"/>
    <col min="12034" max="12034" width="17.7109375" style="320" customWidth="1"/>
    <col min="12035" max="12035" width="13.5703125" style="320" customWidth="1"/>
    <col min="12036" max="12036" width="13.85546875" style="320" customWidth="1"/>
    <col min="12037" max="12037" width="46.85546875" style="320" customWidth="1"/>
    <col min="12038" max="12038" width="9.28515625" style="320" customWidth="1"/>
    <col min="12039" max="12040" width="7.7109375" style="320" customWidth="1"/>
    <col min="12041" max="12041" width="7.85546875" style="320" customWidth="1"/>
    <col min="12042" max="12042" width="9.7109375" style="320" customWidth="1"/>
    <col min="12043" max="12049" width="7.7109375" style="320" customWidth="1"/>
    <col min="12050" max="12288" width="11.42578125" style="320"/>
    <col min="12289" max="12289" width="7.5703125" style="320" customWidth="1"/>
    <col min="12290" max="12290" width="17.7109375" style="320" customWidth="1"/>
    <col min="12291" max="12291" width="13.5703125" style="320" customWidth="1"/>
    <col min="12292" max="12292" width="13.85546875" style="320" customWidth="1"/>
    <col min="12293" max="12293" width="46.85546875" style="320" customWidth="1"/>
    <col min="12294" max="12294" width="9.28515625" style="320" customWidth="1"/>
    <col min="12295" max="12296" width="7.7109375" style="320" customWidth="1"/>
    <col min="12297" max="12297" width="7.85546875" style="320" customWidth="1"/>
    <col min="12298" max="12298" width="9.7109375" style="320" customWidth="1"/>
    <col min="12299" max="12305" width="7.7109375" style="320" customWidth="1"/>
    <col min="12306" max="12544" width="11.42578125" style="320"/>
    <col min="12545" max="12545" width="7.5703125" style="320" customWidth="1"/>
    <col min="12546" max="12546" width="17.7109375" style="320" customWidth="1"/>
    <col min="12547" max="12547" width="13.5703125" style="320" customWidth="1"/>
    <col min="12548" max="12548" width="13.85546875" style="320" customWidth="1"/>
    <col min="12549" max="12549" width="46.85546875" style="320" customWidth="1"/>
    <col min="12550" max="12550" width="9.28515625" style="320" customWidth="1"/>
    <col min="12551" max="12552" width="7.7109375" style="320" customWidth="1"/>
    <col min="12553" max="12553" width="7.85546875" style="320" customWidth="1"/>
    <col min="12554" max="12554" width="9.7109375" style="320" customWidth="1"/>
    <col min="12555" max="12561" width="7.7109375" style="320" customWidth="1"/>
    <col min="12562" max="12800" width="11.42578125" style="320"/>
    <col min="12801" max="12801" width="7.5703125" style="320" customWidth="1"/>
    <col min="12802" max="12802" width="17.7109375" style="320" customWidth="1"/>
    <col min="12803" max="12803" width="13.5703125" style="320" customWidth="1"/>
    <col min="12804" max="12804" width="13.85546875" style="320" customWidth="1"/>
    <col min="12805" max="12805" width="46.85546875" style="320" customWidth="1"/>
    <col min="12806" max="12806" width="9.28515625" style="320" customWidth="1"/>
    <col min="12807" max="12808" width="7.7109375" style="320" customWidth="1"/>
    <col min="12809" max="12809" width="7.85546875" style="320" customWidth="1"/>
    <col min="12810" max="12810" width="9.7109375" style="320" customWidth="1"/>
    <col min="12811" max="12817" width="7.7109375" style="320" customWidth="1"/>
    <col min="12818" max="13056" width="11.42578125" style="320"/>
    <col min="13057" max="13057" width="7.5703125" style="320" customWidth="1"/>
    <col min="13058" max="13058" width="17.7109375" style="320" customWidth="1"/>
    <col min="13059" max="13059" width="13.5703125" style="320" customWidth="1"/>
    <col min="13060" max="13060" width="13.85546875" style="320" customWidth="1"/>
    <col min="13061" max="13061" width="46.85546875" style="320" customWidth="1"/>
    <col min="13062" max="13062" width="9.28515625" style="320" customWidth="1"/>
    <col min="13063" max="13064" width="7.7109375" style="320" customWidth="1"/>
    <col min="13065" max="13065" width="7.85546875" style="320" customWidth="1"/>
    <col min="13066" max="13066" width="9.7109375" style="320" customWidth="1"/>
    <col min="13067" max="13073" width="7.7109375" style="320" customWidth="1"/>
    <col min="13074" max="13312" width="11.42578125" style="320"/>
    <col min="13313" max="13313" width="7.5703125" style="320" customWidth="1"/>
    <col min="13314" max="13314" width="17.7109375" style="320" customWidth="1"/>
    <col min="13315" max="13315" width="13.5703125" style="320" customWidth="1"/>
    <col min="13316" max="13316" width="13.85546875" style="320" customWidth="1"/>
    <col min="13317" max="13317" width="46.85546875" style="320" customWidth="1"/>
    <col min="13318" max="13318" width="9.28515625" style="320" customWidth="1"/>
    <col min="13319" max="13320" width="7.7109375" style="320" customWidth="1"/>
    <col min="13321" max="13321" width="7.85546875" style="320" customWidth="1"/>
    <col min="13322" max="13322" width="9.7109375" style="320" customWidth="1"/>
    <col min="13323" max="13329" width="7.7109375" style="320" customWidth="1"/>
    <col min="13330" max="13568" width="11.42578125" style="320"/>
    <col min="13569" max="13569" width="7.5703125" style="320" customWidth="1"/>
    <col min="13570" max="13570" width="17.7109375" style="320" customWidth="1"/>
    <col min="13571" max="13571" width="13.5703125" style="320" customWidth="1"/>
    <col min="13572" max="13572" width="13.85546875" style="320" customWidth="1"/>
    <col min="13573" max="13573" width="46.85546875" style="320" customWidth="1"/>
    <col min="13574" max="13574" width="9.28515625" style="320" customWidth="1"/>
    <col min="13575" max="13576" width="7.7109375" style="320" customWidth="1"/>
    <col min="13577" max="13577" width="7.85546875" style="320" customWidth="1"/>
    <col min="13578" max="13578" width="9.7109375" style="320" customWidth="1"/>
    <col min="13579" max="13585" width="7.7109375" style="320" customWidth="1"/>
    <col min="13586" max="13824" width="11.42578125" style="320"/>
    <col min="13825" max="13825" width="7.5703125" style="320" customWidth="1"/>
    <col min="13826" max="13826" width="17.7109375" style="320" customWidth="1"/>
    <col min="13827" max="13827" width="13.5703125" style="320" customWidth="1"/>
    <col min="13828" max="13828" width="13.85546875" style="320" customWidth="1"/>
    <col min="13829" max="13829" width="46.85546875" style="320" customWidth="1"/>
    <col min="13830" max="13830" width="9.28515625" style="320" customWidth="1"/>
    <col min="13831" max="13832" width="7.7109375" style="320" customWidth="1"/>
    <col min="13833" max="13833" width="7.85546875" style="320" customWidth="1"/>
    <col min="13834" max="13834" width="9.7109375" style="320" customWidth="1"/>
    <col min="13835" max="13841" width="7.7109375" style="320" customWidth="1"/>
    <col min="13842" max="14080" width="11.42578125" style="320"/>
    <col min="14081" max="14081" width="7.5703125" style="320" customWidth="1"/>
    <col min="14082" max="14082" width="17.7109375" style="320" customWidth="1"/>
    <col min="14083" max="14083" width="13.5703125" style="320" customWidth="1"/>
    <col min="14084" max="14084" width="13.85546875" style="320" customWidth="1"/>
    <col min="14085" max="14085" width="46.85546875" style="320" customWidth="1"/>
    <col min="14086" max="14086" width="9.28515625" style="320" customWidth="1"/>
    <col min="14087" max="14088" width="7.7109375" style="320" customWidth="1"/>
    <col min="14089" max="14089" width="7.85546875" style="320" customWidth="1"/>
    <col min="14090" max="14090" width="9.7109375" style="320" customWidth="1"/>
    <col min="14091" max="14097" width="7.7109375" style="320" customWidth="1"/>
    <col min="14098" max="14336" width="11.42578125" style="320"/>
    <col min="14337" max="14337" width="7.5703125" style="320" customWidth="1"/>
    <col min="14338" max="14338" width="17.7109375" style="320" customWidth="1"/>
    <col min="14339" max="14339" width="13.5703125" style="320" customWidth="1"/>
    <col min="14340" max="14340" width="13.85546875" style="320" customWidth="1"/>
    <col min="14341" max="14341" width="46.85546875" style="320" customWidth="1"/>
    <col min="14342" max="14342" width="9.28515625" style="320" customWidth="1"/>
    <col min="14343" max="14344" width="7.7109375" style="320" customWidth="1"/>
    <col min="14345" max="14345" width="7.85546875" style="320" customWidth="1"/>
    <col min="14346" max="14346" width="9.7109375" style="320" customWidth="1"/>
    <col min="14347" max="14353" width="7.7109375" style="320" customWidth="1"/>
    <col min="14354" max="14592" width="11.42578125" style="320"/>
    <col min="14593" max="14593" width="7.5703125" style="320" customWidth="1"/>
    <col min="14594" max="14594" width="17.7109375" style="320" customWidth="1"/>
    <col min="14595" max="14595" width="13.5703125" style="320" customWidth="1"/>
    <col min="14596" max="14596" width="13.85546875" style="320" customWidth="1"/>
    <col min="14597" max="14597" width="46.85546875" style="320" customWidth="1"/>
    <col min="14598" max="14598" width="9.28515625" style="320" customWidth="1"/>
    <col min="14599" max="14600" width="7.7109375" style="320" customWidth="1"/>
    <col min="14601" max="14601" width="7.85546875" style="320" customWidth="1"/>
    <col min="14602" max="14602" width="9.7109375" style="320" customWidth="1"/>
    <col min="14603" max="14609" width="7.7109375" style="320" customWidth="1"/>
    <col min="14610" max="14848" width="11.42578125" style="320"/>
    <col min="14849" max="14849" width="7.5703125" style="320" customWidth="1"/>
    <col min="14850" max="14850" width="17.7109375" style="320" customWidth="1"/>
    <col min="14851" max="14851" width="13.5703125" style="320" customWidth="1"/>
    <col min="14852" max="14852" width="13.85546875" style="320" customWidth="1"/>
    <col min="14853" max="14853" width="46.85546875" style="320" customWidth="1"/>
    <col min="14854" max="14854" width="9.28515625" style="320" customWidth="1"/>
    <col min="14855" max="14856" width="7.7109375" style="320" customWidth="1"/>
    <col min="14857" max="14857" width="7.85546875" style="320" customWidth="1"/>
    <col min="14858" max="14858" width="9.7109375" style="320" customWidth="1"/>
    <col min="14859" max="14865" width="7.7109375" style="320" customWidth="1"/>
    <col min="14866" max="15104" width="11.42578125" style="320"/>
    <col min="15105" max="15105" width="7.5703125" style="320" customWidth="1"/>
    <col min="15106" max="15106" width="17.7109375" style="320" customWidth="1"/>
    <col min="15107" max="15107" width="13.5703125" style="320" customWidth="1"/>
    <col min="15108" max="15108" width="13.85546875" style="320" customWidth="1"/>
    <col min="15109" max="15109" width="46.85546875" style="320" customWidth="1"/>
    <col min="15110" max="15110" width="9.28515625" style="320" customWidth="1"/>
    <col min="15111" max="15112" width="7.7109375" style="320" customWidth="1"/>
    <col min="15113" max="15113" width="7.85546875" style="320" customWidth="1"/>
    <col min="15114" max="15114" width="9.7109375" style="320" customWidth="1"/>
    <col min="15115" max="15121" width="7.7109375" style="320" customWidth="1"/>
    <col min="15122" max="15360" width="11.42578125" style="320"/>
    <col min="15361" max="15361" width="7.5703125" style="320" customWidth="1"/>
    <col min="15362" max="15362" width="17.7109375" style="320" customWidth="1"/>
    <col min="15363" max="15363" width="13.5703125" style="320" customWidth="1"/>
    <col min="15364" max="15364" width="13.85546875" style="320" customWidth="1"/>
    <col min="15365" max="15365" width="46.85546875" style="320" customWidth="1"/>
    <col min="15366" max="15366" width="9.28515625" style="320" customWidth="1"/>
    <col min="15367" max="15368" width="7.7109375" style="320" customWidth="1"/>
    <col min="15369" max="15369" width="7.85546875" style="320" customWidth="1"/>
    <col min="15370" max="15370" width="9.7109375" style="320" customWidth="1"/>
    <col min="15371" max="15377" width="7.7109375" style="320" customWidth="1"/>
    <col min="15378" max="15616" width="11.42578125" style="320"/>
    <col min="15617" max="15617" width="7.5703125" style="320" customWidth="1"/>
    <col min="15618" max="15618" width="17.7109375" style="320" customWidth="1"/>
    <col min="15619" max="15619" width="13.5703125" style="320" customWidth="1"/>
    <col min="15620" max="15620" width="13.85546875" style="320" customWidth="1"/>
    <col min="15621" max="15621" width="46.85546875" style="320" customWidth="1"/>
    <col min="15622" max="15622" width="9.28515625" style="320" customWidth="1"/>
    <col min="15623" max="15624" width="7.7109375" style="320" customWidth="1"/>
    <col min="15625" max="15625" width="7.85546875" style="320" customWidth="1"/>
    <col min="15626" max="15626" width="9.7109375" style="320" customWidth="1"/>
    <col min="15627" max="15633" width="7.7109375" style="320" customWidth="1"/>
    <col min="15634" max="15872" width="11.42578125" style="320"/>
    <col min="15873" max="15873" width="7.5703125" style="320" customWidth="1"/>
    <col min="15874" max="15874" width="17.7109375" style="320" customWidth="1"/>
    <col min="15875" max="15875" width="13.5703125" style="320" customWidth="1"/>
    <col min="15876" max="15876" width="13.85546875" style="320" customWidth="1"/>
    <col min="15877" max="15877" width="46.85546875" style="320" customWidth="1"/>
    <col min="15878" max="15878" width="9.28515625" style="320" customWidth="1"/>
    <col min="15879" max="15880" width="7.7109375" style="320" customWidth="1"/>
    <col min="15881" max="15881" width="7.85546875" style="320" customWidth="1"/>
    <col min="15882" max="15882" width="9.7109375" style="320" customWidth="1"/>
    <col min="15883" max="15889" width="7.7109375" style="320" customWidth="1"/>
    <col min="15890" max="16128" width="11.42578125" style="320"/>
    <col min="16129" max="16129" width="7.5703125" style="320" customWidth="1"/>
    <col min="16130" max="16130" width="17.7109375" style="320" customWidth="1"/>
    <col min="16131" max="16131" width="13.5703125" style="320" customWidth="1"/>
    <col min="16132" max="16132" width="13.85546875" style="320" customWidth="1"/>
    <col min="16133" max="16133" width="46.85546875" style="320" customWidth="1"/>
    <col min="16134" max="16134" width="9.28515625" style="320" customWidth="1"/>
    <col min="16135" max="16136" width="7.7109375" style="320" customWidth="1"/>
    <col min="16137" max="16137" width="7.85546875" style="320" customWidth="1"/>
    <col min="16138" max="16138" width="9.7109375" style="320" customWidth="1"/>
    <col min="16139" max="16145" width="7.7109375" style="320" customWidth="1"/>
    <col min="16146" max="16384" width="11.42578125" style="320"/>
  </cols>
  <sheetData>
    <row r="1" spans="1:18" ht="60.75" customHeight="1" thickBot="1" x14ac:dyDescent="0.25">
      <c r="A1" s="315"/>
      <c r="B1" s="316"/>
      <c r="C1" s="316"/>
      <c r="D1" s="317"/>
      <c r="E1" s="317"/>
      <c r="F1" s="318"/>
      <c r="G1" s="316"/>
      <c r="H1" s="319" t="s">
        <v>177</v>
      </c>
      <c r="I1" s="316"/>
      <c r="J1" s="316"/>
      <c r="K1" s="316"/>
      <c r="M1" s="315"/>
      <c r="N1" s="315"/>
    </row>
    <row r="2" spans="1:18" ht="17.25" thickTop="1" thickBot="1" x14ac:dyDescent="0.3">
      <c r="A2" s="315"/>
      <c r="B2" s="321"/>
      <c r="C2" s="321"/>
      <c r="D2" s="322"/>
      <c r="E2" s="322"/>
      <c r="F2" s="322"/>
      <c r="G2" s="316"/>
      <c r="H2" s="323" t="s">
        <v>16</v>
      </c>
      <c r="I2" s="324"/>
      <c r="J2" s="325"/>
      <c r="K2" s="321"/>
      <c r="L2" s="315"/>
      <c r="M2" s="315"/>
      <c r="N2" s="315"/>
    </row>
    <row r="3" spans="1:18" ht="17.25" thickTop="1" thickBot="1" x14ac:dyDescent="0.3">
      <c r="A3" s="315"/>
      <c r="B3" s="318"/>
      <c r="C3" s="321"/>
      <c r="D3" s="326"/>
      <c r="E3" s="326"/>
      <c r="F3" s="326"/>
      <c r="G3" s="316"/>
      <c r="H3" s="327" t="s">
        <v>17</v>
      </c>
      <c r="I3" s="328"/>
      <c r="J3" s="325" t="s">
        <v>217</v>
      </c>
      <c r="K3" s="321"/>
      <c r="L3" s="315"/>
      <c r="M3" s="329"/>
      <c r="N3" s="329"/>
    </row>
    <row r="4" spans="1:18" ht="12" customHeight="1" thickTop="1" thickBot="1" x14ac:dyDescent="0.25">
      <c r="A4" s="330"/>
      <c r="B4" s="321"/>
      <c r="C4" s="321"/>
      <c r="D4" s="321"/>
      <c r="E4" s="322"/>
      <c r="F4" s="331"/>
      <c r="G4" s="322"/>
      <c r="H4" s="322"/>
      <c r="I4" s="322"/>
      <c r="J4" s="322"/>
      <c r="K4" s="322"/>
      <c r="L4" s="329"/>
      <c r="M4" s="329"/>
      <c r="N4" s="329"/>
      <c r="O4" s="332"/>
      <c r="P4" s="332"/>
      <c r="Q4" s="332"/>
      <c r="R4" s="332"/>
    </row>
    <row r="5" spans="1:18" ht="17.25" customHeight="1" thickTop="1" thickBot="1" x14ac:dyDescent="0.3">
      <c r="A5" s="315"/>
      <c r="B5" s="333" t="s">
        <v>218</v>
      </c>
      <c r="C5" s="1316"/>
      <c r="D5" s="1317"/>
      <c r="E5" s="1317"/>
      <c r="F5" s="1317"/>
      <c r="G5" s="1317"/>
      <c r="H5" s="1318"/>
      <c r="I5" s="316"/>
      <c r="J5" s="316"/>
      <c r="K5" s="316"/>
      <c r="L5" s="334"/>
      <c r="M5" s="329"/>
    </row>
    <row r="6" spans="1:18" ht="17.25" customHeight="1" thickTop="1" thickBot="1" x14ac:dyDescent="0.3">
      <c r="A6" s="315"/>
      <c r="B6" s="333" t="s">
        <v>18</v>
      </c>
      <c r="C6" s="1316" t="s">
        <v>219</v>
      </c>
      <c r="D6" s="1317"/>
      <c r="E6" s="1317"/>
      <c r="F6" s="1317"/>
      <c r="G6" s="1317"/>
      <c r="H6" s="1318"/>
      <c r="I6" s="316"/>
      <c r="J6" s="316"/>
      <c r="K6" s="316"/>
      <c r="L6" s="334"/>
      <c r="M6" s="335"/>
      <c r="N6" s="329"/>
      <c r="O6" s="332"/>
      <c r="P6" s="332"/>
      <c r="Q6" s="332"/>
    </row>
    <row r="7" spans="1:18" ht="17.25" customHeight="1" thickTop="1" thickBot="1" x14ac:dyDescent="0.3">
      <c r="A7" s="315"/>
      <c r="B7" s="336" t="s">
        <v>19</v>
      </c>
      <c r="C7" s="1319" t="s">
        <v>241</v>
      </c>
      <c r="D7" s="1320"/>
      <c r="E7" s="337"/>
      <c r="F7" s="338"/>
      <c r="G7" s="338"/>
      <c r="H7" s="337"/>
      <c r="I7" s="316"/>
      <c r="J7" s="316"/>
      <c r="K7" s="316"/>
      <c r="L7" s="335"/>
      <c r="M7" s="315"/>
      <c r="N7" s="315"/>
    </row>
    <row r="8" spans="1:18" ht="6.75" customHeight="1" thickTop="1" thickBot="1" x14ac:dyDescent="0.25">
      <c r="B8" s="321"/>
      <c r="C8" s="321"/>
      <c r="D8" s="321"/>
      <c r="E8" s="321"/>
      <c r="F8" s="321"/>
      <c r="G8" s="321"/>
      <c r="H8" s="339"/>
      <c r="I8" s="321"/>
      <c r="J8" s="321"/>
      <c r="K8" s="321"/>
      <c r="L8" s="315"/>
    </row>
    <row r="9" spans="1:18" ht="14.25" customHeight="1" thickTop="1" thickBot="1" x14ac:dyDescent="0.25">
      <c r="B9" s="316"/>
      <c r="C9" s="1321" t="s">
        <v>52</v>
      </c>
      <c r="D9" s="1321"/>
      <c r="E9" s="1321"/>
      <c r="F9" s="1323" t="s">
        <v>33</v>
      </c>
      <c r="G9" s="1324"/>
      <c r="H9" s="1323" t="s">
        <v>0</v>
      </c>
      <c r="I9" s="1324"/>
      <c r="J9" s="316"/>
      <c r="K9" s="316"/>
    </row>
    <row r="10" spans="1:18" ht="14.25" customHeight="1" thickTop="1" thickBot="1" x14ac:dyDescent="0.25">
      <c r="A10" s="332"/>
      <c r="B10" s="340"/>
      <c r="C10" s="1322"/>
      <c r="D10" s="1321"/>
      <c r="E10" s="1321"/>
      <c r="F10" s="1325">
        <v>303</v>
      </c>
      <c r="G10" s="1325"/>
      <c r="H10" s="1326">
        <f>SUM(F10:G11)</f>
        <v>303</v>
      </c>
      <c r="I10" s="1326"/>
      <c r="J10" s="316"/>
      <c r="K10" s="316"/>
    </row>
    <row r="11" spans="1:18" ht="14.25" customHeight="1" thickTop="1" thickBot="1" x14ac:dyDescent="0.25">
      <c r="A11" s="332"/>
      <c r="B11" s="340"/>
      <c r="C11" s="1322"/>
      <c r="D11" s="1321"/>
      <c r="E11" s="1321"/>
      <c r="F11" s="1325"/>
      <c r="G11" s="1325"/>
      <c r="H11" s="1326"/>
      <c r="I11" s="1326"/>
      <c r="J11" s="316"/>
      <c r="K11" s="316"/>
    </row>
    <row r="12" spans="1:18" ht="4.5" customHeight="1" thickTop="1" thickBot="1" x14ac:dyDescent="0.25">
      <c r="A12" s="332"/>
      <c r="B12" s="340"/>
      <c r="C12" s="341"/>
      <c r="D12" s="341"/>
      <c r="E12" s="341"/>
      <c r="F12" s="341"/>
      <c r="G12" s="341"/>
      <c r="H12" s="341"/>
      <c r="I12" s="341"/>
      <c r="J12" s="341"/>
      <c r="K12" s="341"/>
      <c r="L12" s="342"/>
    </row>
    <row r="13" spans="1:18" ht="14.25" customHeight="1" thickTop="1" thickBot="1" x14ac:dyDescent="0.25">
      <c r="A13" s="332"/>
      <c r="B13" s="340"/>
      <c r="C13" s="1322" t="s">
        <v>53</v>
      </c>
      <c r="D13" s="1321"/>
      <c r="E13" s="1321"/>
      <c r="F13" s="1321"/>
      <c r="G13" s="1321"/>
      <c r="H13" s="1323" t="s">
        <v>0</v>
      </c>
      <c r="I13" s="1324"/>
      <c r="J13" s="1340" t="s">
        <v>11</v>
      </c>
      <c r="K13" s="1340"/>
    </row>
    <row r="14" spans="1:18" ht="14.25" customHeight="1" thickTop="1" thickBot="1" x14ac:dyDescent="0.25">
      <c r="B14" s="340"/>
      <c r="C14" s="1321"/>
      <c r="D14" s="1321"/>
      <c r="E14" s="1321"/>
      <c r="F14" s="1321"/>
      <c r="G14" s="1321"/>
      <c r="H14" s="343" t="s">
        <v>1</v>
      </c>
      <c r="I14" s="343" t="s">
        <v>2</v>
      </c>
      <c r="J14" s="1340"/>
      <c r="K14" s="1340"/>
    </row>
    <row r="15" spans="1:18" ht="14.25" customHeight="1" thickTop="1" thickBot="1" x14ac:dyDescent="0.25">
      <c r="B15" s="316"/>
      <c r="C15" s="1321"/>
      <c r="D15" s="1321"/>
      <c r="E15" s="1321"/>
      <c r="F15" s="1321"/>
      <c r="G15" s="1321"/>
      <c r="H15" s="344">
        <f>SUM(H16:H17)</f>
        <v>26</v>
      </c>
      <c r="I15" s="344">
        <f>SUM(I16:I17)</f>
        <v>0</v>
      </c>
      <c r="J15" s="1341">
        <f>H15+I15</f>
        <v>26</v>
      </c>
      <c r="K15" s="1341"/>
    </row>
    <row r="16" spans="1:18" ht="19.5" customHeight="1" thickTop="1" thickBot="1" x14ac:dyDescent="0.25">
      <c r="B16" s="316"/>
      <c r="C16" s="1330" t="s">
        <v>15</v>
      </c>
      <c r="D16" s="1331"/>
      <c r="E16" s="1331"/>
      <c r="F16" s="1331"/>
      <c r="G16" s="1342"/>
      <c r="H16" s="345">
        <v>26</v>
      </c>
      <c r="I16" s="345"/>
      <c r="J16" s="1343">
        <f>H16+I16</f>
        <v>26</v>
      </c>
      <c r="K16" s="1343"/>
    </row>
    <row r="17" spans="2:15" ht="16.5" customHeight="1" thickTop="1" thickBot="1" x14ac:dyDescent="0.25">
      <c r="B17" s="316"/>
      <c r="C17" s="1330" t="s">
        <v>213</v>
      </c>
      <c r="D17" s="1331"/>
      <c r="E17" s="1331"/>
      <c r="F17" s="1331"/>
      <c r="G17" s="1331"/>
      <c r="H17" s="346"/>
      <c r="I17" s="346"/>
      <c r="J17" s="1332">
        <f>H17+I17</f>
        <v>0</v>
      </c>
      <c r="K17" s="1333"/>
    </row>
    <row r="18" spans="2:15" ht="14.25" customHeight="1" thickTop="1" thickBot="1" x14ac:dyDescent="0.25">
      <c r="B18" s="316"/>
      <c r="C18" s="347" t="s">
        <v>8</v>
      </c>
      <c r="D18" s="348"/>
      <c r="E18" s="349"/>
      <c r="F18" s="350"/>
      <c r="G18" s="350"/>
      <c r="H18" s="351"/>
      <c r="I18" s="352"/>
      <c r="J18" s="353"/>
      <c r="K18" s="316"/>
    </row>
    <row r="19" spans="2:15" ht="14.25" customHeight="1" thickTop="1" thickBot="1" x14ac:dyDescent="0.25">
      <c r="B19" s="316"/>
      <c r="C19" s="354"/>
      <c r="D19" s="355"/>
      <c r="E19" s="355"/>
      <c r="F19" s="1323" t="s">
        <v>51</v>
      </c>
      <c r="G19" s="1323"/>
      <c r="H19" s="1323"/>
      <c r="I19" s="1334"/>
      <c r="J19" s="343" t="s">
        <v>0</v>
      </c>
      <c r="K19" s="316"/>
    </row>
    <row r="20" spans="2:15" ht="14.25" customHeight="1" thickTop="1" thickBot="1" x14ac:dyDescent="0.25">
      <c r="B20" s="316"/>
      <c r="C20" s="354"/>
      <c r="D20" s="355" t="s">
        <v>54</v>
      </c>
      <c r="E20" s="355"/>
      <c r="F20" s="356" t="s">
        <v>5</v>
      </c>
      <c r="G20" s="356" t="s">
        <v>35</v>
      </c>
      <c r="H20" s="356" t="s">
        <v>3</v>
      </c>
      <c r="I20" s="357" t="s">
        <v>4</v>
      </c>
      <c r="J20" s="358"/>
      <c r="K20" s="316"/>
    </row>
    <row r="21" spans="2:15" ht="14.25" customHeight="1" thickTop="1" thickBot="1" x14ac:dyDescent="0.25">
      <c r="B21" s="316"/>
      <c r="C21" s="359"/>
      <c r="D21" s="360"/>
      <c r="E21" s="360"/>
      <c r="F21" s="1335" t="e">
        <f>(J23+J28+J35+J39+J40+J41+J54+J57+J58+J59+J61+J62+J63)</f>
        <v>#REF!</v>
      </c>
      <c r="G21" s="1335"/>
      <c r="H21" s="1335"/>
      <c r="I21" s="1336"/>
      <c r="J21" s="1337" t="e">
        <f>(J23+J28+J34+J38+J49+J70+J72+J78)</f>
        <v>#REF!</v>
      </c>
      <c r="K21" s="316"/>
    </row>
    <row r="22" spans="2:15" ht="15.75" thickTop="1" thickBot="1" x14ac:dyDescent="0.25">
      <c r="B22" s="316"/>
      <c r="C22" s="361"/>
      <c r="D22" s="362"/>
      <c r="E22" s="362"/>
      <c r="F22" s="363" t="e">
        <f>(F23+F28+F34+F38+F49+F70+F72+F77+F78)</f>
        <v>#REF!</v>
      </c>
      <c r="G22" s="363" t="e">
        <f>(G23+G28+G34+G38+G49+G70+G72+G77+G78)</f>
        <v>#REF!</v>
      </c>
      <c r="H22" s="363" t="e">
        <f>(H23+H28+H34+H38+H49+H70+H72+H77+H78)</f>
        <v>#REF!</v>
      </c>
      <c r="I22" s="363" t="e">
        <f>(I23+I28+I34+I38+I49+I70+I72+I77+I78)</f>
        <v>#REF!</v>
      </c>
      <c r="J22" s="1337"/>
      <c r="K22" s="316"/>
    </row>
    <row r="23" spans="2:15" ht="16.5" customHeight="1" thickTop="1" thickBot="1" x14ac:dyDescent="0.3">
      <c r="B23" s="316"/>
      <c r="C23" s="364"/>
      <c r="D23" s="1338" t="s">
        <v>55</v>
      </c>
      <c r="E23" s="1339"/>
      <c r="F23" s="365" t="e">
        <f>SUM(F24:F27)</f>
        <v>#REF!</v>
      </c>
      <c r="G23" s="365" t="e">
        <f>SUM(G24:G27)</f>
        <v>#REF!</v>
      </c>
      <c r="H23" s="365" t="e">
        <f>SUM(H24:H27)</f>
        <v>#REF!</v>
      </c>
      <c r="I23" s="366" t="e">
        <f>SUM(I24:I27)</f>
        <v>#REF!</v>
      </c>
      <c r="J23" s="367" t="e">
        <f t="shared" ref="J23:J48" si="0">SUM(F23:I23)</f>
        <v>#REF!</v>
      </c>
      <c r="K23" s="316"/>
    </row>
    <row r="24" spans="2:15" ht="14.25" customHeight="1" outlineLevel="1" thickTop="1" thickBot="1" x14ac:dyDescent="0.25">
      <c r="B24" s="316"/>
      <c r="C24" s="364"/>
      <c r="D24" s="368"/>
      <c r="E24" s="369" t="s">
        <v>36</v>
      </c>
      <c r="F24" s="370" t="e">
        <f>'[16]ORD DELIO JIMENEZ JULIO 17'!F24+'[16]ORD JULIO MEDINA JULIO 17'!F24+'[16]ORD LUIS DE LEON JULIO 17'!F24+'[16]ORD ESMELING JULIO 17'!F24+'[16]ORD WHUANDA MEDINA JULIO 17'!F24</f>
        <v>#REF!</v>
      </c>
      <c r="G24" s="370" t="e">
        <f>'[16]ORD DELIO JIMENEZ JULIO 17'!G24+'[16]ORD JULIO MEDINA JULIO 17'!G24+'[16]ORD LUIS DE LEON JULIO 17'!G24+'[16]ORD ESMELING JULIO 17'!G24+'[16]ORD WHUANDA MEDINA JULIO 17'!G24</f>
        <v>#REF!</v>
      </c>
      <c r="H24" s="370" t="e">
        <f>'[16]ORD DELIO JIMENEZ JULIO 17'!H24+'[16]ORD JULIO MEDINA JULIO 17'!H24+'[16]ORD LUIS DE LEON JULIO 17'!H24+'[16]ORD ESMELING JULIO 17'!H24+'[16]ORD WHUANDA MEDINA JULIO 17'!H24</f>
        <v>#REF!</v>
      </c>
      <c r="I24" s="370" t="e">
        <f>'[16]ORD DELIO JIMENEZ JULIO 17'!I24+'[16]ORD JULIO MEDINA JULIO 17'!I24+'[16]ORD LUIS DE LEON JULIO 17'!I24+'[16]ORD ESMELING JULIO 17'!I24+'[16]ORD WHUANDA MEDINA JULIO 17'!I24</f>
        <v>#REF!</v>
      </c>
      <c r="J24" s="371" t="e">
        <f t="shared" si="0"/>
        <v>#REF!</v>
      </c>
      <c r="K24" s="316"/>
    </row>
    <row r="25" spans="2:15" ht="14.25" customHeight="1" outlineLevel="1" thickTop="1" thickBot="1" x14ac:dyDescent="0.25">
      <c r="B25" s="316"/>
      <c r="C25" s="364"/>
      <c r="D25" s="368"/>
      <c r="E25" s="369" t="s">
        <v>25</v>
      </c>
      <c r="F25" s="370" t="e">
        <f>'[16]ORD DELIO JIMENEZ JULIO 17'!F25+'[16]ORD JULIO MEDINA JULIO 17'!F25+'[16]ORD LUIS DE LEON JULIO 17'!F25+'[16]ORD ESMELING JULIO 17'!F25+'[16]ORD WHUANDA MEDINA JULIO 17'!F25</f>
        <v>#REF!</v>
      </c>
      <c r="G25" s="370" t="e">
        <f>'[16]ORD DELIO JIMENEZ JULIO 17'!G25+'[16]ORD JULIO MEDINA JULIO 17'!G25+'[16]ORD LUIS DE LEON JULIO 17'!G25+'[16]ORD ESMELING JULIO 17'!G25+'[16]ORD WHUANDA MEDINA JULIO 17'!G25</f>
        <v>#REF!</v>
      </c>
      <c r="H25" s="370" t="e">
        <f>'[16]ORD DELIO JIMENEZ JULIO 17'!H25+'[16]ORD JULIO MEDINA JULIO 17'!H25+'[16]ORD LUIS DE LEON JULIO 17'!H25+'[16]ORD ESMELING JULIO 17'!H25+'[16]ORD WHUANDA MEDINA JULIO 17'!H25</f>
        <v>#REF!</v>
      </c>
      <c r="I25" s="370" t="e">
        <f>'[16]ORD DELIO JIMENEZ JULIO 17'!I25+'[16]ORD JULIO MEDINA JULIO 17'!I25+'[16]ORD LUIS DE LEON JULIO 17'!I25+'[16]ORD ESMELING JULIO 17'!I25+'[16]ORD WHUANDA MEDINA JULIO 17'!I25</f>
        <v>#REF!</v>
      </c>
      <c r="J25" s="371" t="e">
        <f t="shared" si="0"/>
        <v>#REF!</v>
      </c>
      <c r="K25" s="316"/>
    </row>
    <row r="26" spans="2:15" ht="14.25" customHeight="1" outlineLevel="1" thickTop="1" thickBot="1" x14ac:dyDescent="0.25">
      <c r="B26" s="316"/>
      <c r="C26" s="364"/>
      <c r="D26" s="368"/>
      <c r="E26" s="369" t="s">
        <v>26</v>
      </c>
      <c r="F26" s="370" t="e">
        <f>'[16]ORD DELIO JIMENEZ JULIO 17'!F26+'[16]ORD JULIO MEDINA JULIO 17'!F26+'[16]ORD LUIS DE LEON JULIO 17'!F26+'[16]ORD ESMELING JULIO 17'!F26+'[16]ORD WHUANDA MEDINA JULIO 17'!F26</f>
        <v>#REF!</v>
      </c>
      <c r="G26" s="370" t="e">
        <f>'[16]ORD DELIO JIMENEZ JULIO 17'!G26+'[16]ORD JULIO MEDINA JULIO 17'!G26+'[16]ORD LUIS DE LEON JULIO 17'!G26+'[16]ORD ESMELING JULIO 17'!G26+'[16]ORD WHUANDA MEDINA JULIO 17'!G26</f>
        <v>#REF!</v>
      </c>
      <c r="H26" s="370" t="e">
        <f>'[16]ORD DELIO JIMENEZ JULIO 17'!H26+'[16]ORD JULIO MEDINA JULIO 17'!H26+'[16]ORD LUIS DE LEON JULIO 17'!H26+'[16]ORD ESMELING JULIO 17'!H26+'[16]ORD WHUANDA MEDINA JULIO 17'!H26</f>
        <v>#REF!</v>
      </c>
      <c r="I26" s="370" t="e">
        <f>'[16]ORD DELIO JIMENEZ JULIO 17'!I26+'[16]ORD JULIO MEDINA JULIO 17'!I26+'[16]ORD LUIS DE LEON JULIO 17'!I26+'[16]ORD ESMELING JULIO 17'!I26+'[16]ORD WHUANDA MEDINA JULIO 17'!I26</f>
        <v>#REF!</v>
      </c>
      <c r="J26" s="371" t="e">
        <f t="shared" si="0"/>
        <v>#REF!</v>
      </c>
      <c r="K26" s="316"/>
    </row>
    <row r="27" spans="2:15" ht="14.25" customHeight="1" outlineLevel="1" thickTop="1" thickBot="1" x14ac:dyDescent="0.25">
      <c r="B27" s="316"/>
      <c r="C27" s="364"/>
      <c r="D27" s="368"/>
      <c r="E27" s="369" t="s">
        <v>6</v>
      </c>
      <c r="F27" s="370" t="e">
        <f>'[16]ORD DELIO JIMENEZ JULIO 17'!F27+'[16]ORD JULIO MEDINA JULIO 17'!F27+'[16]ORD LUIS DE LEON JULIO 17'!F27+'[16]ORD ESMELING JULIO 17'!F27+'[16]ORD WHUANDA MEDINA JULIO 17'!F27</f>
        <v>#REF!</v>
      </c>
      <c r="G27" s="370"/>
      <c r="H27" s="370" t="e">
        <f>'[16]ORD DELIO JIMENEZ JULIO 17'!H27+'[16]ORD JULIO MEDINA JULIO 17'!H27+'[16]ORD LUIS DE LEON JULIO 17'!H27+'[16]ORD ESMELING JULIO 17'!H27+'[16]ORD WHUANDA MEDINA JULIO 17'!H27</f>
        <v>#REF!</v>
      </c>
      <c r="I27" s="370" t="e">
        <f>'[16]ORD DELIO JIMENEZ JULIO 17'!I27+'[16]ORD JULIO MEDINA JULIO 17'!I27+'[16]ORD LUIS DE LEON JULIO 17'!I27+'[16]ORD ESMELING JULIO 17'!I27+'[16]ORD WHUANDA MEDINA JULIO 17'!I27</f>
        <v>#REF!</v>
      </c>
      <c r="J27" s="371" t="e">
        <f t="shared" si="0"/>
        <v>#REF!</v>
      </c>
      <c r="K27" s="316"/>
    </row>
    <row r="28" spans="2:15" ht="16.5" customHeight="1" thickTop="1" thickBot="1" x14ac:dyDescent="0.3">
      <c r="B28" s="316"/>
      <c r="C28" s="364"/>
      <c r="D28" s="372" t="s">
        <v>20</v>
      </c>
      <c r="E28" s="373"/>
      <c r="F28" s="374">
        <f>SUM(F29:F33)</f>
        <v>0</v>
      </c>
      <c r="G28" s="374">
        <f>SUM(G29:G33)</f>
        <v>0</v>
      </c>
      <c r="H28" s="374">
        <f>SUM(H29:H33)</f>
        <v>0</v>
      </c>
      <c r="I28" s="374">
        <f>SUM(I29:I33)</f>
        <v>0</v>
      </c>
      <c r="J28" s="375">
        <f t="shared" si="0"/>
        <v>0</v>
      </c>
      <c r="K28" s="316"/>
      <c r="O28" s="376"/>
    </row>
    <row r="29" spans="2:15" ht="14.25" customHeight="1" outlineLevel="1" thickTop="1" thickBot="1" x14ac:dyDescent="0.25">
      <c r="B29" s="316"/>
      <c r="C29" s="364"/>
      <c r="D29" s="368"/>
      <c r="E29" s="369" t="s">
        <v>45</v>
      </c>
      <c r="F29" s="377"/>
      <c r="G29" s="377"/>
      <c r="H29" s="377"/>
      <c r="I29" s="377"/>
      <c r="J29" s="371">
        <f t="shared" si="0"/>
        <v>0</v>
      </c>
      <c r="K29" s="316"/>
    </row>
    <row r="30" spans="2:15" ht="14.25" customHeight="1" outlineLevel="1" thickTop="1" thickBot="1" x14ac:dyDescent="0.25">
      <c r="B30" s="316"/>
      <c r="C30" s="364"/>
      <c r="D30" s="368"/>
      <c r="E30" s="369" t="s">
        <v>27</v>
      </c>
      <c r="F30" s="377"/>
      <c r="G30" s="377"/>
      <c r="H30" s="377"/>
      <c r="I30" s="377"/>
      <c r="J30" s="371">
        <f t="shared" si="0"/>
        <v>0</v>
      </c>
      <c r="K30" s="316"/>
    </row>
    <row r="31" spans="2:15" ht="14.25" customHeight="1" outlineLevel="1" thickTop="1" thickBot="1" x14ac:dyDescent="0.25">
      <c r="B31" s="316"/>
      <c r="C31" s="364"/>
      <c r="D31" s="368"/>
      <c r="E31" s="369" t="s">
        <v>46</v>
      </c>
      <c r="F31" s="377"/>
      <c r="G31" s="377"/>
      <c r="H31" s="377"/>
      <c r="I31" s="377"/>
      <c r="J31" s="371">
        <f t="shared" si="0"/>
        <v>0</v>
      </c>
      <c r="K31" s="316"/>
    </row>
    <row r="32" spans="2:15" ht="14.25" customHeight="1" outlineLevel="1" thickTop="1" thickBot="1" x14ac:dyDescent="0.25">
      <c r="B32" s="316"/>
      <c r="C32" s="364"/>
      <c r="D32" s="368"/>
      <c r="E32" s="369" t="s">
        <v>47</v>
      </c>
      <c r="F32" s="377"/>
      <c r="G32" s="377"/>
      <c r="H32" s="377"/>
      <c r="I32" s="377"/>
      <c r="J32" s="371">
        <f t="shared" si="0"/>
        <v>0</v>
      </c>
      <c r="K32" s="316"/>
    </row>
    <row r="33" spans="2:11" ht="14.25" customHeight="1" outlineLevel="1" thickTop="1" thickBot="1" x14ac:dyDescent="0.25">
      <c r="B33" s="316"/>
      <c r="C33" s="364"/>
      <c r="D33" s="368"/>
      <c r="E33" s="369" t="s">
        <v>142</v>
      </c>
      <c r="F33" s="377"/>
      <c r="G33" s="377"/>
      <c r="H33" s="377"/>
      <c r="I33" s="377"/>
      <c r="J33" s="371">
        <f t="shared" si="0"/>
        <v>0</v>
      </c>
      <c r="K33" s="316"/>
    </row>
    <row r="34" spans="2:11" ht="16.5" customHeight="1" thickTop="1" thickBot="1" x14ac:dyDescent="0.3">
      <c r="B34" s="316"/>
      <c r="C34" s="364"/>
      <c r="D34" s="1330" t="s">
        <v>56</v>
      </c>
      <c r="E34" s="1342"/>
      <c r="F34" s="378">
        <f>SUM(F35:F37)</f>
        <v>4</v>
      </c>
      <c r="G34" s="378">
        <f>SUM(G35:G37)</f>
        <v>0</v>
      </c>
      <c r="H34" s="378">
        <f>SUM(H35:H37)</f>
        <v>0</v>
      </c>
      <c r="I34" s="378">
        <f>SUM(I35:I37)</f>
        <v>0</v>
      </c>
      <c r="J34" s="367">
        <f t="shared" si="0"/>
        <v>4</v>
      </c>
      <c r="K34" s="316"/>
    </row>
    <row r="35" spans="2:11" ht="14.25" customHeight="1" outlineLevel="1" thickTop="1" thickBot="1" x14ac:dyDescent="0.25">
      <c r="B35" s="316"/>
      <c r="C35" s="364"/>
      <c r="D35" s="368"/>
      <c r="E35" s="379" t="s">
        <v>49</v>
      </c>
      <c r="F35" s="377"/>
      <c r="G35" s="377"/>
      <c r="H35" s="377"/>
      <c r="I35" s="377"/>
      <c r="J35" s="380">
        <f t="shared" si="0"/>
        <v>0</v>
      </c>
      <c r="K35" s="316"/>
    </row>
    <row r="36" spans="2:11" ht="14.25" customHeight="1" outlineLevel="1" thickTop="1" thickBot="1" x14ac:dyDescent="0.25">
      <c r="B36" s="316"/>
      <c r="C36" s="364"/>
      <c r="D36" s="368"/>
      <c r="E36" s="379" t="s">
        <v>50</v>
      </c>
      <c r="F36" s="381">
        <v>3</v>
      </c>
      <c r="G36" s="381"/>
      <c r="H36" s="381"/>
      <c r="I36" s="381"/>
      <c r="J36" s="380">
        <f t="shared" si="0"/>
        <v>3</v>
      </c>
      <c r="K36" s="316"/>
    </row>
    <row r="37" spans="2:11" ht="14.25" customHeight="1" outlineLevel="1" thickTop="1" thickBot="1" x14ac:dyDescent="0.25">
      <c r="B37" s="316"/>
      <c r="C37" s="364"/>
      <c r="D37" s="368"/>
      <c r="E37" s="382" t="s">
        <v>48</v>
      </c>
      <c r="F37" s="377">
        <v>1</v>
      </c>
      <c r="G37" s="377"/>
      <c r="H37" s="377"/>
      <c r="I37" s="377"/>
      <c r="J37" s="380">
        <f t="shared" si="0"/>
        <v>1</v>
      </c>
      <c r="K37" s="316"/>
    </row>
    <row r="38" spans="2:11" ht="16.5" customHeight="1" thickTop="1" thickBot="1" x14ac:dyDescent="0.3">
      <c r="B38" s="316"/>
      <c r="C38" s="317"/>
      <c r="D38" s="1330" t="s">
        <v>120</v>
      </c>
      <c r="E38" s="1342"/>
      <c r="F38" s="374">
        <f>SUM(F39:F48)</f>
        <v>0</v>
      </c>
      <c r="G38" s="374">
        <f>SUM(G39:G48)</f>
        <v>7</v>
      </c>
      <c r="H38" s="374">
        <f>SUM(H39:H48)</f>
        <v>1</v>
      </c>
      <c r="I38" s="374">
        <f>SUM(I39:I48)</f>
        <v>0</v>
      </c>
      <c r="J38" s="367">
        <f t="shared" si="0"/>
        <v>8</v>
      </c>
      <c r="K38" s="316"/>
    </row>
    <row r="39" spans="2:11" ht="14.25" customHeight="1" outlineLevel="1" thickTop="1" thickBot="1" x14ac:dyDescent="0.25">
      <c r="B39" s="316"/>
      <c r="C39" s="317"/>
      <c r="D39" s="383"/>
      <c r="E39" s="384" t="s">
        <v>125</v>
      </c>
      <c r="F39" s="377"/>
      <c r="G39" s="377"/>
      <c r="H39" s="377"/>
      <c r="I39" s="377"/>
      <c r="J39" s="380">
        <f t="shared" si="0"/>
        <v>0</v>
      </c>
      <c r="K39" s="316"/>
    </row>
    <row r="40" spans="2:11" ht="14.25" customHeight="1" outlineLevel="1" thickTop="1" thickBot="1" x14ac:dyDescent="0.25">
      <c r="B40" s="316"/>
      <c r="C40" s="317"/>
      <c r="D40" s="383"/>
      <c r="E40" s="384" t="s">
        <v>126</v>
      </c>
      <c r="F40" s="377"/>
      <c r="G40" s="377"/>
      <c r="H40" s="377"/>
      <c r="I40" s="377"/>
      <c r="J40" s="380">
        <f t="shared" si="0"/>
        <v>0</v>
      </c>
      <c r="K40" s="316"/>
    </row>
    <row r="41" spans="2:11" ht="14.25" customHeight="1" outlineLevel="1" thickTop="1" thickBot="1" x14ac:dyDescent="0.25">
      <c r="B41" s="316"/>
      <c r="C41" s="317"/>
      <c r="D41" s="383"/>
      <c r="E41" s="384" t="s">
        <v>127</v>
      </c>
      <c r="F41" s="377"/>
      <c r="G41" s="377"/>
      <c r="H41" s="377"/>
      <c r="I41" s="377"/>
      <c r="J41" s="380">
        <f t="shared" si="0"/>
        <v>0</v>
      </c>
      <c r="K41" s="316"/>
    </row>
    <row r="42" spans="2:11" ht="14.25" customHeight="1" outlineLevel="1" thickTop="1" thickBot="1" x14ac:dyDescent="0.25">
      <c r="B42" s="316"/>
      <c r="C42" s="317"/>
      <c r="D42" s="383"/>
      <c r="E42" s="385" t="s">
        <v>128</v>
      </c>
      <c r="F42" s="377"/>
      <c r="G42" s="377">
        <v>3</v>
      </c>
      <c r="H42" s="377">
        <v>1</v>
      </c>
      <c r="I42" s="377"/>
      <c r="J42" s="380">
        <f t="shared" si="0"/>
        <v>4</v>
      </c>
      <c r="K42" s="316"/>
    </row>
    <row r="43" spans="2:11" ht="14.25" customHeight="1" outlineLevel="1" thickTop="1" thickBot="1" x14ac:dyDescent="0.25">
      <c r="B43" s="316"/>
      <c r="C43" s="317"/>
      <c r="D43" s="383"/>
      <c r="E43" s="386" t="s">
        <v>129</v>
      </c>
      <c r="F43" s="377"/>
      <c r="G43" s="377"/>
      <c r="H43" s="377"/>
      <c r="I43" s="377"/>
      <c r="J43" s="380">
        <f t="shared" si="0"/>
        <v>0</v>
      </c>
      <c r="K43" s="316"/>
    </row>
    <row r="44" spans="2:11" ht="14.25" customHeight="1" outlineLevel="1" thickTop="1" thickBot="1" x14ac:dyDescent="0.25">
      <c r="B44" s="316"/>
      <c r="C44" s="317"/>
      <c r="D44" s="383"/>
      <c r="E44" s="385" t="s">
        <v>130</v>
      </c>
      <c r="F44" s="377"/>
      <c r="G44" s="377"/>
      <c r="H44" s="377"/>
      <c r="I44" s="377"/>
      <c r="J44" s="380">
        <f t="shared" si="0"/>
        <v>0</v>
      </c>
      <c r="K44" s="316"/>
    </row>
    <row r="45" spans="2:11" ht="14.25" customHeight="1" outlineLevel="1" thickTop="1" thickBot="1" x14ac:dyDescent="0.25">
      <c r="B45" s="316"/>
      <c r="C45" s="317"/>
      <c r="D45" s="383"/>
      <c r="E45" s="385" t="s">
        <v>131</v>
      </c>
      <c r="F45" s="377"/>
      <c r="G45" s="377"/>
      <c r="H45" s="377"/>
      <c r="I45" s="377"/>
      <c r="J45" s="380">
        <f t="shared" si="0"/>
        <v>0</v>
      </c>
      <c r="K45" s="316"/>
    </row>
    <row r="46" spans="2:11" ht="14.25" customHeight="1" outlineLevel="1" thickTop="1" thickBot="1" x14ac:dyDescent="0.25">
      <c r="B46" s="316"/>
      <c r="C46" s="317"/>
      <c r="D46" s="383"/>
      <c r="E46" s="386" t="s">
        <v>132</v>
      </c>
      <c r="F46" s="377"/>
      <c r="G46" s="377">
        <v>4</v>
      </c>
      <c r="H46" s="377"/>
      <c r="I46" s="377"/>
      <c r="J46" s="380">
        <f t="shared" si="0"/>
        <v>4</v>
      </c>
      <c r="K46" s="316"/>
    </row>
    <row r="47" spans="2:11" ht="14.25" customHeight="1" outlineLevel="1" thickTop="1" thickBot="1" x14ac:dyDescent="0.25">
      <c r="B47" s="316"/>
      <c r="C47" s="317"/>
      <c r="D47" s="383"/>
      <c r="E47" s="386" t="s">
        <v>133</v>
      </c>
      <c r="F47" s="381"/>
      <c r="G47" s="381"/>
      <c r="H47" s="381"/>
      <c r="I47" s="381"/>
      <c r="J47" s="380">
        <f t="shared" si="0"/>
        <v>0</v>
      </c>
      <c r="K47" s="316"/>
    </row>
    <row r="48" spans="2:11" ht="14.25" customHeight="1" outlineLevel="1" thickTop="1" thickBot="1" x14ac:dyDescent="0.25">
      <c r="B48" s="316"/>
      <c r="C48" s="317"/>
      <c r="D48" s="383"/>
      <c r="E48" s="386" t="s">
        <v>134</v>
      </c>
      <c r="F48" s="377"/>
      <c r="G48" s="377"/>
      <c r="H48" s="377"/>
      <c r="I48" s="377"/>
      <c r="J48" s="380">
        <f t="shared" si="0"/>
        <v>0</v>
      </c>
      <c r="K48" s="316"/>
    </row>
    <row r="49" spans="2:12" ht="16.5" customHeight="1" thickTop="1" thickBot="1" x14ac:dyDescent="0.25">
      <c r="B49" s="316"/>
      <c r="C49" s="317"/>
      <c r="D49" s="1365" t="s">
        <v>96</v>
      </c>
      <c r="E49" s="1366"/>
      <c r="F49" s="387">
        <f>SUM(F50:F64)</f>
        <v>0</v>
      </c>
      <c r="G49" s="387">
        <f>SUM(G50:G64)</f>
        <v>2</v>
      </c>
      <c r="H49" s="387">
        <f>SUM(H50:H64)</f>
        <v>0</v>
      </c>
      <c r="I49" s="387">
        <f>SUM(I50:I64)</f>
        <v>0</v>
      </c>
      <c r="J49" s="388">
        <f>SUM(F49:F49:I49)</f>
        <v>2</v>
      </c>
      <c r="K49" s="316"/>
      <c r="L49" s="332"/>
    </row>
    <row r="50" spans="2:12" ht="14.25" customHeight="1" outlineLevel="1" thickTop="1" thickBot="1" x14ac:dyDescent="0.25">
      <c r="B50" s="316"/>
      <c r="C50" s="317"/>
      <c r="D50" s="389"/>
      <c r="E50" s="390" t="s">
        <v>117</v>
      </c>
      <c r="F50" s="391"/>
      <c r="G50" s="391"/>
      <c r="H50" s="391"/>
      <c r="I50" s="391"/>
      <c r="J50" s="356">
        <f>SUM(F50:F50:I50)</f>
        <v>0</v>
      </c>
      <c r="K50" s="316"/>
    </row>
    <row r="51" spans="2:12" ht="14.25" customHeight="1" outlineLevel="1" thickTop="1" thickBot="1" x14ac:dyDescent="0.25">
      <c r="B51" s="316"/>
      <c r="C51" s="317"/>
      <c r="D51" s="392"/>
      <c r="E51" s="390" t="s">
        <v>98</v>
      </c>
      <c r="F51" s="391"/>
      <c r="G51" s="391"/>
      <c r="H51" s="391"/>
      <c r="I51" s="391"/>
      <c r="J51" s="356">
        <f>SUM(F51:F51:I51)</f>
        <v>0</v>
      </c>
      <c r="K51" s="316"/>
    </row>
    <row r="52" spans="2:12" ht="14.25" customHeight="1" outlineLevel="1" thickTop="1" thickBot="1" x14ac:dyDescent="0.25">
      <c r="B52" s="316"/>
      <c r="C52" s="317"/>
      <c r="D52" s="392"/>
      <c r="E52" s="390" t="s">
        <v>97</v>
      </c>
      <c r="F52" s="391"/>
      <c r="G52" s="391"/>
      <c r="H52" s="391"/>
      <c r="I52" s="391"/>
      <c r="J52" s="356">
        <f>SUM(F52:F52:I52)</f>
        <v>0</v>
      </c>
      <c r="K52" s="316"/>
    </row>
    <row r="53" spans="2:12" ht="14.25" customHeight="1" outlineLevel="1" thickTop="1" thickBot="1" x14ac:dyDescent="0.25">
      <c r="B53" s="316"/>
      <c r="C53" s="317"/>
      <c r="D53" s="393"/>
      <c r="E53" s="390" t="s">
        <v>102</v>
      </c>
      <c r="F53" s="391"/>
      <c r="G53" s="391">
        <v>1</v>
      </c>
      <c r="H53" s="391"/>
      <c r="I53" s="391"/>
      <c r="J53" s="356">
        <f>SUM(F53:F53:I53)</f>
        <v>1</v>
      </c>
      <c r="K53" s="316"/>
    </row>
    <row r="54" spans="2:12" ht="14.25" customHeight="1" outlineLevel="1" thickTop="1" thickBot="1" x14ac:dyDescent="0.25">
      <c r="B54" s="316"/>
      <c r="C54" s="317"/>
      <c r="D54" s="393"/>
      <c r="E54" s="390" t="s">
        <v>137</v>
      </c>
      <c r="F54" s="370"/>
      <c r="G54" s="370"/>
      <c r="H54" s="370"/>
      <c r="I54" s="370"/>
      <c r="J54" s="356">
        <f>SUM(F54:F54:I54)</f>
        <v>0</v>
      </c>
      <c r="K54" s="316"/>
    </row>
    <row r="55" spans="2:12" ht="14.25" customHeight="1" outlineLevel="1" thickTop="1" thickBot="1" x14ac:dyDescent="0.25">
      <c r="B55" s="316"/>
      <c r="C55" s="317"/>
      <c r="D55" s="393"/>
      <c r="E55" s="394" t="s">
        <v>105</v>
      </c>
      <c r="F55" s="370"/>
      <c r="G55" s="370"/>
      <c r="H55" s="370"/>
      <c r="I55" s="370"/>
      <c r="J55" s="356">
        <f>SUM(F55:F55:I55)</f>
        <v>0</v>
      </c>
      <c r="K55" s="316"/>
    </row>
    <row r="56" spans="2:12" ht="14.25" customHeight="1" outlineLevel="1" thickTop="1" thickBot="1" x14ac:dyDescent="0.25">
      <c r="B56" s="316"/>
      <c r="C56" s="317"/>
      <c r="D56" s="393"/>
      <c r="E56" s="394" t="s">
        <v>104</v>
      </c>
      <c r="F56" s="370"/>
      <c r="G56" s="370"/>
      <c r="H56" s="370"/>
      <c r="I56" s="370"/>
      <c r="J56" s="356">
        <f>SUM(F56:F56:I56)</f>
        <v>0</v>
      </c>
      <c r="K56" s="316"/>
    </row>
    <row r="57" spans="2:12" ht="14.25" customHeight="1" outlineLevel="1" thickTop="1" thickBot="1" x14ac:dyDescent="0.25">
      <c r="B57" s="316"/>
      <c r="C57" s="317"/>
      <c r="D57" s="393"/>
      <c r="E57" s="394" t="s">
        <v>103</v>
      </c>
      <c r="F57" s="370"/>
      <c r="G57" s="370"/>
      <c r="H57" s="370"/>
      <c r="I57" s="370"/>
      <c r="J57" s="356">
        <f>SUM(F57:F57:I57)</f>
        <v>0</v>
      </c>
      <c r="K57" s="316"/>
    </row>
    <row r="58" spans="2:12" ht="14.25" customHeight="1" outlineLevel="1" thickTop="1" thickBot="1" x14ac:dyDescent="0.25">
      <c r="B58" s="316"/>
      <c r="C58" s="317"/>
      <c r="D58" s="393"/>
      <c r="E58" s="394" t="s">
        <v>138</v>
      </c>
      <c r="F58" s="370"/>
      <c r="G58" s="370"/>
      <c r="H58" s="370"/>
      <c r="I58" s="370"/>
      <c r="J58" s="356">
        <f>SUM(F58:F58:I58)</f>
        <v>0</v>
      </c>
      <c r="K58" s="316"/>
    </row>
    <row r="59" spans="2:12" ht="14.25" customHeight="1" outlineLevel="1" thickTop="1" thickBot="1" x14ac:dyDescent="0.25">
      <c r="B59" s="316"/>
      <c r="C59" s="317"/>
      <c r="D59" s="393"/>
      <c r="E59" s="390" t="s">
        <v>100</v>
      </c>
      <c r="F59" s="370"/>
      <c r="G59" s="370">
        <v>1</v>
      </c>
      <c r="H59" s="370"/>
      <c r="I59" s="370"/>
      <c r="J59" s="356">
        <f>SUM(F59:F59:I59)</f>
        <v>1</v>
      </c>
      <c r="K59" s="316"/>
    </row>
    <row r="60" spans="2:12" ht="14.25" customHeight="1" outlineLevel="1" thickTop="1" thickBot="1" x14ac:dyDescent="0.25">
      <c r="B60" s="316"/>
      <c r="C60" s="317"/>
      <c r="D60" s="393"/>
      <c r="E60" s="395" t="s">
        <v>99</v>
      </c>
      <c r="F60" s="391"/>
      <c r="G60" s="391"/>
      <c r="H60" s="391"/>
      <c r="I60" s="391"/>
      <c r="J60" s="356">
        <f>SUM(F60:F60:I60)</f>
        <v>0</v>
      </c>
      <c r="K60" s="316"/>
    </row>
    <row r="61" spans="2:12" ht="14.25" customHeight="1" outlineLevel="1" thickTop="1" thickBot="1" x14ac:dyDescent="0.25">
      <c r="B61" s="316"/>
      <c r="C61" s="317"/>
      <c r="D61" s="393"/>
      <c r="E61" s="395" t="s">
        <v>139</v>
      </c>
      <c r="F61" s="370"/>
      <c r="G61" s="370"/>
      <c r="H61" s="370"/>
      <c r="I61" s="370"/>
      <c r="J61" s="356">
        <f>SUM(F61:F61:I61)</f>
        <v>0</v>
      </c>
      <c r="K61" s="316"/>
    </row>
    <row r="62" spans="2:12" ht="14.25" customHeight="1" outlineLevel="1" thickTop="1" thickBot="1" x14ac:dyDescent="0.25">
      <c r="B62" s="316"/>
      <c r="C62" s="317"/>
      <c r="D62" s="393"/>
      <c r="E62" s="395" t="s">
        <v>106</v>
      </c>
      <c r="F62" s="370"/>
      <c r="G62" s="370"/>
      <c r="H62" s="370"/>
      <c r="I62" s="370"/>
      <c r="J62" s="356">
        <f>SUM(F62:F62:I62)</f>
        <v>0</v>
      </c>
      <c r="K62" s="316"/>
    </row>
    <row r="63" spans="2:12" ht="14.25" customHeight="1" outlineLevel="1" thickTop="1" thickBot="1" x14ac:dyDescent="0.25">
      <c r="B63" s="316"/>
      <c r="C63" s="317"/>
      <c r="D63" s="393"/>
      <c r="E63" s="396" t="s">
        <v>92</v>
      </c>
      <c r="F63" s="370"/>
      <c r="G63" s="370"/>
      <c r="H63" s="370"/>
      <c r="I63" s="370"/>
      <c r="J63" s="356">
        <f>SUM(F63:F63:I63)</f>
        <v>0</v>
      </c>
      <c r="K63" s="316"/>
    </row>
    <row r="64" spans="2:12" ht="14.25" customHeight="1" outlineLevel="1" thickTop="1" thickBot="1" x14ac:dyDescent="0.25">
      <c r="B64" s="316"/>
      <c r="C64" s="317"/>
      <c r="D64" s="392"/>
      <c r="E64" s="396" t="s">
        <v>121</v>
      </c>
      <c r="F64" s="370"/>
      <c r="G64" s="370"/>
      <c r="H64" s="370"/>
      <c r="I64" s="370"/>
      <c r="J64" s="356">
        <f>SUM(F64:F64:I64)</f>
        <v>0</v>
      </c>
      <c r="K64" s="317"/>
    </row>
    <row r="65" spans="2:11" ht="3.75" customHeight="1" thickTop="1" thickBot="1" x14ac:dyDescent="0.25">
      <c r="B65" s="397"/>
      <c r="C65" s="398"/>
      <c r="D65" s="399"/>
      <c r="E65" s="400"/>
      <c r="F65" s="401"/>
      <c r="G65" s="401"/>
      <c r="H65" s="401"/>
      <c r="I65" s="402"/>
      <c r="J65" s="403"/>
      <c r="K65" s="398"/>
    </row>
    <row r="66" spans="2:11" ht="12" customHeight="1" thickTop="1" x14ac:dyDescent="0.2">
      <c r="B66" s="316"/>
      <c r="C66" s="1355" t="s">
        <v>28</v>
      </c>
      <c r="D66" s="1356"/>
      <c r="E66" s="1356"/>
      <c r="F66" s="1356"/>
      <c r="G66" s="1356"/>
      <c r="H66" s="1356"/>
      <c r="I66" s="1357"/>
      <c r="J66" s="1327">
        <f>(J71+J73+J74+J75+J79+J80+J81+J82+J83+J84+J37+J42+J43+J44+J48+J50+J51+J52+J53+J55+J56+J60)</f>
        <v>18</v>
      </c>
      <c r="K66" s="316"/>
    </row>
    <row r="67" spans="2:11" ht="12" customHeight="1" x14ac:dyDescent="0.2">
      <c r="B67" s="316"/>
      <c r="C67" s="1358"/>
      <c r="D67" s="1359"/>
      <c r="E67" s="1359"/>
      <c r="F67" s="1359"/>
      <c r="G67" s="1359"/>
      <c r="H67" s="1359"/>
      <c r="I67" s="1360"/>
      <c r="J67" s="1328"/>
      <c r="K67" s="316"/>
    </row>
    <row r="68" spans="2:11" ht="12" customHeight="1" thickBot="1" x14ac:dyDescent="0.25">
      <c r="B68" s="316"/>
      <c r="C68" s="1361"/>
      <c r="D68" s="1362"/>
      <c r="E68" s="1362"/>
      <c r="F68" s="1362"/>
      <c r="G68" s="1362"/>
      <c r="H68" s="1362"/>
      <c r="I68" s="1363"/>
      <c r="J68" s="1329"/>
      <c r="K68" s="317"/>
    </row>
    <row r="69" spans="2:11" ht="14.25" customHeight="1" thickTop="1" thickBot="1" x14ac:dyDescent="0.25">
      <c r="B69" s="404"/>
      <c r="C69" s="405"/>
      <c r="D69" s="405"/>
      <c r="E69" s="405"/>
      <c r="F69" s="406"/>
      <c r="G69" s="406"/>
      <c r="H69" s="406"/>
      <c r="I69" s="407"/>
      <c r="J69" s="408"/>
      <c r="K69" s="316"/>
    </row>
    <row r="70" spans="2:11" ht="16.5" customHeight="1" thickTop="1" thickBot="1" x14ac:dyDescent="0.25">
      <c r="B70" s="404"/>
      <c r="C70" s="405"/>
      <c r="D70" s="1346" t="s">
        <v>141</v>
      </c>
      <c r="E70" s="1347"/>
      <c r="F70" s="409">
        <f>(F71)</f>
        <v>1</v>
      </c>
      <c r="G70" s="409">
        <f>(G71)</f>
        <v>0</v>
      </c>
      <c r="H70" s="409">
        <f>(H71)</f>
        <v>0</v>
      </c>
      <c r="I70" s="409">
        <f>(I71)</f>
        <v>0</v>
      </c>
      <c r="J70" s="374">
        <f t="shared" ref="J70:J75" si="1">SUM(F70:I70)</f>
        <v>1</v>
      </c>
      <c r="K70" s="316"/>
    </row>
    <row r="71" spans="2:11" ht="14.25" customHeight="1" thickTop="1" thickBot="1" x14ac:dyDescent="0.25">
      <c r="B71" s="404"/>
      <c r="C71" s="405"/>
      <c r="D71" s="1344" t="s">
        <v>86</v>
      </c>
      <c r="E71" s="1345"/>
      <c r="F71" s="377">
        <v>1</v>
      </c>
      <c r="G71" s="377"/>
      <c r="H71" s="377"/>
      <c r="I71" s="377"/>
      <c r="J71" s="410">
        <f t="shared" si="1"/>
        <v>1</v>
      </c>
      <c r="K71" s="316"/>
    </row>
    <row r="72" spans="2:11" ht="16.5" customHeight="1" thickTop="1" thickBot="1" x14ac:dyDescent="0.25">
      <c r="B72" s="316"/>
      <c r="C72" s="411"/>
      <c r="D72" s="1346" t="s">
        <v>140</v>
      </c>
      <c r="E72" s="1347"/>
      <c r="F72" s="409">
        <f>SUM(F73:F75)</f>
        <v>0</v>
      </c>
      <c r="G72" s="409">
        <f>SUM(G73:G75)</f>
        <v>0</v>
      </c>
      <c r="H72" s="409">
        <f>SUM(H73:H75)</f>
        <v>0</v>
      </c>
      <c r="I72" s="409">
        <f>SUM(I73:I75)</f>
        <v>0</v>
      </c>
      <c r="J72" s="374">
        <f t="shared" si="1"/>
        <v>0</v>
      </c>
      <c r="K72" s="316"/>
    </row>
    <row r="73" spans="2:11" ht="14.25" customHeight="1" outlineLevel="1" thickTop="1" thickBot="1" x14ac:dyDescent="0.25">
      <c r="B73" s="316"/>
      <c r="C73" s="411"/>
      <c r="D73" s="383"/>
      <c r="E73" s="412" t="s">
        <v>29</v>
      </c>
      <c r="F73" s="377"/>
      <c r="G73" s="377"/>
      <c r="H73" s="377"/>
      <c r="I73" s="377"/>
      <c r="J73" s="410">
        <f t="shared" si="1"/>
        <v>0</v>
      </c>
      <c r="K73" s="316"/>
    </row>
    <row r="74" spans="2:11" ht="14.25" outlineLevel="1" thickTop="1" thickBot="1" x14ac:dyDescent="0.25">
      <c r="B74" s="316"/>
      <c r="C74" s="411"/>
      <c r="D74" s="383"/>
      <c r="E74" s="413" t="s">
        <v>57</v>
      </c>
      <c r="F74" s="377"/>
      <c r="G74" s="377"/>
      <c r="H74" s="377"/>
      <c r="I74" s="377"/>
      <c r="J74" s="410">
        <f t="shared" si="1"/>
        <v>0</v>
      </c>
      <c r="K74" s="316"/>
    </row>
    <row r="75" spans="2:11" ht="14.25" outlineLevel="1" thickTop="1" thickBot="1" x14ac:dyDescent="0.25">
      <c r="B75" s="316"/>
      <c r="C75" s="411"/>
      <c r="D75" s="414"/>
      <c r="E75" s="415" t="s">
        <v>58</v>
      </c>
      <c r="F75" s="377"/>
      <c r="G75" s="377"/>
      <c r="H75" s="377"/>
      <c r="I75" s="377"/>
      <c r="J75" s="408">
        <f t="shared" si="1"/>
        <v>0</v>
      </c>
      <c r="K75" s="316"/>
    </row>
    <row r="76" spans="2:11" ht="35.25" customHeight="1" thickTop="1" thickBot="1" x14ac:dyDescent="0.3">
      <c r="B76" s="316"/>
      <c r="C76" s="1348" t="s">
        <v>43</v>
      </c>
      <c r="D76" s="1349"/>
      <c r="E76" s="1349"/>
      <c r="F76" s="1349"/>
      <c r="G76" s="1349"/>
      <c r="H76" s="1349"/>
      <c r="I76" s="1350"/>
      <c r="J76" s="416" t="e">
        <f>(H256-J66)</f>
        <v>#REF!</v>
      </c>
      <c r="K76" s="316"/>
    </row>
    <row r="77" spans="2:11" ht="16.5" customHeight="1" thickTop="1" thickBot="1" x14ac:dyDescent="0.25">
      <c r="B77" s="316"/>
      <c r="C77" s="341"/>
      <c r="D77" s="1351" t="s">
        <v>146</v>
      </c>
      <c r="E77" s="1352"/>
      <c r="F77" s="417" t="e">
        <f>'[16]ORD DELIO JIMENEZ JULIO 17'!F77+'[16]ORD JULIO MEDINA JULIO 17'!F77+'[16]ORD LUIS DE LEON JULIO 17'!F77+'[16]ORD ESMELING JULIO 17'!F77+'[16]ORD WHUANDA MEDINA JULIO 17'!F77</f>
        <v>#REF!</v>
      </c>
      <c r="G77" s="417" t="e">
        <f>'[16]ORD DELIO JIMENEZ JULIO 17'!G77+'[16]ORD JULIO MEDINA JULIO 17'!G77+'[16]ORD LUIS DE LEON JULIO 17'!G77+'[16]ORD ESMELING JULIO 17'!G77+'[16]ORD WHUANDA MEDINA JULIO 17'!G77</f>
        <v>#REF!</v>
      </c>
      <c r="H77" s="417" t="e">
        <f>'[16]ORD DELIO JIMENEZ JULIO 17'!H77+'[16]ORD JULIO MEDINA JULIO 17'!H77+'[16]ORD LUIS DE LEON JULIO 17'!H77+'[16]ORD ESMELING JULIO 17'!H77+'[16]ORD WHUANDA MEDINA JULIO 17'!H77</f>
        <v>#REF!</v>
      </c>
      <c r="I77" s="417" t="e">
        <f>'[16]ORD DELIO JIMENEZ JULIO 17'!I77+'[16]ORD JULIO MEDINA JULIO 17'!I77+'[16]ORD LUIS DE LEON JULIO 17'!I77+'[16]ORD ESMELING JULIO 17'!I77+'[16]ORD WHUANDA MEDINA JULIO 17'!I77</f>
        <v>#REF!</v>
      </c>
      <c r="J77" s="418" t="e">
        <f t="shared" ref="J77:J87" si="2">SUM(F77:I77)</f>
        <v>#REF!</v>
      </c>
      <c r="K77" s="316"/>
    </row>
    <row r="78" spans="2:11" ht="16.5" customHeight="1" thickTop="1" thickBot="1" x14ac:dyDescent="0.25">
      <c r="B78" s="316"/>
      <c r="C78" s="341"/>
      <c r="D78" s="1353" t="s">
        <v>147</v>
      </c>
      <c r="E78" s="1354"/>
      <c r="F78" s="419">
        <f>(F79+F80+F81+F82+F83+F84+F85+F86+F87)</f>
        <v>20</v>
      </c>
      <c r="G78" s="419">
        <f>(G79+G80+G81+G82+G83+G84+G85+G86+G87)</f>
        <v>0</v>
      </c>
      <c r="H78" s="419">
        <f>(H79+H80+H81+H82+H83+H84+H85+H86+H87)</f>
        <v>0</v>
      </c>
      <c r="I78" s="419">
        <f>(I79+I80+I81+I82+I83+I84+I85+I86+I87)</f>
        <v>0</v>
      </c>
      <c r="J78" s="420">
        <f t="shared" si="2"/>
        <v>20</v>
      </c>
      <c r="K78" s="316"/>
    </row>
    <row r="79" spans="2:11" ht="14.25" customHeight="1" outlineLevel="1" thickTop="1" thickBot="1" x14ac:dyDescent="0.25">
      <c r="B79" s="316"/>
      <c r="C79" s="341"/>
      <c r="D79" s="383"/>
      <c r="E79" s="421" t="s">
        <v>112</v>
      </c>
      <c r="F79" s="422">
        <v>4</v>
      </c>
      <c r="G79" s="422"/>
      <c r="H79" s="422"/>
      <c r="I79" s="422"/>
      <c r="J79" s="423">
        <f t="shared" si="2"/>
        <v>4</v>
      </c>
      <c r="K79" s="316"/>
    </row>
    <row r="80" spans="2:11" ht="14.25" customHeight="1" outlineLevel="1" thickTop="1" thickBot="1" x14ac:dyDescent="0.25">
      <c r="B80" s="316"/>
      <c r="C80" s="341"/>
      <c r="D80" s="383"/>
      <c r="E80" s="424" t="s">
        <v>108</v>
      </c>
      <c r="F80" s="422"/>
      <c r="G80" s="422"/>
      <c r="H80" s="422"/>
      <c r="I80" s="422"/>
      <c r="J80" s="423">
        <f t="shared" si="2"/>
        <v>0</v>
      </c>
      <c r="K80" s="316"/>
    </row>
    <row r="81" spans="2:12" ht="14.25" customHeight="1" outlineLevel="1" thickTop="1" thickBot="1" x14ac:dyDescent="0.25">
      <c r="B81" s="316"/>
      <c r="C81" s="341"/>
      <c r="D81" s="383"/>
      <c r="E81" s="425" t="s">
        <v>109</v>
      </c>
      <c r="F81" s="422"/>
      <c r="G81" s="422"/>
      <c r="H81" s="422"/>
      <c r="I81" s="422"/>
      <c r="J81" s="423">
        <f t="shared" si="2"/>
        <v>0</v>
      </c>
      <c r="K81" s="316"/>
    </row>
    <row r="82" spans="2:12" ht="14.25" customHeight="1" outlineLevel="1" thickTop="1" thickBot="1" x14ac:dyDescent="0.25">
      <c r="B82" s="316"/>
      <c r="C82" s="341"/>
      <c r="D82" s="383"/>
      <c r="E82" s="425" t="s">
        <v>111</v>
      </c>
      <c r="F82" s="422"/>
      <c r="G82" s="422"/>
      <c r="H82" s="422"/>
      <c r="I82" s="422"/>
      <c r="J82" s="423">
        <f t="shared" si="2"/>
        <v>0</v>
      </c>
      <c r="K82" s="316"/>
    </row>
    <row r="83" spans="2:12" ht="14.25" customHeight="1" outlineLevel="1" thickTop="1" thickBot="1" x14ac:dyDescent="0.25">
      <c r="B83" s="316"/>
      <c r="C83" s="341"/>
      <c r="D83" s="383"/>
      <c r="E83" s="425" t="s">
        <v>113</v>
      </c>
      <c r="F83" s="422">
        <v>3</v>
      </c>
      <c r="G83" s="422"/>
      <c r="H83" s="422"/>
      <c r="I83" s="422"/>
      <c r="J83" s="423">
        <f t="shared" si="2"/>
        <v>3</v>
      </c>
      <c r="K83" s="316"/>
    </row>
    <row r="84" spans="2:12" ht="14.25" customHeight="1" outlineLevel="1" thickTop="1" thickBot="1" x14ac:dyDescent="0.25">
      <c r="B84" s="316"/>
      <c r="C84" s="341"/>
      <c r="D84" s="383"/>
      <c r="E84" s="425" t="s">
        <v>107</v>
      </c>
      <c r="F84" s="422">
        <v>4</v>
      </c>
      <c r="G84" s="422"/>
      <c r="H84" s="422"/>
      <c r="I84" s="422"/>
      <c r="J84" s="423">
        <f t="shared" si="2"/>
        <v>4</v>
      </c>
      <c r="K84" s="316"/>
    </row>
    <row r="85" spans="2:12" ht="14.25" customHeight="1" outlineLevel="1" thickTop="1" thickBot="1" x14ac:dyDescent="0.25">
      <c r="B85" s="316"/>
      <c r="C85" s="341"/>
      <c r="D85" s="383"/>
      <c r="E85" s="425" t="s">
        <v>110</v>
      </c>
      <c r="F85" s="422"/>
      <c r="G85" s="422"/>
      <c r="H85" s="422"/>
      <c r="I85" s="422"/>
      <c r="J85" s="423">
        <f t="shared" si="2"/>
        <v>0</v>
      </c>
      <c r="K85" s="316"/>
    </row>
    <row r="86" spans="2:12" ht="14.25" customHeight="1" outlineLevel="1" thickTop="1" thickBot="1" x14ac:dyDescent="0.25">
      <c r="B86" s="316"/>
      <c r="C86" s="341"/>
      <c r="D86" s="383"/>
      <c r="E86" s="425" t="s">
        <v>136</v>
      </c>
      <c r="F86" s="422"/>
      <c r="G86" s="422"/>
      <c r="H86" s="422"/>
      <c r="I86" s="422"/>
      <c r="J86" s="423">
        <f t="shared" si="2"/>
        <v>0</v>
      </c>
      <c r="K86" s="316"/>
    </row>
    <row r="87" spans="2:12" ht="14.25" customHeight="1" outlineLevel="1" thickTop="1" thickBot="1" x14ac:dyDescent="0.25">
      <c r="B87" s="316"/>
      <c r="C87" s="341"/>
      <c r="D87" s="383"/>
      <c r="E87" s="426" t="s">
        <v>114</v>
      </c>
      <c r="F87" s="422">
        <v>9</v>
      </c>
      <c r="G87" s="422"/>
      <c r="H87" s="422"/>
      <c r="I87" s="422"/>
      <c r="J87" s="423">
        <f t="shared" si="2"/>
        <v>9</v>
      </c>
      <c r="K87" s="316"/>
    </row>
    <row r="88" spans="2:12" ht="4.5" customHeight="1" thickTop="1" thickBot="1" x14ac:dyDescent="0.25">
      <c r="B88" s="316"/>
      <c r="C88" s="427" t="s">
        <v>10</v>
      </c>
      <c r="D88" s="317"/>
      <c r="E88" s="316"/>
      <c r="F88" s="341"/>
      <c r="G88" s="341"/>
      <c r="H88" s="341"/>
      <c r="I88" s="341"/>
      <c r="J88" s="341"/>
      <c r="K88" s="341"/>
    </row>
    <row r="89" spans="2:12" ht="12" customHeight="1" thickTop="1" thickBot="1" x14ac:dyDescent="0.25">
      <c r="B89" s="316"/>
      <c r="C89" s="1355" t="s">
        <v>59</v>
      </c>
      <c r="D89" s="1356"/>
      <c r="E89" s="1356"/>
      <c r="F89" s="1356"/>
      <c r="G89" s="1357"/>
      <c r="H89" s="1323" t="s">
        <v>0</v>
      </c>
      <c r="I89" s="1324"/>
      <c r="J89" s="316"/>
      <c r="K89" s="316"/>
    </row>
    <row r="90" spans="2:12" ht="12" customHeight="1" thickTop="1" thickBot="1" x14ac:dyDescent="0.25">
      <c r="B90" s="316"/>
      <c r="C90" s="1358"/>
      <c r="D90" s="1359"/>
      <c r="E90" s="1359"/>
      <c r="F90" s="1359"/>
      <c r="G90" s="1360"/>
      <c r="H90" s="1364">
        <f>SUM(H92:I96)</f>
        <v>0</v>
      </c>
      <c r="I90" s="1364"/>
      <c r="J90" s="316"/>
      <c r="K90" s="316"/>
    </row>
    <row r="91" spans="2:12" ht="12" customHeight="1" thickTop="1" thickBot="1" x14ac:dyDescent="0.25">
      <c r="B91" s="316"/>
      <c r="C91" s="1361"/>
      <c r="D91" s="1362"/>
      <c r="E91" s="1362"/>
      <c r="F91" s="1362"/>
      <c r="G91" s="1363"/>
      <c r="H91" s="1364"/>
      <c r="I91" s="1364"/>
      <c r="J91" s="316"/>
      <c r="K91" s="316"/>
      <c r="L91" s="342"/>
    </row>
    <row r="92" spans="2:12" ht="14.25" customHeight="1" thickTop="1" thickBot="1" x14ac:dyDescent="0.25">
      <c r="B92" s="316"/>
      <c r="C92" s="317"/>
      <c r="D92" s="341"/>
      <c r="E92" s="1385" t="s">
        <v>158</v>
      </c>
      <c r="F92" s="1386"/>
      <c r="G92" s="428"/>
      <c r="H92" s="1367">
        <f>SUM(F92:G92)</f>
        <v>0</v>
      </c>
      <c r="I92" s="1367"/>
      <c r="J92" s="316"/>
      <c r="K92" s="341"/>
    </row>
    <row r="93" spans="2:12" ht="14.25" customHeight="1" thickTop="1" thickBot="1" x14ac:dyDescent="0.25">
      <c r="B93" s="316"/>
      <c r="C93" s="317"/>
      <c r="D93" s="341"/>
      <c r="E93" s="1368" t="s">
        <v>157</v>
      </c>
      <c r="F93" s="1369"/>
      <c r="G93" s="428"/>
      <c r="H93" s="1367">
        <f>SUM(F93:G93)</f>
        <v>0</v>
      </c>
      <c r="I93" s="1367"/>
      <c r="J93" s="316"/>
      <c r="K93" s="341"/>
    </row>
    <row r="94" spans="2:12" ht="14.25" customHeight="1" thickTop="1" thickBot="1" x14ac:dyDescent="0.25">
      <c r="B94" s="316"/>
      <c r="C94" s="317"/>
      <c r="D94" s="341"/>
      <c r="E94" s="1368" t="s">
        <v>159</v>
      </c>
      <c r="F94" s="1369"/>
      <c r="G94" s="428"/>
      <c r="H94" s="1367">
        <f>SUM(F94:G94)</f>
        <v>0</v>
      </c>
      <c r="I94" s="1367"/>
      <c r="J94" s="316"/>
      <c r="K94" s="341"/>
    </row>
    <row r="95" spans="2:12" ht="14.25" customHeight="1" thickTop="1" thickBot="1" x14ac:dyDescent="0.25">
      <c r="B95" s="316"/>
      <c r="C95" s="317"/>
      <c r="D95" s="341"/>
      <c r="E95" s="429" t="s">
        <v>160</v>
      </c>
      <c r="F95" s="430"/>
      <c r="G95" s="428"/>
      <c r="H95" s="1367">
        <f>SUM(F95:G95)</f>
        <v>0</v>
      </c>
      <c r="I95" s="1367"/>
      <c r="J95" s="316"/>
      <c r="K95" s="341"/>
    </row>
    <row r="96" spans="2:12" ht="14.25" customHeight="1" thickTop="1" thickBot="1" x14ac:dyDescent="0.25">
      <c r="B96" s="316"/>
      <c r="C96" s="317"/>
      <c r="D96" s="341"/>
      <c r="E96" s="1368" t="s">
        <v>161</v>
      </c>
      <c r="F96" s="1369"/>
      <c r="G96" s="428"/>
      <c r="H96" s="1367">
        <f>SUM(F96:G96)</f>
        <v>0</v>
      </c>
      <c r="I96" s="1367"/>
      <c r="J96" s="316"/>
      <c r="K96" s="341"/>
    </row>
    <row r="97" spans="2:12" ht="12" customHeight="1" thickTop="1" thickBot="1" x14ac:dyDescent="0.25">
      <c r="B97" s="316"/>
      <c r="C97" s="1370" t="s">
        <v>165</v>
      </c>
      <c r="D97" s="1371"/>
      <c r="E97" s="1371"/>
      <c r="F97" s="1371"/>
      <c r="G97" s="1371"/>
      <c r="H97" s="1372"/>
      <c r="I97" s="1379" t="s">
        <v>0</v>
      </c>
      <c r="J97" s="1380"/>
      <c r="K97" s="316"/>
      <c r="L97" s="342"/>
    </row>
    <row r="98" spans="2:12" ht="12" customHeight="1" thickTop="1" x14ac:dyDescent="0.2">
      <c r="B98" s="316"/>
      <c r="C98" s="1373"/>
      <c r="D98" s="1374"/>
      <c r="E98" s="1374"/>
      <c r="F98" s="1374"/>
      <c r="G98" s="1374"/>
      <c r="H98" s="1375"/>
      <c r="I98" s="1381">
        <f>(I100+I145+I181+I220+I224+I227+I232+I236+I241+I246+I251)</f>
        <v>208</v>
      </c>
      <c r="J98" s="1382"/>
      <c r="K98" s="316"/>
      <c r="L98" s="342"/>
    </row>
    <row r="99" spans="2:12" ht="12" customHeight="1" thickBot="1" x14ac:dyDescent="0.25">
      <c r="B99" s="316"/>
      <c r="C99" s="1376"/>
      <c r="D99" s="1377"/>
      <c r="E99" s="1377"/>
      <c r="F99" s="1377"/>
      <c r="G99" s="1377"/>
      <c r="H99" s="1378"/>
      <c r="I99" s="1383"/>
      <c r="J99" s="1384"/>
      <c r="K99" s="316"/>
      <c r="L99" s="342"/>
    </row>
    <row r="100" spans="2:12" ht="15" customHeight="1" thickTop="1" thickBot="1" x14ac:dyDescent="0.25">
      <c r="B100" s="316"/>
      <c r="C100" s="431"/>
      <c r="D100" s="432">
        <v>7.1</v>
      </c>
      <c r="E100" s="433" t="s">
        <v>90</v>
      </c>
      <c r="F100" s="350"/>
      <c r="G100" s="350"/>
      <c r="H100" s="350"/>
      <c r="I100" s="1343">
        <f>(I101+I107+I113+I119+I123+I127+I133+I139)</f>
        <v>11</v>
      </c>
      <c r="J100" s="1343"/>
      <c r="K100" s="316"/>
    </row>
    <row r="101" spans="2:12" ht="14.25" customHeight="1" thickTop="1" thickBot="1" x14ac:dyDescent="0.25">
      <c r="B101" s="316"/>
      <c r="C101" s="411"/>
      <c r="D101" s="411"/>
      <c r="E101" s="434" t="s">
        <v>60</v>
      </c>
      <c r="F101" s="435"/>
      <c r="G101" s="435"/>
      <c r="H101" s="435"/>
      <c r="I101" s="1367">
        <f>SUM(I102:J106)</f>
        <v>1</v>
      </c>
      <c r="J101" s="1367"/>
      <c r="K101" s="316"/>
    </row>
    <row r="102" spans="2:12" ht="14.25" customHeight="1" thickTop="1" thickBot="1" x14ac:dyDescent="0.25">
      <c r="B102" s="316"/>
      <c r="C102" s="341"/>
      <c r="D102" s="341"/>
      <c r="E102" s="436" t="s">
        <v>38</v>
      </c>
      <c r="F102" s="437"/>
      <c r="G102" s="437"/>
      <c r="H102" s="438"/>
      <c r="I102" s="1389">
        <v>1</v>
      </c>
      <c r="J102" s="1390"/>
      <c r="K102" s="316"/>
    </row>
    <row r="103" spans="2:12" ht="14.25" customHeight="1" thickTop="1" thickBot="1" x14ac:dyDescent="0.25">
      <c r="B103" s="316"/>
      <c r="C103" s="341"/>
      <c r="D103" s="341"/>
      <c r="E103" s="439" t="s">
        <v>149</v>
      </c>
      <c r="F103" s="440"/>
      <c r="G103" s="440"/>
      <c r="H103" s="441"/>
      <c r="I103" s="1389"/>
      <c r="J103" s="1390"/>
      <c r="K103" s="316"/>
    </row>
    <row r="104" spans="2:12" ht="14.25" customHeight="1" thickTop="1" thickBot="1" x14ac:dyDescent="0.25">
      <c r="B104" s="316"/>
      <c r="C104" s="341"/>
      <c r="D104" s="341"/>
      <c r="E104" s="439" t="s">
        <v>22</v>
      </c>
      <c r="F104" s="440"/>
      <c r="G104" s="440"/>
      <c r="H104" s="441"/>
      <c r="I104" s="1389"/>
      <c r="J104" s="1390"/>
      <c r="K104" s="316"/>
    </row>
    <row r="105" spans="2:12" ht="14.25" customHeight="1" thickTop="1" thickBot="1" x14ac:dyDescent="0.25">
      <c r="B105" s="316"/>
      <c r="C105" s="341"/>
      <c r="D105" s="442"/>
      <c r="E105" s="443" t="s">
        <v>21</v>
      </c>
      <c r="F105" s="444"/>
      <c r="G105" s="444"/>
      <c r="H105" s="444"/>
      <c r="I105" s="1389"/>
      <c r="J105" s="1390"/>
      <c r="K105" s="341"/>
    </row>
    <row r="106" spans="2:12" ht="14.25" customHeight="1" thickTop="1" thickBot="1" x14ac:dyDescent="0.25">
      <c r="B106" s="316"/>
      <c r="C106" s="341"/>
      <c r="D106" s="341"/>
      <c r="E106" s="445" t="s">
        <v>150</v>
      </c>
      <c r="F106" s="431"/>
      <c r="G106" s="431"/>
      <c r="H106" s="431"/>
      <c r="I106" s="1389"/>
      <c r="J106" s="1390"/>
      <c r="K106" s="341"/>
    </row>
    <row r="107" spans="2:12" ht="14.25" customHeight="1" thickTop="1" thickBot="1" x14ac:dyDescent="0.25">
      <c r="B107" s="316"/>
      <c r="C107" s="341"/>
      <c r="D107" s="341"/>
      <c r="E107" s="434" t="s">
        <v>30</v>
      </c>
      <c r="F107" s="435"/>
      <c r="G107" s="435"/>
      <c r="H107" s="435"/>
      <c r="I107" s="1367">
        <f>SUM(I108:J112)</f>
        <v>3</v>
      </c>
      <c r="J107" s="1367"/>
      <c r="K107" s="341"/>
    </row>
    <row r="108" spans="2:12" ht="14.25" customHeight="1" thickTop="1" thickBot="1" x14ac:dyDescent="0.25">
      <c r="B108" s="316"/>
      <c r="C108" s="341"/>
      <c r="D108" s="442"/>
      <c r="E108" s="436" t="s">
        <v>38</v>
      </c>
      <c r="F108" s="437"/>
      <c r="G108" s="437"/>
      <c r="H108" s="438"/>
      <c r="I108" s="1678">
        <v>3</v>
      </c>
      <c r="J108" s="1678"/>
      <c r="K108" s="341"/>
      <c r="L108" s="342"/>
    </row>
    <row r="109" spans="2:12" ht="14.25" customHeight="1" thickTop="1" thickBot="1" x14ac:dyDescent="0.25">
      <c r="B109" s="316"/>
      <c r="C109" s="341"/>
      <c r="D109" s="442"/>
      <c r="E109" s="439" t="s">
        <v>149</v>
      </c>
      <c r="F109" s="440"/>
      <c r="G109" s="440"/>
      <c r="H109" s="441"/>
      <c r="I109" s="1679"/>
      <c r="J109" s="1680"/>
      <c r="K109" s="341"/>
      <c r="L109" s="342"/>
    </row>
    <row r="110" spans="2:12" ht="14.25" customHeight="1" thickTop="1" thickBot="1" x14ac:dyDescent="0.25">
      <c r="B110" s="316"/>
      <c r="C110" s="341"/>
      <c r="D110" s="442"/>
      <c r="E110" s="439" t="s">
        <v>22</v>
      </c>
      <c r="F110" s="440"/>
      <c r="G110" s="440"/>
      <c r="H110" s="441"/>
      <c r="I110" s="1679"/>
      <c r="J110" s="1680"/>
      <c r="K110" s="341"/>
      <c r="L110" s="342"/>
    </row>
    <row r="111" spans="2:12" ht="14.25" customHeight="1" thickTop="1" thickBot="1" x14ac:dyDescent="0.25">
      <c r="B111" s="316"/>
      <c r="C111" s="341"/>
      <c r="D111" s="442"/>
      <c r="E111" s="443" t="s">
        <v>21</v>
      </c>
      <c r="F111" s="444"/>
      <c r="G111" s="444"/>
      <c r="H111" s="444"/>
      <c r="I111" s="1679"/>
      <c r="J111" s="1680"/>
      <c r="K111" s="341"/>
      <c r="L111" s="342"/>
    </row>
    <row r="112" spans="2:12" ht="14.25" customHeight="1" thickTop="1" thickBot="1" x14ac:dyDescent="0.25">
      <c r="B112" s="316"/>
      <c r="C112" s="341"/>
      <c r="D112" s="442"/>
      <c r="E112" s="445" t="s">
        <v>150</v>
      </c>
      <c r="F112" s="431"/>
      <c r="G112" s="431"/>
      <c r="H112" s="431"/>
      <c r="I112" s="1681"/>
      <c r="J112" s="1681"/>
      <c r="K112" s="341"/>
      <c r="L112" s="342"/>
    </row>
    <row r="113" spans="2:15" ht="14.25" customHeight="1" thickTop="1" thickBot="1" x14ac:dyDescent="0.25">
      <c r="B113" s="316"/>
      <c r="C113" s="341"/>
      <c r="D113" s="442"/>
      <c r="E113" s="434" t="s">
        <v>61</v>
      </c>
      <c r="F113" s="435"/>
      <c r="G113" s="435"/>
      <c r="H113" s="435"/>
      <c r="I113" s="1367">
        <f>SUM(I114:J118)</f>
        <v>0</v>
      </c>
      <c r="J113" s="1367"/>
      <c r="K113" s="341"/>
      <c r="L113" s="342"/>
      <c r="O113" s="332"/>
    </row>
    <row r="114" spans="2:15" ht="14.25" customHeight="1" thickTop="1" thickBot="1" x14ac:dyDescent="0.25">
      <c r="B114" s="316"/>
      <c r="C114" s="341"/>
      <c r="D114" s="442"/>
      <c r="E114" s="436" t="s">
        <v>38</v>
      </c>
      <c r="F114" s="437"/>
      <c r="G114" s="437"/>
      <c r="H114" s="438"/>
      <c r="I114" s="1388"/>
      <c r="J114" s="1388"/>
      <c r="K114" s="341"/>
      <c r="L114" s="342"/>
      <c r="O114" s="332"/>
    </row>
    <row r="115" spans="2:15" ht="14.25" customHeight="1" thickTop="1" thickBot="1" x14ac:dyDescent="0.25">
      <c r="B115" s="316"/>
      <c r="C115" s="341"/>
      <c r="D115" s="442"/>
      <c r="E115" s="439" t="s">
        <v>149</v>
      </c>
      <c r="F115" s="440"/>
      <c r="G115" s="440"/>
      <c r="H115" s="441"/>
      <c r="I115" s="1389"/>
      <c r="J115" s="1390"/>
      <c r="K115" s="341"/>
      <c r="L115" s="342"/>
      <c r="O115" s="332"/>
    </row>
    <row r="116" spans="2:15" ht="14.25" customHeight="1" thickTop="1" thickBot="1" x14ac:dyDescent="0.25">
      <c r="B116" s="316"/>
      <c r="C116" s="341"/>
      <c r="D116" s="442"/>
      <c r="E116" s="439" t="s">
        <v>22</v>
      </c>
      <c r="F116" s="440"/>
      <c r="G116" s="440"/>
      <c r="H116" s="441"/>
      <c r="I116" s="1389"/>
      <c r="J116" s="1390"/>
      <c r="K116" s="341"/>
      <c r="L116" s="342"/>
      <c r="O116" s="332"/>
    </row>
    <row r="117" spans="2:15" ht="14.25" customHeight="1" thickTop="1" thickBot="1" x14ac:dyDescent="0.25">
      <c r="B117" s="316"/>
      <c r="C117" s="341"/>
      <c r="D117" s="442"/>
      <c r="E117" s="443" t="s">
        <v>21</v>
      </c>
      <c r="F117" s="444"/>
      <c r="G117" s="444"/>
      <c r="H117" s="444"/>
      <c r="I117" s="1389"/>
      <c r="J117" s="1390"/>
      <c r="K117" s="341"/>
      <c r="L117" s="342"/>
      <c r="O117" s="332"/>
    </row>
    <row r="118" spans="2:15" ht="14.25" customHeight="1" thickTop="1" thickBot="1" x14ac:dyDescent="0.25">
      <c r="B118" s="316"/>
      <c r="C118" s="341"/>
      <c r="D118" s="442"/>
      <c r="E118" s="445" t="s">
        <v>150</v>
      </c>
      <c r="F118" s="431"/>
      <c r="G118" s="431"/>
      <c r="H118" s="431"/>
      <c r="I118" s="1387"/>
      <c r="J118" s="1387"/>
      <c r="K118" s="341"/>
      <c r="L118" s="342"/>
      <c r="O118" s="332"/>
    </row>
    <row r="119" spans="2:15" ht="14.25" customHeight="1" thickTop="1" thickBot="1" x14ac:dyDescent="0.25">
      <c r="B119" s="316"/>
      <c r="C119" s="341"/>
      <c r="D119" s="442"/>
      <c r="E119" s="446" t="s">
        <v>62</v>
      </c>
      <c r="F119" s="435"/>
      <c r="G119" s="435"/>
      <c r="H119" s="447"/>
      <c r="I119" s="1391">
        <f>I121+I122+I120</f>
        <v>0</v>
      </c>
      <c r="J119" s="1392"/>
      <c r="K119" s="341"/>
      <c r="L119" s="342"/>
      <c r="O119" s="332"/>
    </row>
    <row r="120" spans="2:15" ht="14.25" customHeight="1" thickTop="1" thickBot="1" x14ac:dyDescent="0.25">
      <c r="B120" s="316"/>
      <c r="C120" s="341"/>
      <c r="D120" s="442"/>
      <c r="E120" s="448" t="s">
        <v>151</v>
      </c>
      <c r="F120" s="449"/>
      <c r="G120" s="449"/>
      <c r="H120" s="449"/>
      <c r="I120" s="1388"/>
      <c r="J120" s="1388"/>
      <c r="K120" s="341"/>
      <c r="L120" s="342"/>
      <c r="O120" s="332"/>
    </row>
    <row r="121" spans="2:15" ht="14.25" customHeight="1" thickTop="1" thickBot="1" x14ac:dyDescent="0.25">
      <c r="B121" s="316"/>
      <c r="C121" s="341"/>
      <c r="D121" s="442"/>
      <c r="E121" s="448" t="s">
        <v>41</v>
      </c>
      <c r="F121" s="444"/>
      <c r="G121" s="444"/>
      <c r="H121" s="444"/>
      <c r="I121" s="1389"/>
      <c r="J121" s="1390"/>
      <c r="K121" s="341"/>
      <c r="L121" s="342"/>
      <c r="O121" s="332"/>
    </row>
    <row r="122" spans="2:15" ht="14.25" customHeight="1" thickTop="1" thickBot="1" x14ac:dyDescent="0.25">
      <c r="B122" s="316"/>
      <c r="C122" s="341"/>
      <c r="D122" s="442"/>
      <c r="E122" s="436" t="s">
        <v>40</v>
      </c>
      <c r="F122" s="444"/>
      <c r="G122" s="444"/>
      <c r="H122" s="450"/>
      <c r="I122" s="1387"/>
      <c r="J122" s="1387"/>
      <c r="K122" s="341"/>
      <c r="L122" s="342"/>
      <c r="O122" s="332"/>
    </row>
    <row r="123" spans="2:15" ht="14.25" customHeight="1" thickTop="1" thickBot="1" x14ac:dyDescent="0.25">
      <c r="B123" s="316"/>
      <c r="C123" s="341"/>
      <c r="D123" s="442"/>
      <c r="E123" s="446" t="s">
        <v>63</v>
      </c>
      <c r="F123" s="435"/>
      <c r="G123" s="435"/>
      <c r="H123" s="435"/>
      <c r="I123" s="1391">
        <f>I125+I126+I124</f>
        <v>0</v>
      </c>
      <c r="J123" s="1392"/>
      <c r="K123" s="341"/>
      <c r="L123" s="342"/>
    </row>
    <row r="124" spans="2:15" ht="14.25" customHeight="1" thickTop="1" thickBot="1" x14ac:dyDescent="0.25">
      <c r="B124" s="316"/>
      <c r="C124" s="341"/>
      <c r="D124" s="442"/>
      <c r="E124" s="448" t="s">
        <v>42</v>
      </c>
      <c r="F124" s="449"/>
      <c r="G124" s="449"/>
      <c r="H124" s="449"/>
      <c r="I124" s="1388"/>
      <c r="J124" s="1388"/>
      <c r="K124" s="341"/>
      <c r="L124" s="342"/>
    </row>
    <row r="125" spans="2:15" ht="14.25" customHeight="1" thickTop="1" thickBot="1" x14ac:dyDescent="0.25">
      <c r="B125" s="316"/>
      <c r="C125" s="341"/>
      <c r="D125" s="442"/>
      <c r="E125" s="448" t="s">
        <v>41</v>
      </c>
      <c r="F125" s="444"/>
      <c r="G125" s="444"/>
      <c r="H125" s="444"/>
      <c r="I125" s="1389"/>
      <c r="J125" s="1390"/>
      <c r="K125" s="341"/>
      <c r="L125" s="342"/>
    </row>
    <row r="126" spans="2:15" ht="14.25" customHeight="1" thickTop="1" thickBot="1" x14ac:dyDescent="0.25">
      <c r="B126" s="316"/>
      <c r="C126" s="341"/>
      <c r="D126" s="442"/>
      <c r="E126" s="436" t="s">
        <v>40</v>
      </c>
      <c r="F126" s="444"/>
      <c r="G126" s="444"/>
      <c r="H126" s="450"/>
      <c r="I126" s="1387"/>
      <c r="J126" s="1387"/>
      <c r="K126" s="341"/>
      <c r="L126" s="342"/>
    </row>
    <row r="127" spans="2:15" ht="14.25" customHeight="1" thickTop="1" thickBot="1" x14ac:dyDescent="0.25">
      <c r="B127" s="316"/>
      <c r="C127" s="341"/>
      <c r="D127" s="442"/>
      <c r="E127" s="446" t="s">
        <v>122</v>
      </c>
      <c r="F127" s="435"/>
      <c r="G127" s="435"/>
      <c r="H127" s="435"/>
      <c r="I127" s="1367">
        <f>SUM(I128:J132)</f>
        <v>1</v>
      </c>
      <c r="J127" s="1367"/>
      <c r="K127" s="341"/>
      <c r="L127" s="342"/>
    </row>
    <row r="128" spans="2:15" ht="14.25" customHeight="1" thickTop="1" thickBot="1" x14ac:dyDescent="0.25">
      <c r="B128" s="316"/>
      <c r="C128" s="341"/>
      <c r="D128" s="442"/>
      <c r="E128" s="436" t="s">
        <v>38</v>
      </c>
      <c r="F128" s="437"/>
      <c r="G128" s="437"/>
      <c r="H128" s="438"/>
      <c r="I128" s="1678"/>
      <c r="J128" s="1678"/>
      <c r="K128" s="341"/>
      <c r="L128" s="342"/>
    </row>
    <row r="129" spans="2:12" ht="14.25" customHeight="1" thickTop="1" thickBot="1" x14ac:dyDescent="0.25">
      <c r="B129" s="316"/>
      <c r="C129" s="341"/>
      <c r="D129" s="442"/>
      <c r="E129" s="439" t="s">
        <v>149</v>
      </c>
      <c r="F129" s="440"/>
      <c r="G129" s="440"/>
      <c r="H129" s="441"/>
      <c r="I129" s="1679"/>
      <c r="J129" s="1680"/>
      <c r="K129" s="341"/>
      <c r="L129" s="342"/>
    </row>
    <row r="130" spans="2:12" ht="14.25" customHeight="1" thickTop="1" thickBot="1" x14ac:dyDescent="0.25">
      <c r="B130" s="316"/>
      <c r="C130" s="341"/>
      <c r="D130" s="442"/>
      <c r="E130" s="439" t="s">
        <v>22</v>
      </c>
      <c r="F130" s="440"/>
      <c r="G130" s="440"/>
      <c r="H130" s="441"/>
      <c r="I130" s="1679"/>
      <c r="J130" s="1680"/>
      <c r="K130" s="341"/>
      <c r="L130" s="342"/>
    </row>
    <row r="131" spans="2:12" ht="14.25" customHeight="1" thickTop="1" thickBot="1" x14ac:dyDescent="0.25">
      <c r="B131" s="316"/>
      <c r="C131" s="341"/>
      <c r="D131" s="442"/>
      <c r="E131" s="443" t="s">
        <v>21</v>
      </c>
      <c r="F131" s="444"/>
      <c r="G131" s="444"/>
      <c r="H131" s="444"/>
      <c r="I131" s="1679">
        <v>1</v>
      </c>
      <c r="J131" s="1680"/>
      <c r="K131" s="341"/>
      <c r="L131" s="342"/>
    </row>
    <row r="132" spans="2:12" ht="14.25" customHeight="1" thickTop="1" thickBot="1" x14ac:dyDescent="0.25">
      <c r="B132" s="316"/>
      <c r="C132" s="341"/>
      <c r="D132" s="442"/>
      <c r="E132" s="445" t="s">
        <v>150</v>
      </c>
      <c r="F132" s="431"/>
      <c r="G132" s="431"/>
      <c r="H132" s="431"/>
      <c r="I132" s="1681"/>
      <c r="J132" s="1681"/>
      <c r="K132" s="341"/>
      <c r="L132" s="342"/>
    </row>
    <row r="133" spans="2:12" ht="14.25" customHeight="1" thickTop="1" thickBot="1" x14ac:dyDescent="0.25">
      <c r="B133" s="316"/>
      <c r="C133" s="341"/>
      <c r="D133" s="442"/>
      <c r="E133" s="434" t="s">
        <v>123</v>
      </c>
      <c r="F133" s="435"/>
      <c r="G133" s="435"/>
      <c r="H133" s="435"/>
      <c r="I133" s="1367">
        <f>SUM(I134:J138)</f>
        <v>4</v>
      </c>
      <c r="J133" s="1367"/>
      <c r="K133" s="341"/>
      <c r="L133" s="342"/>
    </row>
    <row r="134" spans="2:12" ht="14.25" customHeight="1" thickTop="1" thickBot="1" x14ac:dyDescent="0.25">
      <c r="B134" s="316"/>
      <c r="C134" s="341"/>
      <c r="D134" s="442"/>
      <c r="E134" s="436" t="s">
        <v>42</v>
      </c>
      <c r="F134" s="437"/>
      <c r="G134" s="437"/>
      <c r="H134" s="438"/>
      <c r="I134" s="1678">
        <v>1</v>
      </c>
      <c r="J134" s="1678"/>
      <c r="K134" s="341"/>
      <c r="L134" s="342"/>
    </row>
    <row r="135" spans="2:12" ht="14.25" customHeight="1" thickTop="1" thickBot="1" x14ac:dyDescent="0.25">
      <c r="B135" s="316"/>
      <c r="C135" s="341"/>
      <c r="D135" s="442"/>
      <c r="E135" s="439" t="s">
        <v>149</v>
      </c>
      <c r="F135" s="440"/>
      <c r="G135" s="440"/>
      <c r="H135" s="441"/>
      <c r="I135" s="1679"/>
      <c r="J135" s="1680"/>
      <c r="K135" s="341"/>
      <c r="L135" s="342"/>
    </row>
    <row r="136" spans="2:12" ht="14.25" customHeight="1" thickTop="1" thickBot="1" x14ac:dyDescent="0.25">
      <c r="B136" s="316"/>
      <c r="C136" s="341"/>
      <c r="D136" s="442"/>
      <c r="E136" s="439" t="s">
        <v>41</v>
      </c>
      <c r="F136" s="440"/>
      <c r="G136" s="440"/>
      <c r="H136" s="441"/>
      <c r="I136" s="1679">
        <v>2</v>
      </c>
      <c r="J136" s="1680"/>
      <c r="K136" s="341"/>
      <c r="L136" s="342"/>
    </row>
    <row r="137" spans="2:12" ht="14.25" customHeight="1" thickTop="1" thickBot="1" x14ac:dyDescent="0.25">
      <c r="B137" s="316"/>
      <c r="C137" s="341"/>
      <c r="D137" s="442"/>
      <c r="E137" s="443" t="s">
        <v>40</v>
      </c>
      <c r="F137" s="444"/>
      <c r="G137" s="444"/>
      <c r="H137" s="444"/>
      <c r="I137" s="1679">
        <v>1</v>
      </c>
      <c r="J137" s="1680"/>
      <c r="K137" s="341"/>
      <c r="L137" s="342"/>
    </row>
    <row r="138" spans="2:12" ht="14.25" customHeight="1" thickTop="1" thickBot="1" x14ac:dyDescent="0.25">
      <c r="B138" s="316"/>
      <c r="C138" s="341"/>
      <c r="D138" s="442"/>
      <c r="E138" s="445" t="s">
        <v>152</v>
      </c>
      <c r="F138" s="431"/>
      <c r="G138" s="431"/>
      <c r="H138" s="431"/>
      <c r="I138" s="1681"/>
      <c r="J138" s="1681"/>
      <c r="K138" s="341"/>
      <c r="L138" s="342"/>
    </row>
    <row r="139" spans="2:12" ht="14.25" customHeight="1" thickTop="1" thickBot="1" x14ac:dyDescent="0.25">
      <c r="B139" s="316"/>
      <c r="C139" s="341"/>
      <c r="D139" s="442"/>
      <c r="E139" s="434" t="s">
        <v>148</v>
      </c>
      <c r="F139" s="435"/>
      <c r="G139" s="435"/>
      <c r="H139" s="435"/>
      <c r="I139" s="1367">
        <f>SUM(I140:J144)</f>
        <v>2</v>
      </c>
      <c r="J139" s="1367"/>
      <c r="K139" s="341"/>
      <c r="L139" s="342"/>
    </row>
    <row r="140" spans="2:12" ht="14.25" customHeight="1" thickTop="1" thickBot="1" x14ac:dyDescent="0.25">
      <c r="B140" s="316"/>
      <c r="C140" s="341"/>
      <c r="D140" s="442"/>
      <c r="E140" s="436" t="s">
        <v>38</v>
      </c>
      <c r="F140" s="437"/>
      <c r="G140" s="437"/>
      <c r="H140" s="438"/>
      <c r="I140" s="1678">
        <v>1</v>
      </c>
      <c r="J140" s="1678"/>
      <c r="K140" s="341"/>
      <c r="L140" s="342"/>
    </row>
    <row r="141" spans="2:12" ht="14.25" customHeight="1" thickTop="1" thickBot="1" x14ac:dyDescent="0.25">
      <c r="B141" s="316"/>
      <c r="C141" s="341"/>
      <c r="D141" s="442"/>
      <c r="E141" s="439" t="s">
        <v>149</v>
      </c>
      <c r="F141" s="440"/>
      <c r="G141" s="440"/>
      <c r="H141" s="441"/>
      <c r="I141" s="1679"/>
      <c r="J141" s="1680"/>
      <c r="K141" s="341"/>
      <c r="L141" s="342"/>
    </row>
    <row r="142" spans="2:12" ht="14.25" customHeight="1" thickTop="1" thickBot="1" x14ac:dyDescent="0.25">
      <c r="B142" s="316"/>
      <c r="C142" s="341"/>
      <c r="D142" s="442"/>
      <c r="E142" s="439" t="s">
        <v>22</v>
      </c>
      <c r="F142" s="440"/>
      <c r="G142" s="440"/>
      <c r="H142" s="441"/>
      <c r="I142" s="1679"/>
      <c r="J142" s="1680"/>
      <c r="K142" s="341"/>
      <c r="L142" s="342"/>
    </row>
    <row r="143" spans="2:12" ht="14.25" customHeight="1" thickTop="1" thickBot="1" x14ac:dyDescent="0.25">
      <c r="B143" s="316"/>
      <c r="C143" s="341"/>
      <c r="D143" s="442"/>
      <c r="E143" s="443" t="s">
        <v>21</v>
      </c>
      <c r="F143" s="444"/>
      <c r="G143" s="444"/>
      <c r="H143" s="444"/>
      <c r="I143" s="1679">
        <v>1</v>
      </c>
      <c r="J143" s="1680"/>
      <c r="K143" s="341"/>
      <c r="L143" s="342"/>
    </row>
    <row r="144" spans="2:12" ht="14.25" customHeight="1" thickTop="1" thickBot="1" x14ac:dyDescent="0.25">
      <c r="B144" s="316"/>
      <c r="C144" s="341"/>
      <c r="D144" s="442"/>
      <c r="E144" s="445" t="s">
        <v>150</v>
      </c>
      <c r="F144" s="431"/>
      <c r="G144" s="431"/>
      <c r="H144" s="431"/>
      <c r="I144" s="1681"/>
      <c r="J144" s="1681"/>
      <c r="K144" s="341"/>
      <c r="L144" s="342"/>
    </row>
    <row r="145" spans="2:14" ht="16.5" customHeight="1" thickTop="1" thickBot="1" x14ac:dyDescent="0.25">
      <c r="B145" s="316"/>
      <c r="C145" s="341"/>
      <c r="D145" s="451" t="s">
        <v>153</v>
      </c>
      <c r="E145" s="452"/>
      <c r="F145" s="453"/>
      <c r="G145" s="454"/>
      <c r="H145" s="454"/>
      <c r="I145" s="1332">
        <f>(I146+I151+I156+I161+I166+I171+I176)</f>
        <v>0</v>
      </c>
      <c r="J145" s="1333"/>
      <c r="K145" s="341"/>
      <c r="L145" s="342"/>
    </row>
    <row r="146" spans="2:14" ht="14.25" customHeight="1" thickTop="1" thickBot="1" x14ac:dyDescent="0.25">
      <c r="B146" s="316"/>
      <c r="C146" s="341"/>
      <c r="D146" s="455"/>
      <c r="E146" s="456" t="s">
        <v>23</v>
      </c>
      <c r="F146" s="435"/>
      <c r="G146" s="435"/>
      <c r="H146" s="447"/>
      <c r="I146" s="1391">
        <f>(I147+I148+I149+I150)</f>
        <v>0</v>
      </c>
      <c r="J146" s="1392"/>
      <c r="K146" s="341"/>
      <c r="L146" s="342"/>
      <c r="N146" s="332"/>
    </row>
    <row r="147" spans="2:14" ht="14.25" customHeight="1" thickTop="1" thickBot="1" x14ac:dyDescent="0.25">
      <c r="B147" s="316"/>
      <c r="C147" s="341"/>
      <c r="D147" s="457"/>
      <c r="E147" s="458" t="s">
        <v>38</v>
      </c>
      <c r="F147" s="444"/>
      <c r="G147" s="444"/>
      <c r="H147" s="450"/>
      <c r="I147" s="1387"/>
      <c r="J147" s="1387"/>
      <c r="K147" s="341"/>
      <c r="L147" s="342"/>
      <c r="N147" s="332"/>
    </row>
    <row r="148" spans="2:14" ht="14.25" customHeight="1" thickTop="1" thickBot="1" x14ac:dyDescent="0.25">
      <c r="B148" s="316"/>
      <c r="C148" s="341"/>
      <c r="D148" s="457"/>
      <c r="E148" s="458" t="s">
        <v>149</v>
      </c>
      <c r="F148" s="444"/>
      <c r="G148" s="444"/>
      <c r="H148" s="450"/>
      <c r="I148" s="1387"/>
      <c r="J148" s="1387"/>
      <c r="K148" s="341"/>
      <c r="L148" s="342"/>
      <c r="N148" s="332"/>
    </row>
    <row r="149" spans="2:14" ht="14.25" customHeight="1" thickTop="1" thickBot="1" x14ac:dyDescent="0.25">
      <c r="B149" s="316"/>
      <c r="C149" s="341"/>
      <c r="D149" s="457"/>
      <c r="E149" s="458" t="s">
        <v>22</v>
      </c>
      <c r="F149" s="444"/>
      <c r="G149" s="444"/>
      <c r="H149" s="450"/>
      <c r="I149" s="1387"/>
      <c r="J149" s="1387"/>
      <c r="K149" s="341"/>
      <c r="L149" s="342"/>
      <c r="N149" s="332"/>
    </row>
    <row r="150" spans="2:14" ht="14.25" customHeight="1" thickTop="1" thickBot="1" x14ac:dyDescent="0.25">
      <c r="B150" s="316"/>
      <c r="C150" s="341"/>
      <c r="D150" s="457"/>
      <c r="E150" s="458" t="s">
        <v>21</v>
      </c>
      <c r="F150" s="459"/>
      <c r="G150" s="459"/>
      <c r="H150" s="460"/>
      <c r="I150" s="1387"/>
      <c r="J150" s="1387"/>
      <c r="K150" s="341"/>
      <c r="L150" s="342"/>
      <c r="M150" s="332"/>
      <c r="N150" s="332"/>
    </row>
    <row r="151" spans="2:14" ht="14.25" customHeight="1" thickTop="1" thickBot="1" x14ac:dyDescent="0.25">
      <c r="B151" s="316"/>
      <c r="C151" s="341"/>
      <c r="D151" s="457"/>
      <c r="E151" s="461" t="s">
        <v>7</v>
      </c>
      <c r="F151" s="462"/>
      <c r="G151" s="462"/>
      <c r="H151" s="462"/>
      <c r="I151" s="1393">
        <f>(I152+I153+I154+I155)</f>
        <v>0</v>
      </c>
      <c r="J151" s="1393"/>
      <c r="K151" s="341"/>
      <c r="L151" s="342"/>
      <c r="M151" s="332"/>
      <c r="N151" s="332"/>
    </row>
    <row r="152" spans="2:14" ht="14.25" customHeight="1" thickTop="1" thickBot="1" x14ac:dyDescent="0.25">
      <c r="B152" s="316"/>
      <c r="C152" s="341"/>
      <c r="D152" s="457"/>
      <c r="E152" s="458" t="s">
        <v>38</v>
      </c>
      <c r="F152" s="444"/>
      <c r="G152" s="444"/>
      <c r="H152" s="450"/>
      <c r="I152" s="1387"/>
      <c r="J152" s="1387"/>
      <c r="K152" s="341"/>
      <c r="L152" s="342"/>
      <c r="M152" s="332"/>
      <c r="N152" s="332"/>
    </row>
    <row r="153" spans="2:14" ht="14.25" customHeight="1" thickTop="1" thickBot="1" x14ac:dyDescent="0.25">
      <c r="B153" s="316"/>
      <c r="C153" s="341"/>
      <c r="D153" s="457"/>
      <c r="E153" s="458" t="s">
        <v>149</v>
      </c>
      <c r="F153" s="444"/>
      <c r="G153" s="444"/>
      <c r="H153" s="450"/>
      <c r="I153" s="1387"/>
      <c r="J153" s="1387"/>
      <c r="K153" s="341"/>
      <c r="L153" s="342"/>
      <c r="M153" s="332"/>
      <c r="N153" s="332"/>
    </row>
    <row r="154" spans="2:14" ht="14.25" customHeight="1" thickTop="1" thickBot="1" x14ac:dyDescent="0.25">
      <c r="B154" s="316"/>
      <c r="C154" s="341"/>
      <c r="D154" s="457"/>
      <c r="E154" s="458" t="s">
        <v>22</v>
      </c>
      <c r="F154" s="444"/>
      <c r="G154" s="444"/>
      <c r="H154" s="450"/>
      <c r="I154" s="1387"/>
      <c r="J154" s="1387"/>
      <c r="K154" s="341"/>
      <c r="L154" s="342"/>
      <c r="M154" s="332"/>
      <c r="N154" s="332"/>
    </row>
    <row r="155" spans="2:14" ht="14.25" customHeight="1" thickTop="1" thickBot="1" x14ac:dyDescent="0.25">
      <c r="B155" s="316"/>
      <c r="C155" s="341"/>
      <c r="D155" s="457"/>
      <c r="E155" s="458" t="s">
        <v>21</v>
      </c>
      <c r="F155" s="459"/>
      <c r="G155" s="459"/>
      <c r="H155" s="460"/>
      <c r="I155" s="1387"/>
      <c r="J155" s="1387"/>
      <c r="K155" s="341"/>
      <c r="L155" s="342"/>
      <c r="M155" s="332"/>
      <c r="N155" s="332"/>
    </row>
    <row r="156" spans="2:14" ht="14.25" customHeight="1" thickTop="1" thickBot="1" x14ac:dyDescent="0.25">
      <c r="B156" s="316"/>
      <c r="C156" s="341"/>
      <c r="D156" s="457"/>
      <c r="E156" s="461" t="s">
        <v>154</v>
      </c>
      <c r="F156" s="462"/>
      <c r="G156" s="462"/>
      <c r="H156" s="462"/>
      <c r="I156" s="1393">
        <f>(I157+I158+I159+I160)</f>
        <v>0</v>
      </c>
      <c r="J156" s="1393"/>
      <c r="K156" s="341"/>
      <c r="L156" s="342"/>
      <c r="M156" s="332"/>
      <c r="N156" s="332"/>
    </row>
    <row r="157" spans="2:14" ht="14.25" customHeight="1" thickTop="1" thickBot="1" x14ac:dyDescent="0.25">
      <c r="B157" s="316"/>
      <c r="C157" s="341"/>
      <c r="D157" s="457"/>
      <c r="E157" s="458" t="s">
        <v>38</v>
      </c>
      <c r="F157" s="444"/>
      <c r="G157" s="444"/>
      <c r="H157" s="450"/>
      <c r="I157" s="1387"/>
      <c r="J157" s="1387"/>
      <c r="K157" s="341"/>
      <c r="L157" s="342"/>
      <c r="M157" s="332"/>
      <c r="N157" s="332"/>
    </row>
    <row r="158" spans="2:14" ht="14.25" customHeight="1" thickTop="1" thickBot="1" x14ac:dyDescent="0.25">
      <c r="B158" s="316"/>
      <c r="C158" s="341"/>
      <c r="D158" s="457"/>
      <c r="E158" s="458" t="s">
        <v>149</v>
      </c>
      <c r="F158" s="444"/>
      <c r="G158" s="444"/>
      <c r="H158" s="450"/>
      <c r="I158" s="1387"/>
      <c r="J158" s="1387"/>
      <c r="K158" s="341"/>
      <c r="L158" s="342"/>
      <c r="M158" s="332"/>
      <c r="N158" s="332"/>
    </row>
    <row r="159" spans="2:14" ht="14.25" customHeight="1" thickTop="1" thickBot="1" x14ac:dyDescent="0.25">
      <c r="B159" s="316"/>
      <c r="C159" s="341"/>
      <c r="D159" s="457"/>
      <c r="E159" s="458" t="s">
        <v>22</v>
      </c>
      <c r="F159" s="444"/>
      <c r="G159" s="444"/>
      <c r="H159" s="450"/>
      <c r="I159" s="1387"/>
      <c r="J159" s="1387"/>
      <c r="K159" s="341"/>
      <c r="L159" s="342"/>
      <c r="M159" s="332"/>
      <c r="N159" s="332"/>
    </row>
    <row r="160" spans="2:14" ht="14.25" customHeight="1" thickTop="1" thickBot="1" x14ac:dyDescent="0.25">
      <c r="B160" s="316"/>
      <c r="C160" s="341"/>
      <c r="D160" s="457"/>
      <c r="E160" s="458" t="s">
        <v>21</v>
      </c>
      <c r="F160" s="459"/>
      <c r="G160" s="459"/>
      <c r="H160" s="460"/>
      <c r="I160" s="1387"/>
      <c r="J160" s="1387"/>
      <c r="K160" s="341"/>
      <c r="L160" s="342"/>
      <c r="M160" s="332"/>
      <c r="N160" s="332"/>
    </row>
    <row r="161" spans="1:14" ht="14.25" customHeight="1" thickTop="1" thickBot="1" x14ac:dyDescent="0.25">
      <c r="B161" s="316"/>
      <c r="C161" s="341"/>
      <c r="D161" s="457"/>
      <c r="E161" s="463" t="s">
        <v>64</v>
      </c>
      <c r="F161" s="435"/>
      <c r="G161" s="435"/>
      <c r="H161" s="447"/>
      <c r="I161" s="1393">
        <f>(I162+I163+I164+I165)</f>
        <v>0</v>
      </c>
      <c r="J161" s="1393"/>
      <c r="K161" s="341"/>
      <c r="L161" s="342"/>
      <c r="M161" s="332"/>
      <c r="N161" s="332"/>
    </row>
    <row r="162" spans="1:14" ht="14.25" customHeight="1" thickTop="1" thickBot="1" x14ac:dyDescent="0.25">
      <c r="B162" s="316"/>
      <c r="C162" s="341"/>
      <c r="D162" s="457"/>
      <c r="E162" s="464" t="s">
        <v>39</v>
      </c>
      <c r="F162" s="437"/>
      <c r="G162" s="437"/>
      <c r="H162" s="438"/>
      <c r="I162" s="1387"/>
      <c r="J162" s="1387"/>
      <c r="K162" s="341"/>
      <c r="L162" s="342"/>
      <c r="M162" s="332"/>
      <c r="N162" s="332"/>
    </row>
    <row r="163" spans="1:14" ht="14.25" customHeight="1" thickTop="1" thickBot="1" x14ac:dyDescent="0.25">
      <c r="B163" s="316"/>
      <c r="C163" s="341"/>
      <c r="D163" s="457"/>
      <c r="E163" s="464" t="s">
        <v>149</v>
      </c>
      <c r="F163" s="437"/>
      <c r="G163" s="437"/>
      <c r="H163" s="438"/>
      <c r="I163" s="1387"/>
      <c r="J163" s="1387"/>
      <c r="K163" s="341"/>
      <c r="L163" s="342"/>
      <c r="M163" s="332"/>
      <c r="N163" s="332"/>
    </row>
    <row r="164" spans="1:14" ht="14.25" customHeight="1" thickTop="1" thickBot="1" x14ac:dyDescent="0.25">
      <c r="B164" s="316"/>
      <c r="C164" s="341"/>
      <c r="D164" s="457"/>
      <c r="E164" s="464" t="s">
        <v>41</v>
      </c>
      <c r="F164" s="437"/>
      <c r="G164" s="437"/>
      <c r="H164" s="438"/>
      <c r="I164" s="1387"/>
      <c r="J164" s="1387"/>
      <c r="K164" s="341"/>
      <c r="L164" s="342"/>
      <c r="M164" s="332"/>
      <c r="N164" s="332"/>
    </row>
    <row r="165" spans="1:14" ht="14.25" customHeight="1" thickTop="1" thickBot="1" x14ac:dyDescent="0.25">
      <c r="A165" s="332"/>
      <c r="B165" s="317"/>
      <c r="C165" s="341"/>
      <c r="D165" s="457"/>
      <c r="E165" s="464" t="s">
        <v>40</v>
      </c>
      <c r="F165" s="437"/>
      <c r="G165" s="437"/>
      <c r="H165" s="438"/>
      <c r="I165" s="1387"/>
      <c r="J165" s="1387"/>
      <c r="K165" s="341"/>
      <c r="L165" s="342"/>
      <c r="M165" s="332"/>
    </row>
    <row r="166" spans="1:14" ht="14.25" customHeight="1" thickTop="1" thickBot="1" x14ac:dyDescent="0.25">
      <c r="A166" s="332"/>
      <c r="B166" s="317"/>
      <c r="C166" s="341"/>
      <c r="D166" s="457"/>
      <c r="E166" s="463" t="s">
        <v>65</v>
      </c>
      <c r="F166" s="435"/>
      <c r="G166" s="435"/>
      <c r="H166" s="447"/>
      <c r="I166" s="1393">
        <f>(I167+I168+I169+I170)</f>
        <v>0</v>
      </c>
      <c r="J166" s="1393"/>
      <c r="K166" s="341"/>
      <c r="L166" s="342"/>
      <c r="M166" s="332"/>
    </row>
    <row r="167" spans="1:14" ht="14.25" customHeight="1" thickTop="1" thickBot="1" x14ac:dyDescent="0.25">
      <c r="A167" s="332"/>
      <c r="B167" s="317"/>
      <c r="C167" s="341"/>
      <c r="D167" s="457"/>
      <c r="E167" s="464" t="s">
        <v>42</v>
      </c>
      <c r="F167" s="437"/>
      <c r="G167" s="437"/>
      <c r="H167" s="438"/>
      <c r="I167" s="1387"/>
      <c r="J167" s="1387"/>
      <c r="K167" s="341"/>
      <c r="L167" s="342"/>
      <c r="M167" s="332"/>
    </row>
    <row r="168" spans="1:14" ht="14.25" customHeight="1" thickTop="1" thickBot="1" x14ac:dyDescent="0.25">
      <c r="A168" s="332"/>
      <c r="B168" s="317"/>
      <c r="C168" s="341"/>
      <c r="D168" s="457"/>
      <c r="E168" s="464" t="s">
        <v>149</v>
      </c>
      <c r="F168" s="437"/>
      <c r="G168" s="437"/>
      <c r="H168" s="438"/>
      <c r="I168" s="1387"/>
      <c r="J168" s="1387"/>
      <c r="K168" s="341"/>
      <c r="L168" s="342"/>
      <c r="M168" s="332"/>
    </row>
    <row r="169" spans="1:14" ht="14.25" customHeight="1" thickTop="1" thickBot="1" x14ac:dyDescent="0.25">
      <c r="A169" s="332"/>
      <c r="B169" s="317"/>
      <c r="C169" s="341"/>
      <c r="D169" s="457"/>
      <c r="E169" s="464" t="s">
        <v>41</v>
      </c>
      <c r="F169" s="437"/>
      <c r="G169" s="437"/>
      <c r="H169" s="438"/>
      <c r="I169" s="1387"/>
      <c r="J169" s="1387"/>
      <c r="K169" s="341"/>
      <c r="L169" s="342"/>
      <c r="M169" s="332"/>
    </row>
    <row r="170" spans="1:14" ht="14.25" customHeight="1" thickTop="1" thickBot="1" x14ac:dyDescent="0.25">
      <c r="A170" s="332"/>
      <c r="B170" s="317"/>
      <c r="C170" s="341"/>
      <c r="D170" s="457"/>
      <c r="E170" s="464" t="s">
        <v>40</v>
      </c>
      <c r="F170" s="437"/>
      <c r="G170" s="437"/>
      <c r="H170" s="438"/>
      <c r="I170" s="1387"/>
      <c r="J170" s="1387"/>
      <c r="K170" s="341"/>
      <c r="L170" s="342"/>
      <c r="M170" s="332"/>
    </row>
    <row r="171" spans="1:14" ht="14.25" customHeight="1" thickTop="1" thickBot="1" x14ac:dyDescent="0.25">
      <c r="A171" s="332"/>
      <c r="B171" s="317"/>
      <c r="C171" s="341"/>
      <c r="D171" s="457"/>
      <c r="E171" s="463" t="s">
        <v>175</v>
      </c>
      <c r="F171" s="435"/>
      <c r="G171" s="435"/>
      <c r="H171" s="447"/>
      <c r="I171" s="1393">
        <f>(I172+I173+I174+I175)</f>
        <v>0</v>
      </c>
      <c r="J171" s="1393"/>
      <c r="K171" s="341"/>
      <c r="L171" s="342"/>
      <c r="M171" s="332"/>
    </row>
    <row r="172" spans="1:14" ht="14.25" customHeight="1" thickTop="1" thickBot="1" x14ac:dyDescent="0.25">
      <c r="A172" s="332"/>
      <c r="B172" s="317"/>
      <c r="C172" s="341"/>
      <c r="D172" s="457"/>
      <c r="E172" s="464" t="s">
        <v>42</v>
      </c>
      <c r="F172" s="437"/>
      <c r="G172" s="437"/>
      <c r="H172" s="438"/>
      <c r="I172" s="1387"/>
      <c r="J172" s="1387"/>
      <c r="K172" s="341"/>
      <c r="L172" s="342"/>
      <c r="M172" s="332"/>
    </row>
    <row r="173" spans="1:14" ht="14.25" customHeight="1" thickTop="1" thickBot="1" x14ac:dyDescent="0.25">
      <c r="A173" s="332"/>
      <c r="B173" s="317"/>
      <c r="C173" s="341"/>
      <c r="D173" s="457"/>
      <c r="E173" s="464" t="s">
        <v>149</v>
      </c>
      <c r="F173" s="437"/>
      <c r="G173" s="437"/>
      <c r="H173" s="438"/>
      <c r="I173" s="1394"/>
      <c r="J173" s="1394"/>
      <c r="K173" s="341"/>
      <c r="L173" s="342"/>
      <c r="M173" s="332"/>
    </row>
    <row r="174" spans="1:14" ht="14.25" customHeight="1" thickTop="1" thickBot="1" x14ac:dyDescent="0.25">
      <c r="A174" s="332"/>
      <c r="B174" s="317"/>
      <c r="C174" s="341"/>
      <c r="D174" s="457"/>
      <c r="E174" s="464" t="s">
        <v>41</v>
      </c>
      <c r="F174" s="437"/>
      <c r="G174" s="437"/>
      <c r="H174" s="438"/>
      <c r="I174" s="1387"/>
      <c r="J174" s="1387"/>
      <c r="K174" s="341"/>
      <c r="L174" s="342"/>
      <c r="M174" s="332"/>
    </row>
    <row r="175" spans="1:14" ht="14.25" customHeight="1" thickTop="1" thickBot="1" x14ac:dyDescent="0.25">
      <c r="A175" s="332"/>
      <c r="B175" s="317"/>
      <c r="C175" s="341"/>
      <c r="D175" s="457"/>
      <c r="E175" s="464" t="s">
        <v>40</v>
      </c>
      <c r="F175" s="437"/>
      <c r="G175" s="437"/>
      <c r="H175" s="438"/>
      <c r="I175" s="1387"/>
      <c r="J175" s="1387"/>
      <c r="K175" s="341"/>
      <c r="L175" s="342"/>
      <c r="M175" s="332"/>
    </row>
    <row r="176" spans="1:14" ht="14.25" customHeight="1" thickTop="1" thickBot="1" x14ac:dyDescent="0.25">
      <c r="A176" s="332"/>
      <c r="B176" s="317"/>
      <c r="C176" s="341"/>
      <c r="D176" s="457"/>
      <c r="E176" s="463" t="s">
        <v>172</v>
      </c>
      <c r="F176" s="435"/>
      <c r="G176" s="435"/>
      <c r="H176" s="447"/>
      <c r="I176" s="1393">
        <f>(I177+I178+I179+I180)</f>
        <v>0</v>
      </c>
      <c r="J176" s="1393"/>
      <c r="K176" s="341"/>
      <c r="L176" s="342"/>
      <c r="M176" s="332"/>
    </row>
    <row r="177" spans="1:17" ht="14.25" customHeight="1" thickTop="1" thickBot="1" x14ac:dyDescent="0.25">
      <c r="A177" s="332"/>
      <c r="B177" s="317"/>
      <c r="C177" s="341"/>
      <c r="D177" s="457"/>
      <c r="E177" s="464" t="s">
        <v>42</v>
      </c>
      <c r="F177" s="437"/>
      <c r="G177" s="437"/>
      <c r="H177" s="438"/>
      <c r="I177" s="1387"/>
      <c r="J177" s="1387"/>
      <c r="K177" s="341"/>
      <c r="L177" s="342"/>
      <c r="M177" s="332"/>
    </row>
    <row r="178" spans="1:17" ht="14.25" customHeight="1" thickTop="1" thickBot="1" x14ac:dyDescent="0.25">
      <c r="A178" s="332"/>
      <c r="B178" s="317"/>
      <c r="C178" s="341"/>
      <c r="D178" s="457"/>
      <c r="E178" s="464" t="s">
        <v>149</v>
      </c>
      <c r="F178" s="437"/>
      <c r="G178" s="437"/>
      <c r="H178" s="438"/>
      <c r="I178" s="1387"/>
      <c r="J178" s="1387"/>
      <c r="K178" s="341"/>
      <c r="L178" s="342"/>
      <c r="M178" s="332"/>
    </row>
    <row r="179" spans="1:17" ht="14.25" customHeight="1" thickTop="1" thickBot="1" x14ac:dyDescent="0.25">
      <c r="A179" s="332"/>
      <c r="B179" s="317"/>
      <c r="C179" s="341"/>
      <c r="D179" s="457"/>
      <c r="E179" s="464" t="s">
        <v>41</v>
      </c>
      <c r="F179" s="437"/>
      <c r="G179" s="437"/>
      <c r="H179" s="438"/>
      <c r="I179" s="1387"/>
      <c r="J179" s="1387"/>
      <c r="K179" s="341"/>
      <c r="L179" s="342"/>
      <c r="M179" s="332"/>
    </row>
    <row r="180" spans="1:17" ht="14.25" customHeight="1" thickTop="1" thickBot="1" x14ac:dyDescent="0.25">
      <c r="A180" s="332"/>
      <c r="B180" s="317"/>
      <c r="C180" s="341"/>
      <c r="D180" s="465"/>
      <c r="E180" s="464" t="s">
        <v>40</v>
      </c>
      <c r="F180" s="437"/>
      <c r="G180" s="437"/>
      <c r="H180" s="438"/>
      <c r="I180" s="1387"/>
      <c r="J180" s="1387"/>
      <c r="K180" s="341"/>
      <c r="L180" s="342"/>
    </row>
    <row r="181" spans="1:17" ht="16.5" thickTop="1" thickBot="1" x14ac:dyDescent="0.25">
      <c r="B181" s="316"/>
      <c r="C181" s="341"/>
      <c r="D181" s="372" t="s">
        <v>68</v>
      </c>
      <c r="E181" s="466"/>
      <c r="F181" s="454"/>
      <c r="G181" s="454"/>
      <c r="H181" s="467"/>
      <c r="I181" s="1343">
        <f>SUM(I182:J219)</f>
        <v>15</v>
      </c>
      <c r="J181" s="1343"/>
      <c r="K181" s="341"/>
      <c r="L181" s="342"/>
      <c r="P181" s="332"/>
      <c r="Q181" s="332"/>
    </row>
    <row r="182" spans="1:17" s="332" customFormat="1" ht="14.25" customHeight="1" thickTop="1" thickBot="1" x14ac:dyDescent="0.25">
      <c r="A182" s="320"/>
      <c r="B182" s="316"/>
      <c r="C182" s="316"/>
      <c r="D182" s="468"/>
      <c r="E182" s="469" t="s">
        <v>45</v>
      </c>
      <c r="F182" s="470"/>
      <c r="G182" s="470"/>
      <c r="H182" s="471"/>
      <c r="I182" s="1681"/>
      <c r="J182" s="1681"/>
      <c r="K182" s="341"/>
      <c r="L182" s="342"/>
      <c r="M182" s="320"/>
      <c r="N182" s="320"/>
      <c r="O182" s="320"/>
      <c r="P182" s="320"/>
      <c r="Q182" s="320"/>
    </row>
    <row r="183" spans="1:17" ht="14.25" customHeight="1" thickTop="1" thickBot="1" x14ac:dyDescent="0.25">
      <c r="B183" s="316"/>
      <c r="C183" s="316"/>
      <c r="D183" s="468"/>
      <c r="E183" s="469" t="s">
        <v>31</v>
      </c>
      <c r="F183" s="437"/>
      <c r="G183" s="437"/>
      <c r="H183" s="438"/>
      <c r="I183" s="1681"/>
      <c r="J183" s="1681"/>
      <c r="K183" s="341"/>
      <c r="L183" s="342"/>
    </row>
    <row r="184" spans="1:17" ht="14.25" customHeight="1" thickTop="1" thickBot="1" x14ac:dyDescent="0.25">
      <c r="B184" s="316"/>
      <c r="C184" s="316"/>
      <c r="D184" s="468"/>
      <c r="E184" s="469" t="s">
        <v>46</v>
      </c>
      <c r="F184" s="472"/>
      <c r="G184" s="437"/>
      <c r="H184" s="438"/>
      <c r="I184" s="1681"/>
      <c r="J184" s="1681"/>
      <c r="K184" s="341"/>
      <c r="L184" s="342"/>
    </row>
    <row r="185" spans="1:17" ht="14.25" customHeight="1" thickTop="1" thickBot="1" x14ac:dyDescent="0.25">
      <c r="B185" s="316"/>
      <c r="C185" s="341"/>
      <c r="D185" s="468"/>
      <c r="E185" s="469" t="s">
        <v>70</v>
      </c>
      <c r="F185" s="437"/>
      <c r="G185" s="437"/>
      <c r="H185" s="438"/>
      <c r="I185" s="1681"/>
      <c r="J185" s="1681"/>
      <c r="K185" s="341"/>
      <c r="L185" s="342"/>
    </row>
    <row r="186" spans="1:17" ht="14.25" customHeight="1" thickTop="1" thickBot="1" x14ac:dyDescent="0.4">
      <c r="B186" s="316"/>
      <c r="C186" s="341"/>
      <c r="D186" s="468"/>
      <c r="E186" s="469" t="s">
        <v>29</v>
      </c>
      <c r="F186" s="437"/>
      <c r="G186" s="437"/>
      <c r="H186" s="438"/>
      <c r="I186" s="1681"/>
      <c r="J186" s="1681"/>
      <c r="K186" s="341"/>
      <c r="L186" s="342"/>
      <c r="M186" s="473"/>
    </row>
    <row r="187" spans="1:17" ht="14.25" customHeight="1" thickTop="1" thickBot="1" x14ac:dyDescent="0.4">
      <c r="B187" s="316"/>
      <c r="C187" s="341"/>
      <c r="D187" s="468"/>
      <c r="E187" s="469" t="s">
        <v>124</v>
      </c>
      <c r="F187" s="437"/>
      <c r="G187" s="437"/>
      <c r="H187" s="438"/>
      <c r="I187" s="1681"/>
      <c r="J187" s="1681"/>
      <c r="K187" s="341"/>
      <c r="L187" s="342"/>
      <c r="M187" s="473"/>
    </row>
    <row r="188" spans="1:17" ht="14.25" customHeight="1" thickTop="1" thickBot="1" x14ac:dyDescent="0.25">
      <c r="B188" s="316"/>
      <c r="C188" s="341"/>
      <c r="D188" s="474"/>
      <c r="E188" s="469" t="s">
        <v>71</v>
      </c>
      <c r="F188" s="437"/>
      <c r="G188" s="437"/>
      <c r="H188" s="438"/>
      <c r="I188" s="1681"/>
      <c r="J188" s="1681"/>
      <c r="K188" s="341"/>
      <c r="L188" s="342"/>
    </row>
    <row r="189" spans="1:17" ht="14.25" customHeight="1" thickTop="1" thickBot="1" x14ac:dyDescent="0.25">
      <c r="B189" s="316"/>
      <c r="C189" s="341"/>
      <c r="D189" s="468"/>
      <c r="E189" s="469" t="s">
        <v>47</v>
      </c>
      <c r="F189" s="437"/>
      <c r="G189" s="437"/>
      <c r="H189" s="438"/>
      <c r="I189" s="1681"/>
      <c r="J189" s="1681"/>
      <c r="K189" s="341"/>
      <c r="L189" s="342"/>
    </row>
    <row r="190" spans="1:17" ht="14.25" customHeight="1" thickTop="1" thickBot="1" x14ac:dyDescent="0.25">
      <c r="B190" s="316"/>
      <c r="C190" s="341"/>
      <c r="D190" s="474"/>
      <c r="E190" s="475" t="s">
        <v>73</v>
      </c>
      <c r="F190" s="437"/>
      <c r="G190" s="437"/>
      <c r="H190" s="438"/>
      <c r="I190" s="1681">
        <v>1</v>
      </c>
      <c r="J190" s="1681"/>
      <c r="K190" s="341"/>
      <c r="L190" s="342"/>
    </row>
    <row r="191" spans="1:17" ht="14.25" customHeight="1" thickTop="1" thickBot="1" x14ac:dyDescent="0.25">
      <c r="B191" s="316"/>
      <c r="C191" s="341"/>
      <c r="D191" s="468"/>
      <c r="E191" s="469" t="s">
        <v>72</v>
      </c>
      <c r="F191" s="437"/>
      <c r="G191" s="437"/>
      <c r="H191" s="438"/>
      <c r="I191" s="1681"/>
      <c r="J191" s="1681"/>
      <c r="K191" s="341"/>
      <c r="L191" s="342"/>
    </row>
    <row r="192" spans="1:17" ht="14.25" customHeight="1" thickTop="1" thickBot="1" x14ac:dyDescent="0.25">
      <c r="B192" s="316"/>
      <c r="C192" s="341"/>
      <c r="D192" s="468"/>
      <c r="E192" s="469" t="s">
        <v>67</v>
      </c>
      <c r="F192" s="437"/>
      <c r="G192" s="437"/>
      <c r="H192" s="438"/>
      <c r="I192" s="1681"/>
      <c r="J192" s="1681"/>
      <c r="K192" s="341"/>
      <c r="L192" s="342"/>
    </row>
    <row r="193" spans="2:12" ht="14.25" customHeight="1" thickTop="1" thickBot="1" x14ac:dyDescent="0.25">
      <c r="B193" s="316"/>
      <c r="C193" s="341"/>
      <c r="D193" s="468"/>
      <c r="E193" s="476" t="s">
        <v>115</v>
      </c>
      <c r="F193" s="431"/>
      <c r="G193" s="431"/>
      <c r="H193" s="431"/>
      <c r="I193" s="1681"/>
      <c r="J193" s="1681"/>
      <c r="K193" s="341"/>
      <c r="L193" s="342"/>
    </row>
    <row r="194" spans="2:12" ht="14.25" customHeight="1" thickTop="1" thickBot="1" x14ac:dyDescent="0.25">
      <c r="B194" s="316"/>
      <c r="C194" s="341"/>
      <c r="D194" s="468"/>
      <c r="E194" s="477" t="s">
        <v>57</v>
      </c>
      <c r="F194" s="437"/>
      <c r="G194" s="437"/>
      <c r="H194" s="438"/>
      <c r="I194" s="1681"/>
      <c r="J194" s="1681"/>
      <c r="K194" s="341"/>
      <c r="L194" s="342"/>
    </row>
    <row r="195" spans="2:12" ht="14.25" customHeight="1" thickTop="1" thickBot="1" x14ac:dyDescent="0.25">
      <c r="B195" s="316"/>
      <c r="C195" s="341"/>
      <c r="D195" s="468"/>
      <c r="E195" s="469" t="s">
        <v>74</v>
      </c>
      <c r="F195" s="431"/>
      <c r="G195" s="431"/>
      <c r="H195" s="431"/>
      <c r="I195" s="1681"/>
      <c r="J195" s="1681"/>
      <c r="K195" s="341"/>
      <c r="L195" s="342"/>
    </row>
    <row r="196" spans="2:12" ht="14.25" customHeight="1" thickTop="1" thickBot="1" x14ac:dyDescent="0.25">
      <c r="B196" s="316"/>
      <c r="C196" s="341"/>
      <c r="D196" s="468"/>
      <c r="E196" s="469" t="s">
        <v>79</v>
      </c>
      <c r="F196" s="437"/>
      <c r="G196" s="437"/>
      <c r="H196" s="438"/>
      <c r="I196" s="1681"/>
      <c r="J196" s="1681"/>
      <c r="K196" s="341"/>
      <c r="L196" s="342"/>
    </row>
    <row r="197" spans="2:12" ht="14.25" customHeight="1" thickTop="1" thickBot="1" x14ac:dyDescent="0.25">
      <c r="B197" s="316"/>
      <c r="C197" s="341"/>
      <c r="D197" s="468"/>
      <c r="E197" s="469" t="s">
        <v>66</v>
      </c>
      <c r="F197" s="437"/>
      <c r="G197" s="437"/>
      <c r="H197" s="438"/>
      <c r="I197" s="1681">
        <v>1</v>
      </c>
      <c r="J197" s="1681"/>
      <c r="K197" s="341"/>
      <c r="L197" s="342"/>
    </row>
    <row r="198" spans="2:12" ht="14.25" customHeight="1" thickTop="1" thickBot="1" x14ac:dyDescent="0.25">
      <c r="B198" s="316"/>
      <c r="C198" s="341"/>
      <c r="D198" s="468"/>
      <c r="E198" s="469" t="s">
        <v>75</v>
      </c>
      <c r="F198" s="472"/>
      <c r="G198" s="437"/>
      <c r="H198" s="438"/>
      <c r="I198" s="1681"/>
      <c r="J198" s="1681"/>
      <c r="K198" s="341"/>
      <c r="L198" s="342"/>
    </row>
    <row r="199" spans="2:12" ht="14.25" customHeight="1" thickTop="1" thickBot="1" x14ac:dyDescent="0.25">
      <c r="B199" s="316"/>
      <c r="C199" s="316"/>
      <c r="D199" s="474"/>
      <c r="E199" s="469" t="s">
        <v>78</v>
      </c>
      <c r="F199" s="472"/>
      <c r="G199" s="437"/>
      <c r="H199" s="438"/>
      <c r="I199" s="1681"/>
      <c r="J199" s="1681"/>
      <c r="K199" s="341"/>
      <c r="L199" s="342"/>
    </row>
    <row r="200" spans="2:12" ht="14.25" customHeight="1" thickTop="1" thickBot="1" x14ac:dyDescent="0.25">
      <c r="B200" s="316"/>
      <c r="C200" s="316"/>
      <c r="D200" s="468"/>
      <c r="E200" s="386" t="s">
        <v>95</v>
      </c>
      <c r="F200" s="431"/>
      <c r="G200" s="431"/>
      <c r="H200" s="431"/>
      <c r="I200" s="1681"/>
      <c r="J200" s="1681"/>
      <c r="K200" s="341"/>
      <c r="L200" s="342"/>
    </row>
    <row r="201" spans="2:12" ht="14.25" customHeight="1" thickTop="1" thickBot="1" x14ac:dyDescent="0.25">
      <c r="B201" s="316"/>
      <c r="C201" s="316"/>
      <c r="D201" s="468"/>
      <c r="E201" s="477" t="s">
        <v>97</v>
      </c>
      <c r="F201" s="437"/>
      <c r="G201" s="437"/>
      <c r="H201" s="438"/>
      <c r="I201" s="1681">
        <v>3</v>
      </c>
      <c r="J201" s="1681"/>
      <c r="K201" s="341"/>
      <c r="L201" s="342"/>
    </row>
    <row r="202" spans="2:12" ht="14.25" customHeight="1" thickTop="1" thickBot="1" x14ac:dyDescent="0.25">
      <c r="B202" s="316"/>
      <c r="C202" s="316"/>
      <c r="D202" s="468"/>
      <c r="E202" s="477" t="s">
        <v>102</v>
      </c>
      <c r="F202" s="437"/>
      <c r="G202" s="437"/>
      <c r="H202" s="438"/>
      <c r="I202" s="1681">
        <v>4</v>
      </c>
      <c r="J202" s="1681"/>
      <c r="K202" s="341"/>
      <c r="L202" s="342"/>
    </row>
    <row r="203" spans="2:12" ht="14.25" customHeight="1" thickTop="1" thickBot="1" x14ac:dyDescent="0.25">
      <c r="B203" s="316"/>
      <c r="C203" s="316"/>
      <c r="D203" s="468"/>
      <c r="E203" s="477" t="s">
        <v>99</v>
      </c>
      <c r="F203" s="437"/>
      <c r="G203" s="437"/>
      <c r="H203" s="438"/>
      <c r="I203" s="1681"/>
      <c r="J203" s="1681"/>
      <c r="K203" s="341"/>
      <c r="L203" s="342"/>
    </row>
    <row r="204" spans="2:12" ht="14.25" customHeight="1" thickTop="1" thickBot="1" x14ac:dyDescent="0.25">
      <c r="B204" s="316"/>
      <c r="C204" s="316"/>
      <c r="D204" s="468"/>
      <c r="E204" s="478" t="s">
        <v>118</v>
      </c>
      <c r="F204" s="431"/>
      <c r="G204" s="431"/>
      <c r="H204" s="431"/>
      <c r="I204" s="1681"/>
      <c r="J204" s="1681"/>
      <c r="K204" s="341"/>
      <c r="L204" s="342"/>
    </row>
    <row r="205" spans="2:12" ht="14.25" customHeight="1" thickTop="1" thickBot="1" x14ac:dyDescent="0.25">
      <c r="B205" s="316"/>
      <c r="C205" s="316"/>
      <c r="D205" s="474"/>
      <c r="E205" s="477" t="s">
        <v>100</v>
      </c>
      <c r="F205" s="437"/>
      <c r="G205" s="437"/>
      <c r="H205" s="438"/>
      <c r="I205" s="1681"/>
      <c r="J205" s="1681"/>
      <c r="K205" s="341"/>
      <c r="L205" s="342"/>
    </row>
    <row r="206" spans="2:12" ht="14.25" customHeight="1" thickTop="1" thickBot="1" x14ac:dyDescent="0.25">
      <c r="B206" s="316"/>
      <c r="C206" s="316"/>
      <c r="D206" s="474"/>
      <c r="E206" s="477" t="s">
        <v>101</v>
      </c>
      <c r="F206" s="437"/>
      <c r="G206" s="437"/>
      <c r="H206" s="438"/>
      <c r="I206" s="1681"/>
      <c r="J206" s="1681"/>
      <c r="K206" s="341"/>
      <c r="L206" s="342"/>
    </row>
    <row r="207" spans="2:12" ht="14.25" customHeight="1" thickTop="1" thickBot="1" x14ac:dyDescent="0.25">
      <c r="B207" s="316"/>
      <c r="C207" s="316"/>
      <c r="D207" s="474"/>
      <c r="E207" s="479" t="s">
        <v>98</v>
      </c>
      <c r="F207" s="437"/>
      <c r="G207" s="437"/>
      <c r="H207" s="438"/>
      <c r="I207" s="1681"/>
      <c r="J207" s="1681"/>
      <c r="K207" s="341"/>
      <c r="L207" s="342"/>
    </row>
    <row r="208" spans="2:12" ht="14.25" customHeight="1" thickTop="1" thickBot="1" x14ac:dyDescent="0.25">
      <c r="B208" s="316"/>
      <c r="C208" s="316"/>
      <c r="D208" s="474"/>
      <c r="E208" s="477" t="s">
        <v>117</v>
      </c>
      <c r="F208" s="437"/>
      <c r="G208" s="437"/>
      <c r="H208" s="438"/>
      <c r="I208" s="1681"/>
      <c r="J208" s="1681"/>
      <c r="K208" s="341"/>
      <c r="L208" s="342"/>
    </row>
    <row r="209" spans="2:12" ht="14.25" customHeight="1" thickTop="1" thickBot="1" x14ac:dyDescent="0.25">
      <c r="B209" s="316"/>
      <c r="C209" s="316"/>
      <c r="D209" s="474"/>
      <c r="E209" s="477" t="s">
        <v>81</v>
      </c>
      <c r="F209" s="437"/>
      <c r="G209" s="437"/>
      <c r="H209" s="438"/>
      <c r="I209" s="1681"/>
      <c r="J209" s="1681"/>
      <c r="K209" s="341"/>
      <c r="L209" s="342"/>
    </row>
    <row r="210" spans="2:12" ht="14.25" customHeight="1" thickTop="1" thickBot="1" x14ac:dyDescent="0.25">
      <c r="B210" s="316"/>
      <c r="C210" s="316"/>
      <c r="D210" s="474"/>
      <c r="E210" s="477" t="s">
        <v>143</v>
      </c>
      <c r="F210" s="437"/>
      <c r="G210" s="437"/>
      <c r="H210" s="438"/>
      <c r="I210" s="1681"/>
      <c r="J210" s="1681"/>
      <c r="K210" s="341"/>
      <c r="L210" s="342"/>
    </row>
    <row r="211" spans="2:12" ht="14.25" customHeight="1" thickTop="1" thickBot="1" x14ac:dyDescent="0.25">
      <c r="B211" s="316"/>
      <c r="C211" s="316"/>
      <c r="D211" s="474"/>
      <c r="E211" s="477" t="s">
        <v>155</v>
      </c>
      <c r="F211" s="437"/>
      <c r="G211" s="437"/>
      <c r="H211" s="438"/>
      <c r="I211" s="1681"/>
      <c r="J211" s="1681"/>
      <c r="K211" s="341"/>
      <c r="L211" s="342"/>
    </row>
    <row r="212" spans="2:12" ht="14.25" customHeight="1" thickTop="1" thickBot="1" x14ac:dyDescent="0.25">
      <c r="B212" s="316"/>
      <c r="C212" s="316"/>
      <c r="D212" s="474"/>
      <c r="E212" s="477" t="s">
        <v>156</v>
      </c>
      <c r="F212" s="437"/>
      <c r="G212" s="437"/>
      <c r="H212" s="438"/>
      <c r="I212" s="1681"/>
      <c r="J212" s="1681"/>
      <c r="K212" s="341"/>
      <c r="L212" s="342"/>
    </row>
    <row r="213" spans="2:12" ht="14.25" customHeight="1" thickTop="1" thickBot="1" x14ac:dyDescent="0.25">
      <c r="B213" s="316"/>
      <c r="C213" s="316"/>
      <c r="D213" s="474"/>
      <c r="E213" s="477" t="s">
        <v>116</v>
      </c>
      <c r="F213" s="437"/>
      <c r="G213" s="437"/>
      <c r="H213" s="438"/>
      <c r="I213" s="1681"/>
      <c r="J213" s="1681"/>
      <c r="K213" s="341"/>
      <c r="L213" s="342"/>
    </row>
    <row r="214" spans="2:12" ht="14.25" customHeight="1" thickTop="1" thickBot="1" x14ac:dyDescent="0.25">
      <c r="B214" s="316"/>
      <c r="C214" s="316"/>
      <c r="D214" s="474"/>
      <c r="E214" s="478" t="s">
        <v>80</v>
      </c>
      <c r="F214" s="437"/>
      <c r="G214" s="437"/>
      <c r="H214" s="438"/>
      <c r="I214" s="1681"/>
      <c r="J214" s="1681"/>
      <c r="K214" s="341"/>
      <c r="L214" s="342"/>
    </row>
    <row r="215" spans="2:12" ht="14.25" customHeight="1" thickTop="1" thickBot="1" x14ac:dyDescent="0.25">
      <c r="B215" s="316"/>
      <c r="C215" s="316"/>
      <c r="D215" s="468"/>
      <c r="E215" s="469" t="s">
        <v>77</v>
      </c>
      <c r="F215" s="431"/>
      <c r="G215" s="431"/>
      <c r="H215" s="431"/>
      <c r="I215" s="1681"/>
      <c r="J215" s="1681"/>
      <c r="K215" s="341"/>
      <c r="L215" s="342"/>
    </row>
    <row r="216" spans="2:12" ht="14.25" customHeight="1" thickTop="1" thickBot="1" x14ac:dyDescent="0.25">
      <c r="B216" s="316"/>
      <c r="C216" s="316"/>
      <c r="D216" s="480"/>
      <c r="E216" s="477" t="s">
        <v>76</v>
      </c>
      <c r="F216" s="437"/>
      <c r="G216" s="437"/>
      <c r="H216" s="438"/>
      <c r="I216" s="1681"/>
      <c r="J216" s="1681"/>
      <c r="K216" s="341"/>
      <c r="L216" s="342"/>
    </row>
    <row r="217" spans="2:12" ht="14.25" customHeight="1" thickTop="1" thickBot="1" x14ac:dyDescent="0.25">
      <c r="B217" s="316"/>
      <c r="C217" s="316"/>
      <c r="D217" s="474"/>
      <c r="E217" s="469" t="s">
        <v>69</v>
      </c>
      <c r="F217" s="437"/>
      <c r="G217" s="437"/>
      <c r="H217" s="438"/>
      <c r="I217" s="1682"/>
      <c r="J217" s="1682"/>
      <c r="K217" s="341"/>
      <c r="L217" s="342"/>
    </row>
    <row r="218" spans="2:12" ht="14.25" customHeight="1" thickTop="1" thickBot="1" x14ac:dyDescent="0.25">
      <c r="B218" s="316"/>
      <c r="C218" s="316"/>
      <c r="D218" s="474"/>
      <c r="E218" s="477" t="s">
        <v>135</v>
      </c>
      <c r="F218" s="437"/>
      <c r="G218" s="437"/>
      <c r="H218" s="438"/>
      <c r="I218" s="1682"/>
      <c r="J218" s="1682"/>
      <c r="K218" s="341"/>
      <c r="L218" s="342"/>
    </row>
    <row r="219" spans="2:12" ht="14.25" customHeight="1" thickTop="1" thickBot="1" x14ac:dyDescent="0.25">
      <c r="B219" s="316"/>
      <c r="C219" s="316"/>
      <c r="D219" s="481"/>
      <c r="E219" s="482" t="s">
        <v>44</v>
      </c>
      <c r="F219" s="437"/>
      <c r="G219" s="437"/>
      <c r="H219" s="438"/>
      <c r="I219" s="1682">
        <v>6</v>
      </c>
      <c r="J219" s="1682"/>
      <c r="K219" s="341"/>
      <c r="L219" s="342"/>
    </row>
    <row r="220" spans="2:12" ht="16.5" thickTop="1" thickBot="1" x14ac:dyDescent="0.25">
      <c r="B220" s="316"/>
      <c r="C220" s="340"/>
      <c r="D220" s="483" t="s">
        <v>162</v>
      </c>
      <c r="E220" s="484"/>
      <c r="F220" s="484"/>
      <c r="G220" s="484"/>
      <c r="H220" s="485"/>
      <c r="I220" s="1334">
        <f>(I221+I222+I223)</f>
        <v>27</v>
      </c>
      <c r="J220" s="1399"/>
      <c r="K220" s="341"/>
      <c r="L220" s="342"/>
    </row>
    <row r="221" spans="2:12" ht="14.25" customHeight="1" thickTop="1" thickBot="1" x14ac:dyDescent="0.25">
      <c r="B221" s="316"/>
      <c r="C221" s="316"/>
      <c r="D221" s="486"/>
      <c r="E221" s="464" t="s">
        <v>82</v>
      </c>
      <c r="F221" s="487"/>
      <c r="G221" s="487"/>
      <c r="H221" s="488"/>
      <c r="I221" s="1685">
        <v>22</v>
      </c>
      <c r="J221" s="1686"/>
      <c r="K221" s="341"/>
      <c r="L221" s="342"/>
    </row>
    <row r="222" spans="2:12" ht="14.25" customHeight="1" thickTop="1" thickBot="1" x14ac:dyDescent="0.25">
      <c r="B222" s="316"/>
      <c r="C222" s="316"/>
      <c r="D222" s="340"/>
      <c r="E222" s="464" t="s">
        <v>145</v>
      </c>
      <c r="F222" s="487"/>
      <c r="G222" s="487"/>
      <c r="H222" s="488"/>
      <c r="I222" s="1685"/>
      <c r="J222" s="1686"/>
      <c r="K222" s="341"/>
      <c r="L222" s="342"/>
    </row>
    <row r="223" spans="2:12" ht="14.25" customHeight="1" thickTop="1" thickBot="1" x14ac:dyDescent="0.25">
      <c r="B223" s="316"/>
      <c r="C223" s="316"/>
      <c r="D223" s="340"/>
      <c r="E223" s="464" t="s">
        <v>176</v>
      </c>
      <c r="F223" s="487"/>
      <c r="G223" s="487"/>
      <c r="H223" s="488"/>
      <c r="I223" s="1685">
        <v>5</v>
      </c>
      <c r="J223" s="1686"/>
      <c r="K223" s="341"/>
      <c r="L223" s="342"/>
    </row>
    <row r="224" spans="2:12" ht="14.25" customHeight="1" thickTop="1" thickBot="1" x14ac:dyDescent="0.25">
      <c r="B224" s="489"/>
      <c r="C224" s="316"/>
      <c r="D224" s="490"/>
      <c r="E224" s="491" t="s">
        <v>83</v>
      </c>
      <c r="F224" s="492"/>
      <c r="G224" s="492"/>
      <c r="H224" s="493"/>
      <c r="I224" s="1391">
        <f>SUM(I225:I226)</f>
        <v>25</v>
      </c>
      <c r="J224" s="1392"/>
      <c r="K224" s="341"/>
      <c r="L224" s="342"/>
    </row>
    <row r="225" spans="2:13" ht="14.25" customHeight="1" thickTop="1" thickBot="1" x14ac:dyDescent="0.25">
      <c r="B225" s="316"/>
      <c r="C225" s="316"/>
      <c r="D225" s="340"/>
      <c r="E225" s="494" t="s">
        <v>84</v>
      </c>
      <c r="F225" s="458"/>
      <c r="G225" s="458"/>
      <c r="H225" s="495"/>
      <c r="I225" s="1685">
        <v>24</v>
      </c>
      <c r="J225" s="1686"/>
      <c r="K225" s="341"/>
      <c r="L225" s="342"/>
    </row>
    <row r="226" spans="2:13" ht="14.25" customHeight="1" thickTop="1" thickBot="1" x14ac:dyDescent="0.25">
      <c r="B226" s="316"/>
      <c r="C226" s="316"/>
      <c r="D226" s="340"/>
      <c r="E226" s="496" t="s">
        <v>85</v>
      </c>
      <c r="F226" s="458"/>
      <c r="G226" s="458"/>
      <c r="H226" s="495"/>
      <c r="I226" s="1683">
        <v>1</v>
      </c>
      <c r="J226" s="1684"/>
      <c r="K226" s="341"/>
      <c r="L226" s="342"/>
    </row>
    <row r="227" spans="2:13" ht="14.25" customHeight="1" thickTop="1" thickBot="1" x14ac:dyDescent="0.25">
      <c r="B227" s="316"/>
      <c r="C227" s="316"/>
      <c r="D227" s="340"/>
      <c r="E227" s="491" t="s">
        <v>174</v>
      </c>
      <c r="F227" s="492"/>
      <c r="G227" s="492"/>
      <c r="H227" s="493"/>
      <c r="I227" s="1391">
        <f>(I228+I229+I230+I231)</f>
        <v>0</v>
      </c>
      <c r="J227" s="1392"/>
      <c r="K227" s="341"/>
      <c r="L227" s="342"/>
    </row>
    <row r="228" spans="2:13" ht="14.25" customHeight="1" thickTop="1" thickBot="1" x14ac:dyDescent="0.25">
      <c r="B228" s="316"/>
      <c r="C228" s="316"/>
      <c r="D228" s="340"/>
      <c r="E228" s="496" t="s">
        <v>119</v>
      </c>
      <c r="F228" s="458"/>
      <c r="G228" s="458"/>
      <c r="H228" s="495"/>
      <c r="I228" s="1397"/>
      <c r="J228" s="1398"/>
      <c r="K228" s="341"/>
      <c r="L228" s="342"/>
    </row>
    <row r="229" spans="2:13" ht="14.25" customHeight="1" thickTop="1" thickBot="1" x14ac:dyDescent="0.25">
      <c r="B229" s="316"/>
      <c r="C229" s="316"/>
      <c r="D229" s="340"/>
      <c r="E229" s="496" t="s">
        <v>87</v>
      </c>
      <c r="F229" s="458"/>
      <c r="G229" s="458"/>
      <c r="H229" s="495"/>
      <c r="I229" s="1397"/>
      <c r="J229" s="1398"/>
      <c r="K229" s="341"/>
      <c r="L229" s="342"/>
    </row>
    <row r="230" spans="2:13" ht="14.25" customHeight="1" thickTop="1" thickBot="1" x14ac:dyDescent="0.25">
      <c r="B230" s="316"/>
      <c r="C230" s="316"/>
      <c r="D230" s="340"/>
      <c r="E230" s="496" t="s">
        <v>88</v>
      </c>
      <c r="F230" s="458"/>
      <c r="G230" s="458"/>
      <c r="H230" s="495"/>
      <c r="I230" s="1397"/>
      <c r="J230" s="1398"/>
      <c r="K230" s="341"/>
      <c r="L230" s="342"/>
    </row>
    <row r="231" spans="2:13" ht="14.25" customHeight="1" thickTop="1" thickBot="1" x14ac:dyDescent="0.25">
      <c r="B231" s="316"/>
      <c r="C231" s="316"/>
      <c r="D231" s="340"/>
      <c r="E231" s="497" t="s">
        <v>173</v>
      </c>
      <c r="F231" s="437"/>
      <c r="G231" s="437"/>
      <c r="H231" s="438"/>
      <c r="I231" s="1397"/>
      <c r="J231" s="1398"/>
      <c r="K231" s="341"/>
      <c r="L231" s="342"/>
    </row>
    <row r="232" spans="2:13" ht="14.25" customHeight="1" thickTop="1" thickBot="1" x14ac:dyDescent="0.25">
      <c r="B232" s="316"/>
      <c r="C232" s="316"/>
      <c r="D232" s="483" t="s">
        <v>163</v>
      </c>
      <c r="E232" s="484"/>
      <c r="F232" s="484"/>
      <c r="G232" s="484"/>
      <c r="H232" s="485"/>
      <c r="I232" s="1334">
        <f>(I233+I234+I235)</f>
        <v>7</v>
      </c>
      <c r="J232" s="1399"/>
      <c r="K232" s="341"/>
      <c r="L232" s="342"/>
    </row>
    <row r="233" spans="2:13" ht="14.25" customHeight="1" thickTop="1" thickBot="1" x14ac:dyDescent="0.25">
      <c r="B233" s="316"/>
      <c r="C233" s="316"/>
      <c r="D233" s="340"/>
      <c r="E233" s="498" t="s">
        <v>9</v>
      </c>
      <c r="F233" s="431"/>
      <c r="G233" s="431"/>
      <c r="H233" s="431"/>
      <c r="I233" s="1687">
        <v>4</v>
      </c>
      <c r="J233" s="1687"/>
      <c r="K233" s="341"/>
      <c r="L233" s="342"/>
    </row>
    <row r="234" spans="2:13" ht="14.25" customHeight="1" thickTop="1" thickBot="1" x14ac:dyDescent="0.25">
      <c r="B234" s="316"/>
      <c r="C234" s="316"/>
      <c r="D234" s="340"/>
      <c r="E234" s="464" t="s">
        <v>144</v>
      </c>
      <c r="F234" s="437"/>
      <c r="G234" s="437"/>
      <c r="H234" s="438"/>
      <c r="I234" s="1682"/>
      <c r="J234" s="1682"/>
      <c r="K234" s="341"/>
      <c r="L234" s="342"/>
    </row>
    <row r="235" spans="2:13" ht="14.25" customHeight="1" thickTop="1" thickBot="1" x14ac:dyDescent="0.25">
      <c r="B235" s="316"/>
      <c r="C235" s="316"/>
      <c r="D235" s="340"/>
      <c r="E235" s="499" t="s">
        <v>24</v>
      </c>
      <c r="F235" s="440"/>
      <c r="G235" s="440"/>
      <c r="H235" s="441"/>
      <c r="I235" s="1682">
        <v>3</v>
      </c>
      <c r="J235" s="1682"/>
      <c r="K235" s="341"/>
      <c r="L235" s="342"/>
    </row>
    <row r="236" spans="2:13" ht="14.25" customHeight="1" thickTop="1" thickBot="1" x14ac:dyDescent="0.25">
      <c r="B236" s="316"/>
      <c r="C236" s="316"/>
      <c r="D236" s="483" t="s">
        <v>164</v>
      </c>
      <c r="E236" s="484"/>
      <c r="F236" s="484"/>
      <c r="G236" s="484"/>
      <c r="H236" s="485"/>
      <c r="I236" s="1334">
        <f>SUM(I237:J240)</f>
        <v>13</v>
      </c>
      <c r="J236" s="1399"/>
      <c r="K236" s="341"/>
      <c r="L236" s="342"/>
    </row>
    <row r="237" spans="2:13" ht="14.25" customHeight="1" thickTop="1" thickBot="1" x14ac:dyDescent="0.25">
      <c r="B237" s="316"/>
      <c r="C237" s="316"/>
      <c r="D237" s="486"/>
      <c r="E237" s="464" t="s">
        <v>9</v>
      </c>
      <c r="F237" s="437"/>
      <c r="G237" s="437"/>
      <c r="H237" s="438"/>
      <c r="I237" s="1682">
        <v>9</v>
      </c>
      <c r="J237" s="1682"/>
      <c r="K237" s="341"/>
      <c r="L237" s="342"/>
    </row>
    <row r="238" spans="2:13" ht="14.25" customHeight="1" thickTop="1" thickBot="1" x14ac:dyDescent="0.25">
      <c r="B238" s="316"/>
      <c r="C238" s="316"/>
      <c r="D238" s="340"/>
      <c r="E238" s="464" t="s">
        <v>144</v>
      </c>
      <c r="F238" s="437"/>
      <c r="G238" s="437"/>
      <c r="H238" s="438"/>
      <c r="I238" s="1682"/>
      <c r="J238" s="1682"/>
      <c r="K238" s="341"/>
      <c r="L238" s="342"/>
    </row>
    <row r="239" spans="2:13" ht="14.25" customHeight="1" thickTop="1" thickBot="1" x14ac:dyDescent="0.25">
      <c r="B239" s="316"/>
      <c r="C239" s="316"/>
      <c r="D239" s="340"/>
      <c r="E239" s="499" t="s">
        <v>24</v>
      </c>
      <c r="F239" s="440"/>
      <c r="G239" s="440"/>
      <c r="H239" s="441"/>
      <c r="I239" s="1682">
        <v>4</v>
      </c>
      <c r="J239" s="1682"/>
      <c r="K239" s="341"/>
      <c r="L239" s="342"/>
    </row>
    <row r="240" spans="2:13" ht="14.25" customHeight="1" thickTop="1" thickBot="1" x14ac:dyDescent="0.25">
      <c r="B240" s="316"/>
      <c r="C240" s="316"/>
      <c r="D240" s="340"/>
      <c r="E240" s="499" t="s">
        <v>12</v>
      </c>
      <c r="F240" s="440"/>
      <c r="G240" s="440"/>
      <c r="H240" s="441"/>
      <c r="I240" s="1685"/>
      <c r="J240" s="1686"/>
      <c r="K240" s="341"/>
      <c r="L240" s="342"/>
      <c r="M240" s="500"/>
    </row>
    <row r="241" spans="2:12" ht="14.25" customHeight="1" thickTop="1" thickBot="1" x14ac:dyDescent="0.3">
      <c r="B241" s="316"/>
      <c r="C241" s="316"/>
      <c r="D241" s="340"/>
      <c r="E241" s="1401" t="s">
        <v>32</v>
      </c>
      <c r="F241" s="1402"/>
      <c r="G241" s="1402"/>
      <c r="H241" s="1403"/>
      <c r="I241" s="1367">
        <f>(I242+I243+I244+I245)</f>
        <v>37</v>
      </c>
      <c r="J241" s="1367"/>
      <c r="K241" s="341"/>
      <c r="L241" s="342"/>
    </row>
    <row r="242" spans="2:12" ht="14.25" customHeight="1" thickTop="1" thickBot="1" x14ac:dyDescent="0.25">
      <c r="B242" s="316"/>
      <c r="C242" s="316"/>
      <c r="D242" s="340"/>
      <c r="E242" s="498" t="s">
        <v>9</v>
      </c>
      <c r="F242" s="431"/>
      <c r="G242" s="431"/>
      <c r="H242" s="431"/>
      <c r="I242" s="1687">
        <v>9</v>
      </c>
      <c r="J242" s="1687"/>
      <c r="K242" s="341"/>
      <c r="L242" s="501"/>
    </row>
    <row r="243" spans="2:12" ht="14.25" customHeight="1" thickTop="1" thickBot="1" x14ac:dyDescent="0.25">
      <c r="B243" s="316"/>
      <c r="C243" s="316"/>
      <c r="D243" s="340"/>
      <c r="E243" s="464" t="s">
        <v>144</v>
      </c>
      <c r="F243" s="437"/>
      <c r="G243" s="437"/>
      <c r="H243" s="438"/>
      <c r="I243" s="1682"/>
      <c r="J243" s="1682"/>
      <c r="K243" s="341"/>
      <c r="L243" s="501"/>
    </row>
    <row r="244" spans="2:12" ht="14.25" customHeight="1" thickTop="1" thickBot="1" x14ac:dyDescent="0.25">
      <c r="B244" s="316"/>
      <c r="C244" s="316"/>
      <c r="D244" s="340"/>
      <c r="E244" s="499" t="s">
        <v>24</v>
      </c>
      <c r="F244" s="440"/>
      <c r="G244" s="440"/>
      <c r="H244" s="441"/>
      <c r="I244" s="1682">
        <v>9</v>
      </c>
      <c r="J244" s="1682"/>
      <c r="K244" s="341"/>
      <c r="L244" s="342"/>
    </row>
    <row r="245" spans="2:12" ht="14.25" customHeight="1" thickTop="1" thickBot="1" x14ac:dyDescent="0.25">
      <c r="B245" s="316"/>
      <c r="C245" s="316"/>
      <c r="D245" s="502"/>
      <c r="E245" s="464" t="s">
        <v>39</v>
      </c>
      <c r="F245" s="440"/>
      <c r="G245" s="440"/>
      <c r="H245" s="441"/>
      <c r="I245" s="1682">
        <v>19</v>
      </c>
      <c r="J245" s="1682"/>
      <c r="K245" s="341"/>
      <c r="L245" s="342"/>
    </row>
    <row r="246" spans="2:12" ht="16.5" thickTop="1" thickBot="1" x14ac:dyDescent="0.25">
      <c r="B246" s="316"/>
      <c r="C246" s="503"/>
      <c r="D246" s="504" t="s">
        <v>166</v>
      </c>
      <c r="E246" s="452"/>
      <c r="F246" s="505"/>
      <c r="G246" s="454"/>
      <c r="H246" s="467"/>
      <c r="I246" s="1323">
        <f>(I247+I248+I249+I250)</f>
        <v>73</v>
      </c>
      <c r="J246" s="1323"/>
      <c r="K246" s="316"/>
      <c r="L246" s="342"/>
    </row>
    <row r="247" spans="2:12" ht="14.25" customHeight="1" thickTop="1" thickBot="1" x14ac:dyDescent="0.25">
      <c r="B247" s="316"/>
      <c r="C247" s="321"/>
      <c r="D247" s="506"/>
      <c r="E247" s="507" t="s">
        <v>169</v>
      </c>
      <c r="F247" s="508"/>
      <c r="G247" s="508"/>
      <c r="H247" s="509"/>
      <c r="I247" s="1682">
        <v>13</v>
      </c>
      <c r="J247" s="1682"/>
      <c r="K247" s="316"/>
      <c r="L247" s="342"/>
    </row>
    <row r="248" spans="2:12" ht="14.25" customHeight="1" thickTop="1" thickBot="1" x14ac:dyDescent="0.25">
      <c r="B248" s="316"/>
      <c r="C248" s="510"/>
      <c r="D248" s="503"/>
      <c r="E248" s="508" t="s">
        <v>167</v>
      </c>
      <c r="F248" s="508"/>
      <c r="G248" s="508"/>
      <c r="H248" s="508"/>
      <c r="I248" s="1687">
        <v>29</v>
      </c>
      <c r="J248" s="1687"/>
      <c r="K248" s="316"/>
    </row>
    <row r="249" spans="2:12" ht="14.25" customHeight="1" thickTop="1" thickBot="1" x14ac:dyDescent="0.25">
      <c r="B249" s="316"/>
      <c r="C249" s="510"/>
      <c r="D249" s="503"/>
      <c r="E249" s="511" t="s">
        <v>168</v>
      </c>
      <c r="F249" s="508"/>
      <c r="G249" s="508"/>
      <c r="H249" s="509"/>
      <c r="I249" s="1682">
        <v>31</v>
      </c>
      <c r="J249" s="1682"/>
      <c r="K249" s="316"/>
    </row>
    <row r="250" spans="2:12" ht="14.25" customHeight="1" thickTop="1" thickBot="1" x14ac:dyDescent="0.25">
      <c r="B250" s="316"/>
      <c r="C250" s="510"/>
      <c r="D250" s="503"/>
      <c r="E250" s="511" t="s">
        <v>170</v>
      </c>
      <c r="F250" s="508"/>
      <c r="G250" s="508"/>
      <c r="H250" s="509"/>
      <c r="I250" s="1400"/>
      <c r="J250" s="1400"/>
      <c r="K250" s="316"/>
    </row>
    <row r="251" spans="2:12" ht="14.25" customHeight="1" thickTop="1" thickBot="1" x14ac:dyDescent="0.3">
      <c r="B251" s="316"/>
      <c r="C251" s="427"/>
      <c r="D251" s="340"/>
      <c r="E251" s="512" t="s">
        <v>37</v>
      </c>
      <c r="F251" s="513"/>
      <c r="G251" s="513"/>
      <c r="H251" s="514"/>
      <c r="I251" s="1367">
        <f>I252+I253+I254</f>
        <v>0</v>
      </c>
      <c r="J251" s="1367"/>
      <c r="K251" s="316"/>
    </row>
    <row r="252" spans="2:12" ht="14.25" customHeight="1" thickTop="1" thickBot="1" x14ac:dyDescent="0.25">
      <c r="B252" s="316"/>
      <c r="C252" s="316"/>
      <c r="D252" s="340"/>
      <c r="E252" s="515" t="s">
        <v>13</v>
      </c>
      <c r="F252" s="437"/>
      <c r="G252" s="437"/>
      <c r="H252" s="438"/>
      <c r="I252" s="1400"/>
      <c r="J252" s="1400"/>
      <c r="K252" s="316"/>
    </row>
    <row r="253" spans="2:12" ht="14.25" customHeight="1" thickTop="1" thickBot="1" x14ac:dyDescent="0.25">
      <c r="B253" s="316"/>
      <c r="C253" s="427"/>
      <c r="D253" s="340"/>
      <c r="E253" s="516" t="s">
        <v>14</v>
      </c>
      <c r="F253" s="508"/>
      <c r="G253" s="508"/>
      <c r="H253" s="509"/>
      <c r="I253" s="1400"/>
      <c r="J253" s="1400"/>
      <c r="K253" s="316"/>
    </row>
    <row r="254" spans="2:12" ht="14.25" customHeight="1" thickTop="1" thickBot="1" x14ac:dyDescent="0.25">
      <c r="B254" s="316"/>
      <c r="C254" s="427"/>
      <c r="D254" s="340"/>
      <c r="E254" s="517" t="s">
        <v>89</v>
      </c>
      <c r="F254" s="508"/>
      <c r="G254" s="508"/>
      <c r="H254" s="509"/>
      <c r="I254" s="1400"/>
      <c r="J254" s="1400"/>
      <c r="K254" s="317"/>
    </row>
    <row r="255" spans="2:12" ht="15" customHeight="1" thickTop="1" thickBot="1" x14ac:dyDescent="0.25">
      <c r="B255" s="316"/>
      <c r="C255" s="518" t="s">
        <v>171</v>
      </c>
      <c r="D255" s="519"/>
      <c r="E255" s="519"/>
      <c r="F255" s="519"/>
      <c r="G255" s="520"/>
      <c r="H255" s="1334" t="s">
        <v>0</v>
      </c>
      <c r="I255" s="1405"/>
      <c r="J255" s="1399"/>
      <c r="K255" s="316"/>
    </row>
    <row r="256" spans="2:12" ht="15" customHeight="1" thickTop="1" x14ac:dyDescent="0.2">
      <c r="B256" s="317"/>
      <c r="C256" s="521"/>
      <c r="D256" s="522"/>
      <c r="E256" s="522"/>
      <c r="F256" s="522"/>
      <c r="G256" s="523"/>
      <c r="H256" s="1406" t="e">
        <f>(F10+J15-F21+J77-H90)</f>
        <v>#REF!</v>
      </c>
      <c r="I256" s="1407"/>
      <c r="J256" s="1408"/>
      <c r="K256" s="317"/>
    </row>
    <row r="257" spans="2:11" ht="15" customHeight="1" thickBot="1" x14ac:dyDescent="0.25">
      <c r="B257" s="317"/>
      <c r="C257" s="524"/>
      <c r="D257" s="525"/>
      <c r="E257" s="525"/>
      <c r="F257" s="525"/>
      <c r="G257" s="526"/>
      <c r="H257" s="1409"/>
      <c r="I257" s="1410"/>
      <c r="J257" s="1411"/>
      <c r="K257" s="317"/>
    </row>
    <row r="258" spans="2:11" ht="13.5" thickTop="1" x14ac:dyDescent="0.2">
      <c r="B258" s="317"/>
      <c r="C258" s="317"/>
      <c r="D258" s="317"/>
      <c r="E258" s="317"/>
      <c r="F258" s="317"/>
      <c r="G258" s="317"/>
      <c r="H258" s="317"/>
      <c r="I258" s="317"/>
      <c r="J258" s="317"/>
      <c r="K258" s="317"/>
    </row>
    <row r="260" spans="2:11" x14ac:dyDescent="0.2">
      <c r="E260" s="527"/>
    </row>
    <row r="261" spans="2:11" x14ac:dyDescent="0.2">
      <c r="E261" s="527"/>
    </row>
    <row r="262" spans="2:11" x14ac:dyDescent="0.2">
      <c r="E262" s="527"/>
    </row>
    <row r="263" spans="2:11" x14ac:dyDescent="0.2">
      <c r="E263" s="527"/>
    </row>
    <row r="264" spans="2:11" x14ac:dyDescent="0.2">
      <c r="E264" s="527"/>
    </row>
    <row r="265" spans="2:11" x14ac:dyDescent="0.2">
      <c r="E265" s="332"/>
    </row>
    <row r="267" spans="2:11" x14ac:dyDescent="0.2">
      <c r="E267" s="332"/>
    </row>
  </sheetData>
  <sheetProtection password="DF07" sheet="1" objects="1" scenarios="1"/>
  <mergeCells count="204">
    <mergeCell ref="H255:J255"/>
    <mergeCell ref="H256:J257"/>
    <mergeCell ref="I249:J249"/>
    <mergeCell ref="I250:J250"/>
    <mergeCell ref="I251:J251"/>
    <mergeCell ref="I252:J252"/>
    <mergeCell ref="I253:J253"/>
    <mergeCell ref="I254:J254"/>
    <mergeCell ref="I243:J243"/>
    <mergeCell ref="I244:J244"/>
    <mergeCell ref="I245:J245"/>
    <mergeCell ref="I246:J246"/>
    <mergeCell ref="I247:J247"/>
    <mergeCell ref="I248:J248"/>
    <mergeCell ref="I238:J238"/>
    <mergeCell ref="I239:J239"/>
    <mergeCell ref="I240:J240"/>
    <mergeCell ref="E241:H241"/>
    <mergeCell ref="I241:J241"/>
    <mergeCell ref="I242:J242"/>
    <mergeCell ref="I232:J232"/>
    <mergeCell ref="I233:J233"/>
    <mergeCell ref="I234:J234"/>
    <mergeCell ref="I235:J235"/>
    <mergeCell ref="I236:J236"/>
    <mergeCell ref="I237:J237"/>
    <mergeCell ref="I226:J226"/>
    <mergeCell ref="I227:J227"/>
    <mergeCell ref="I228:J228"/>
    <mergeCell ref="I229:J229"/>
    <mergeCell ref="I230:J230"/>
    <mergeCell ref="I231:J231"/>
    <mergeCell ref="I220:J220"/>
    <mergeCell ref="I221:J221"/>
    <mergeCell ref="I222:J222"/>
    <mergeCell ref="I223:J223"/>
    <mergeCell ref="I224:J224"/>
    <mergeCell ref="I225:J225"/>
    <mergeCell ref="I214:J214"/>
    <mergeCell ref="I215:J215"/>
    <mergeCell ref="I216:J216"/>
    <mergeCell ref="I217:J217"/>
    <mergeCell ref="I218:J218"/>
    <mergeCell ref="I219:J219"/>
    <mergeCell ref="I208:J208"/>
    <mergeCell ref="I209:J209"/>
    <mergeCell ref="I210:J210"/>
    <mergeCell ref="I211:J211"/>
    <mergeCell ref="I212:J212"/>
    <mergeCell ref="I213:J213"/>
    <mergeCell ref="I202:J202"/>
    <mergeCell ref="I203:J203"/>
    <mergeCell ref="I204:J204"/>
    <mergeCell ref="I205:J205"/>
    <mergeCell ref="I206:J206"/>
    <mergeCell ref="I207:J207"/>
    <mergeCell ref="I196:J196"/>
    <mergeCell ref="I197:J197"/>
    <mergeCell ref="I198:J198"/>
    <mergeCell ref="I199:J199"/>
    <mergeCell ref="I200:J200"/>
    <mergeCell ref="I201:J201"/>
    <mergeCell ref="I190:J190"/>
    <mergeCell ref="I191:J191"/>
    <mergeCell ref="I192:J192"/>
    <mergeCell ref="I193:J193"/>
    <mergeCell ref="I194:J194"/>
    <mergeCell ref="I195:J195"/>
    <mergeCell ref="I184:J184"/>
    <mergeCell ref="I185:J185"/>
    <mergeCell ref="I186:J186"/>
    <mergeCell ref="I187:J187"/>
    <mergeCell ref="I188:J188"/>
    <mergeCell ref="I189:J189"/>
    <mergeCell ref="I178:J178"/>
    <mergeCell ref="I179:J179"/>
    <mergeCell ref="I180:J180"/>
    <mergeCell ref="I181:J181"/>
    <mergeCell ref="I182:J182"/>
    <mergeCell ref="I183:J183"/>
    <mergeCell ref="I172:J172"/>
    <mergeCell ref="I173:J173"/>
    <mergeCell ref="I174:J174"/>
    <mergeCell ref="I175:J175"/>
    <mergeCell ref="I176:J176"/>
    <mergeCell ref="I177:J177"/>
    <mergeCell ref="I166:J166"/>
    <mergeCell ref="I167:J167"/>
    <mergeCell ref="I168:J168"/>
    <mergeCell ref="I169:J169"/>
    <mergeCell ref="I170:J170"/>
    <mergeCell ref="I171:J171"/>
    <mergeCell ref="I160:J160"/>
    <mergeCell ref="I161:J161"/>
    <mergeCell ref="I162:J162"/>
    <mergeCell ref="I163:J163"/>
    <mergeCell ref="I164:J164"/>
    <mergeCell ref="I165:J165"/>
    <mergeCell ref="I154:J154"/>
    <mergeCell ref="I155:J155"/>
    <mergeCell ref="I156:J156"/>
    <mergeCell ref="I157:J157"/>
    <mergeCell ref="I158:J158"/>
    <mergeCell ref="I159:J159"/>
    <mergeCell ref="I148:J148"/>
    <mergeCell ref="I149:J149"/>
    <mergeCell ref="I150:J150"/>
    <mergeCell ref="I151:J151"/>
    <mergeCell ref="I152:J152"/>
    <mergeCell ref="I153:J153"/>
    <mergeCell ref="I142:J142"/>
    <mergeCell ref="I143:J143"/>
    <mergeCell ref="I144:J144"/>
    <mergeCell ref="I145:J145"/>
    <mergeCell ref="I146:J146"/>
    <mergeCell ref="I147:J147"/>
    <mergeCell ref="I136:J136"/>
    <mergeCell ref="I137:J137"/>
    <mergeCell ref="I138:J138"/>
    <mergeCell ref="I139:J139"/>
    <mergeCell ref="I140:J140"/>
    <mergeCell ref="I141:J141"/>
    <mergeCell ref="I130:J130"/>
    <mergeCell ref="I131:J131"/>
    <mergeCell ref="I132:J132"/>
    <mergeCell ref="I133:J133"/>
    <mergeCell ref="I134:J134"/>
    <mergeCell ref="I135:J135"/>
    <mergeCell ref="I124:J124"/>
    <mergeCell ref="I125:J125"/>
    <mergeCell ref="I126:J126"/>
    <mergeCell ref="I127:J127"/>
    <mergeCell ref="I128:J128"/>
    <mergeCell ref="I129:J129"/>
    <mergeCell ref="I118:J118"/>
    <mergeCell ref="I119:J119"/>
    <mergeCell ref="I120:J120"/>
    <mergeCell ref="I121:J121"/>
    <mergeCell ref="I122:J122"/>
    <mergeCell ref="I123:J123"/>
    <mergeCell ref="I112:J112"/>
    <mergeCell ref="I113:J113"/>
    <mergeCell ref="I114:J114"/>
    <mergeCell ref="I115:J115"/>
    <mergeCell ref="I116:J116"/>
    <mergeCell ref="I117:J117"/>
    <mergeCell ref="I106:J106"/>
    <mergeCell ref="I107:J107"/>
    <mergeCell ref="I108:J108"/>
    <mergeCell ref="I109:J109"/>
    <mergeCell ref="I110:J110"/>
    <mergeCell ref="I111:J111"/>
    <mergeCell ref="I100:J100"/>
    <mergeCell ref="I101:J101"/>
    <mergeCell ref="I102:J102"/>
    <mergeCell ref="I103:J103"/>
    <mergeCell ref="I104:J104"/>
    <mergeCell ref="I105:J105"/>
    <mergeCell ref="H95:I95"/>
    <mergeCell ref="E96:F96"/>
    <mergeCell ref="H96:I96"/>
    <mergeCell ref="C97:H99"/>
    <mergeCell ref="I97:J97"/>
    <mergeCell ref="I98:J99"/>
    <mergeCell ref="E92:F92"/>
    <mergeCell ref="H92:I92"/>
    <mergeCell ref="E93:F93"/>
    <mergeCell ref="H93:I93"/>
    <mergeCell ref="E94:F94"/>
    <mergeCell ref="H94:I94"/>
    <mergeCell ref="D71:E71"/>
    <mergeCell ref="D72:E72"/>
    <mergeCell ref="C76:I76"/>
    <mergeCell ref="D77:E77"/>
    <mergeCell ref="D78:E78"/>
    <mergeCell ref="C89:G91"/>
    <mergeCell ref="H89:I89"/>
    <mergeCell ref="H90:I91"/>
    <mergeCell ref="D34:E34"/>
    <mergeCell ref="D38:E38"/>
    <mergeCell ref="D49:E49"/>
    <mergeCell ref="C66:I68"/>
    <mergeCell ref="D70:E70"/>
    <mergeCell ref="C5:H5"/>
    <mergeCell ref="C6:H6"/>
    <mergeCell ref="C7:D7"/>
    <mergeCell ref="C9:E11"/>
    <mergeCell ref="F9:G9"/>
    <mergeCell ref="H9:I9"/>
    <mergeCell ref="F10:G11"/>
    <mergeCell ref="H10:I11"/>
    <mergeCell ref="J66:J68"/>
    <mergeCell ref="C17:G17"/>
    <mergeCell ref="J17:K17"/>
    <mergeCell ref="F19:I19"/>
    <mergeCell ref="F21:I21"/>
    <mergeCell ref="J21:J22"/>
    <mergeCell ref="D23:E23"/>
    <mergeCell ref="C13:G15"/>
    <mergeCell ref="H13:I13"/>
    <mergeCell ref="J13:K14"/>
    <mergeCell ref="J15:K15"/>
    <mergeCell ref="C16:G16"/>
    <mergeCell ref="J16:K16"/>
  </mergeCells>
  <printOptions verticalCentered="1"/>
  <pageMargins left="3.937007874015748E-2" right="0.23622047244094491" top="0.15748031496062992" bottom="3.937007874015748E-2" header="0" footer="0"/>
  <pageSetup scale="75" fitToHeight="2" pageOrder="overThenDown" orientation="portrait" r:id="rId1"/>
  <headerFooter alignWithMargins="0"/>
  <rowBreaks count="1" manualBreakCount="1">
    <brk id="74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267"/>
  <sheetViews>
    <sheetView showGridLines="0" showRowColHeaders="0" showZeros="0" view="pageBreakPreview" topLeftCell="B1" zoomScaleNormal="115" zoomScaleSheetLayoutView="93" workbookViewId="0">
      <selection activeCell="P18" sqref="P18"/>
    </sheetView>
  </sheetViews>
  <sheetFormatPr baseColWidth="10" defaultColWidth="11.42578125" defaultRowHeight="12.75" outlineLevelRow="1" x14ac:dyDescent="0.2"/>
  <cols>
    <col min="1" max="1" width="7.5703125" style="36" customWidth="1"/>
    <col min="2" max="2" width="15.7109375" style="36" customWidth="1"/>
    <col min="3" max="3" width="13.5703125" style="36" customWidth="1"/>
    <col min="4" max="4" width="13.85546875" style="36" customWidth="1"/>
    <col min="5" max="5" width="46.85546875" style="36" customWidth="1"/>
    <col min="6" max="6" width="9.28515625" style="36" customWidth="1"/>
    <col min="7" max="8" width="7.7109375" style="36" customWidth="1"/>
    <col min="9" max="9" width="7.85546875" style="36" customWidth="1"/>
    <col min="10" max="10" width="9.7109375" style="36" customWidth="1"/>
    <col min="11" max="17" width="7.7109375" style="36" customWidth="1"/>
    <col min="18" max="16384" width="11.42578125" style="36"/>
  </cols>
  <sheetData>
    <row r="1" spans="1:18" ht="60.75" customHeight="1" thickBot="1" x14ac:dyDescent="0.25">
      <c r="A1" s="37"/>
      <c r="B1" s="1"/>
      <c r="C1" s="1"/>
      <c r="D1" s="3"/>
      <c r="E1" s="3"/>
      <c r="F1" s="206"/>
      <c r="G1" s="1"/>
      <c r="H1" s="212" t="s">
        <v>177</v>
      </c>
      <c r="I1" s="1"/>
      <c r="J1" s="1"/>
      <c r="K1" s="1"/>
      <c r="M1" s="37"/>
      <c r="N1" s="37"/>
    </row>
    <row r="2" spans="1:18" ht="17.25" thickTop="1" thickBot="1" x14ac:dyDescent="0.3">
      <c r="A2" s="37"/>
      <c r="B2" s="7"/>
      <c r="C2" s="7"/>
      <c r="D2" s="8"/>
      <c r="E2" s="8"/>
      <c r="F2" s="8"/>
      <c r="G2" s="1"/>
      <c r="H2" s="202" t="s">
        <v>16</v>
      </c>
      <c r="I2" s="203"/>
      <c r="J2" s="54"/>
      <c r="K2" s="7"/>
      <c r="L2" s="37"/>
      <c r="M2" s="37"/>
      <c r="N2" s="37"/>
    </row>
    <row r="3" spans="1:18" ht="17.25" thickTop="1" thickBot="1" x14ac:dyDescent="0.3">
      <c r="A3" s="37"/>
      <c r="B3" s="206"/>
      <c r="C3" s="7"/>
      <c r="D3" s="186"/>
      <c r="E3" s="186"/>
      <c r="F3" s="186"/>
      <c r="G3" s="1"/>
      <c r="H3" s="204" t="s">
        <v>17</v>
      </c>
      <c r="I3" s="205"/>
      <c r="J3" s="54" t="s">
        <v>215</v>
      </c>
      <c r="K3" s="7"/>
      <c r="L3" s="37"/>
      <c r="M3" s="38"/>
      <c r="N3" s="38"/>
    </row>
    <row r="4" spans="1:18" ht="12" customHeight="1" thickTop="1" thickBot="1" x14ac:dyDescent="0.25">
      <c r="A4" s="304"/>
      <c r="B4" s="7"/>
      <c r="C4" s="7"/>
      <c r="D4" s="7"/>
      <c r="E4" s="8"/>
      <c r="F4" s="16"/>
      <c r="G4" s="8"/>
      <c r="H4" s="8"/>
      <c r="I4" s="8"/>
      <c r="J4" s="8"/>
      <c r="K4" s="8"/>
      <c r="L4" s="38"/>
      <c r="M4" s="38"/>
      <c r="N4" s="38"/>
      <c r="O4" s="39"/>
      <c r="P4" s="39"/>
      <c r="Q4" s="39"/>
      <c r="R4" s="39"/>
    </row>
    <row r="5" spans="1:18" ht="17.25" customHeight="1" thickTop="1" thickBot="1" x14ac:dyDescent="0.3">
      <c r="A5" s="37"/>
      <c r="B5" s="135" t="s">
        <v>91</v>
      </c>
      <c r="C5" s="1220"/>
      <c r="D5" s="1221"/>
      <c r="E5" s="1221"/>
      <c r="F5" s="1221"/>
      <c r="G5" s="1221"/>
      <c r="H5" s="1222"/>
      <c r="I5" s="1"/>
      <c r="J5" s="1"/>
      <c r="K5" s="1"/>
      <c r="L5" s="40"/>
      <c r="M5" s="38"/>
    </row>
    <row r="6" spans="1:18" ht="17.25" customHeight="1" thickTop="1" thickBot="1" x14ac:dyDescent="0.3">
      <c r="A6" s="37"/>
      <c r="B6" s="135" t="s">
        <v>18</v>
      </c>
      <c r="C6" s="1220" t="s">
        <v>214</v>
      </c>
      <c r="D6" s="1221"/>
      <c r="E6" s="1221"/>
      <c r="F6" s="1221"/>
      <c r="G6" s="1221"/>
      <c r="H6" s="1222"/>
      <c r="I6" s="1"/>
      <c r="J6" s="1"/>
      <c r="K6" s="1"/>
      <c r="L6" s="40"/>
      <c r="M6" s="41"/>
      <c r="N6" s="38"/>
      <c r="O6" s="39"/>
      <c r="P6" s="39"/>
      <c r="Q6" s="39"/>
    </row>
    <row r="7" spans="1:18" ht="17.25" customHeight="1" thickTop="1" thickBot="1" x14ac:dyDescent="0.3">
      <c r="A7" s="37"/>
      <c r="B7" s="136" t="s">
        <v>19</v>
      </c>
      <c r="C7" s="1223" t="s">
        <v>241</v>
      </c>
      <c r="D7" s="1224"/>
      <c r="E7" s="55"/>
      <c r="F7" s="56"/>
      <c r="G7" s="56"/>
      <c r="H7" s="55"/>
      <c r="I7" s="1"/>
      <c r="J7" s="1"/>
      <c r="K7" s="1"/>
      <c r="L7" s="41"/>
      <c r="M7" s="37"/>
      <c r="N7" s="37"/>
    </row>
    <row r="8" spans="1:18" ht="6.75" customHeight="1" thickTop="1" thickBot="1" x14ac:dyDescent="0.25">
      <c r="B8" s="7"/>
      <c r="C8" s="7"/>
      <c r="D8" s="7"/>
      <c r="E8" s="7"/>
      <c r="F8" s="7"/>
      <c r="G8" s="7"/>
      <c r="H8" s="17"/>
      <c r="I8" s="7"/>
      <c r="J8" s="7"/>
      <c r="K8" s="7"/>
      <c r="L8" s="37"/>
    </row>
    <row r="9" spans="1:18" ht="14.25" customHeight="1" thickTop="1" thickBot="1" x14ac:dyDescent="0.25">
      <c r="B9" s="1"/>
      <c r="C9" s="1225" t="s">
        <v>52</v>
      </c>
      <c r="D9" s="1225"/>
      <c r="E9" s="1225"/>
      <c r="F9" s="1227" t="s">
        <v>33</v>
      </c>
      <c r="G9" s="1228"/>
      <c r="H9" s="1227" t="s">
        <v>0</v>
      </c>
      <c r="I9" s="1228"/>
      <c r="J9" s="1"/>
      <c r="K9" s="1"/>
    </row>
    <row r="10" spans="1:18" ht="14.25" customHeight="1" thickTop="1" thickBot="1" x14ac:dyDescent="0.25">
      <c r="A10" s="39"/>
      <c r="B10" s="15"/>
      <c r="C10" s="1226"/>
      <c r="D10" s="1225"/>
      <c r="E10" s="1225"/>
      <c r="F10" s="1229">
        <v>2219</v>
      </c>
      <c r="G10" s="1229"/>
      <c r="H10" s="1696">
        <f>SUM(F10:G11)</f>
        <v>2219</v>
      </c>
      <c r="I10" s="1696"/>
      <c r="J10" s="1"/>
      <c r="K10" s="1"/>
    </row>
    <row r="11" spans="1:18" ht="14.25" customHeight="1" thickTop="1" thickBot="1" x14ac:dyDescent="0.25">
      <c r="A11" s="39"/>
      <c r="B11" s="15"/>
      <c r="C11" s="1226"/>
      <c r="D11" s="1225"/>
      <c r="E11" s="1225"/>
      <c r="F11" s="1229"/>
      <c r="G11" s="1229"/>
      <c r="H11" s="1696"/>
      <c r="I11" s="1696"/>
      <c r="J11" s="1"/>
      <c r="K11" s="1"/>
    </row>
    <row r="12" spans="1:18" ht="4.5" customHeight="1" thickTop="1" thickBot="1" x14ac:dyDescent="0.25">
      <c r="A12" s="39"/>
      <c r="B12" s="15"/>
      <c r="C12" s="2"/>
      <c r="D12" s="2"/>
      <c r="E12" s="2"/>
      <c r="F12" s="2"/>
      <c r="G12" s="2"/>
      <c r="H12" s="2"/>
      <c r="I12" s="2"/>
      <c r="J12" s="2"/>
      <c r="K12" s="2"/>
      <c r="L12" s="42"/>
    </row>
    <row r="13" spans="1:18" ht="14.25" customHeight="1" thickTop="1" thickBot="1" x14ac:dyDescent="0.25">
      <c r="A13" s="39"/>
      <c r="B13" s="15"/>
      <c r="C13" s="1226" t="s">
        <v>53</v>
      </c>
      <c r="D13" s="1225"/>
      <c r="E13" s="1225"/>
      <c r="F13" s="1225"/>
      <c r="G13" s="1225"/>
      <c r="H13" s="1227" t="s">
        <v>0</v>
      </c>
      <c r="I13" s="1228"/>
      <c r="J13" s="1244" t="s">
        <v>11</v>
      </c>
      <c r="K13" s="1244"/>
    </row>
    <row r="14" spans="1:18" ht="14.25" customHeight="1" thickTop="1" thickBot="1" x14ac:dyDescent="0.25">
      <c r="B14" s="15"/>
      <c r="C14" s="1225"/>
      <c r="D14" s="1225"/>
      <c r="E14" s="1225"/>
      <c r="F14" s="1225"/>
      <c r="G14" s="1225"/>
      <c r="H14" s="137" t="s">
        <v>1</v>
      </c>
      <c r="I14" s="137" t="s">
        <v>2</v>
      </c>
      <c r="J14" s="1244"/>
      <c r="K14" s="1244"/>
    </row>
    <row r="15" spans="1:18" ht="14.25" customHeight="1" thickTop="1" thickBot="1" x14ac:dyDescent="0.25">
      <c r="B15" s="1"/>
      <c r="C15" s="1225"/>
      <c r="D15" s="1225"/>
      <c r="E15" s="1225"/>
      <c r="F15" s="1225"/>
      <c r="G15" s="1225"/>
      <c r="H15" s="123">
        <f>SUM(H16:H17)</f>
        <v>60</v>
      </c>
      <c r="I15" s="123">
        <f>SUM(I16:I17)</f>
        <v>3</v>
      </c>
      <c r="J15" s="1245">
        <f>H15+I15</f>
        <v>63</v>
      </c>
      <c r="K15" s="1245"/>
    </row>
    <row r="16" spans="1:18" ht="19.5" customHeight="1" thickTop="1" thickBot="1" x14ac:dyDescent="0.25">
      <c r="B16" s="1"/>
      <c r="C16" s="1234" t="s">
        <v>15</v>
      </c>
      <c r="D16" s="1235"/>
      <c r="E16" s="1235"/>
      <c r="F16" s="1235"/>
      <c r="G16" s="1246"/>
      <c r="H16" s="57">
        <v>54</v>
      </c>
      <c r="I16" s="57">
        <v>3</v>
      </c>
      <c r="J16" s="1247">
        <f>H16+I16</f>
        <v>57</v>
      </c>
      <c r="K16" s="1247"/>
    </row>
    <row r="17" spans="2:15" ht="16.5" customHeight="1" thickTop="1" thickBot="1" x14ac:dyDescent="0.25">
      <c r="B17" s="1"/>
      <c r="C17" s="1234" t="s">
        <v>213</v>
      </c>
      <c r="D17" s="1235"/>
      <c r="E17" s="1235"/>
      <c r="F17" s="1235"/>
      <c r="G17" s="1235"/>
      <c r="H17" s="57">
        <v>6</v>
      </c>
      <c r="I17" s="57"/>
      <c r="J17" s="1236">
        <f>H17+I17</f>
        <v>6</v>
      </c>
      <c r="K17" s="1237"/>
    </row>
    <row r="18" spans="2:15" ht="14.25" customHeight="1" thickTop="1" thickBot="1" x14ac:dyDescent="0.25">
      <c r="B18" s="1"/>
      <c r="C18" s="124" t="s">
        <v>8</v>
      </c>
      <c r="D18" s="125"/>
      <c r="E18" s="126"/>
      <c r="F18" s="138"/>
      <c r="G18" s="138"/>
      <c r="H18" s="302"/>
      <c r="I18" s="303"/>
      <c r="J18" s="139"/>
      <c r="K18" s="1"/>
    </row>
    <row r="19" spans="2:15" ht="14.25" customHeight="1" thickTop="1" thickBot="1" x14ac:dyDescent="0.25">
      <c r="B19" s="1"/>
      <c r="C19" s="127"/>
      <c r="D19" s="128"/>
      <c r="E19" s="128"/>
      <c r="F19" s="1227" t="s">
        <v>51</v>
      </c>
      <c r="G19" s="1227"/>
      <c r="H19" s="1227"/>
      <c r="I19" s="1238"/>
      <c r="J19" s="137" t="s">
        <v>0</v>
      </c>
      <c r="K19" s="1"/>
    </row>
    <row r="20" spans="2:15" ht="14.25" customHeight="1" thickTop="1" thickBot="1" x14ac:dyDescent="0.25">
      <c r="B20" s="1"/>
      <c r="C20" s="127"/>
      <c r="D20" s="128" t="s">
        <v>54</v>
      </c>
      <c r="E20" s="128"/>
      <c r="F20" s="172" t="s">
        <v>5</v>
      </c>
      <c r="G20" s="172" t="s">
        <v>35</v>
      </c>
      <c r="H20" s="172" t="s">
        <v>3</v>
      </c>
      <c r="I20" s="192" t="s">
        <v>4</v>
      </c>
      <c r="J20" s="132"/>
      <c r="K20" s="1"/>
    </row>
    <row r="21" spans="2:15" ht="14.25" customHeight="1" thickTop="1" thickBot="1" x14ac:dyDescent="0.25">
      <c r="B21" s="1"/>
      <c r="C21" s="129"/>
      <c r="D21" s="130"/>
      <c r="E21" s="130"/>
      <c r="F21" s="1239">
        <f>(J23+J28+J35+J39+J40+J41+J54+J57+J58+J59+J61+J62+J63)</f>
        <v>19</v>
      </c>
      <c r="G21" s="1239"/>
      <c r="H21" s="1239"/>
      <c r="I21" s="1240"/>
      <c r="J21" s="1241">
        <f>(J23+J28+J34+J38+J49+J70+J72+J78)</f>
        <v>89</v>
      </c>
      <c r="K21" s="1"/>
    </row>
    <row r="22" spans="2:15" ht="15.75" thickTop="1" thickBot="1" x14ac:dyDescent="0.25">
      <c r="B22" s="1"/>
      <c r="C22" s="61"/>
      <c r="D22" s="62"/>
      <c r="E22" s="62"/>
      <c r="F22" s="133">
        <f>(F23+F28+F34+F38+F49+F70+F72+F77+F78)</f>
        <v>63</v>
      </c>
      <c r="G22" s="133">
        <f>(G23+G28+G34+G38+G49+G70+G72+G77+G78)</f>
        <v>18</v>
      </c>
      <c r="H22" s="133">
        <f>(H23+H28+H34+H38+H49+H70+H72+H77+H78)</f>
        <v>2</v>
      </c>
      <c r="I22" s="133">
        <f>(I23+I28+I34+I38+I49+I70+I72+I77+I78)</f>
        <v>6</v>
      </c>
      <c r="J22" s="1241"/>
      <c r="K22" s="1"/>
    </row>
    <row r="23" spans="2:15" ht="16.5" customHeight="1" thickTop="1" thickBot="1" x14ac:dyDescent="0.3">
      <c r="B23" s="1"/>
      <c r="C23" s="5"/>
      <c r="D23" s="1242" t="s">
        <v>55</v>
      </c>
      <c r="E23" s="1243"/>
      <c r="F23" s="140">
        <f>SUM(F24:F27)</f>
        <v>0</v>
      </c>
      <c r="G23" s="140">
        <f>SUM(G24:G27)</f>
        <v>0</v>
      </c>
      <c r="H23" s="140">
        <f>SUM(H24:H27)</f>
        <v>0</v>
      </c>
      <c r="I23" s="141">
        <f>SUM(I24:I27)</f>
        <v>0</v>
      </c>
      <c r="J23" s="142">
        <f t="shared" ref="J23:J33" si="0">SUM(F23:I23)</f>
        <v>0</v>
      </c>
      <c r="K23" s="1"/>
    </row>
    <row r="24" spans="2:15" ht="14.25" customHeight="1" outlineLevel="1" thickTop="1" thickBot="1" x14ac:dyDescent="0.25">
      <c r="B24" s="1"/>
      <c r="C24" s="5"/>
      <c r="D24" s="69"/>
      <c r="E24" s="70" t="s">
        <v>36</v>
      </c>
      <c r="F24" s="13"/>
      <c r="G24" s="13"/>
      <c r="H24" s="13"/>
      <c r="I24" s="13"/>
      <c r="J24" s="134">
        <f t="shared" si="0"/>
        <v>0</v>
      </c>
      <c r="K24" s="1"/>
    </row>
    <row r="25" spans="2:15" ht="14.25" customHeight="1" outlineLevel="1" thickTop="1" thickBot="1" x14ac:dyDescent="0.25">
      <c r="B25" s="1"/>
      <c r="C25" s="5"/>
      <c r="D25" s="69"/>
      <c r="E25" s="70" t="s">
        <v>25</v>
      </c>
      <c r="F25" s="13"/>
      <c r="G25" s="13"/>
      <c r="H25" s="13"/>
      <c r="I25" s="13"/>
      <c r="J25" s="134">
        <f t="shared" si="0"/>
        <v>0</v>
      </c>
      <c r="K25" s="1"/>
    </row>
    <row r="26" spans="2:15" ht="14.25" customHeight="1" outlineLevel="1" thickTop="1" thickBot="1" x14ac:dyDescent="0.25">
      <c r="B26" s="1"/>
      <c r="C26" s="5"/>
      <c r="D26" s="69"/>
      <c r="E26" s="70" t="s">
        <v>26</v>
      </c>
      <c r="F26" s="13"/>
      <c r="G26" s="13"/>
      <c r="H26" s="13"/>
      <c r="I26" s="13"/>
      <c r="J26" s="134">
        <f t="shared" si="0"/>
        <v>0</v>
      </c>
      <c r="K26" s="1"/>
    </row>
    <row r="27" spans="2:15" ht="14.25" customHeight="1" outlineLevel="1" thickTop="1" thickBot="1" x14ac:dyDescent="0.25">
      <c r="B27" s="1"/>
      <c r="C27" s="5"/>
      <c r="D27" s="69"/>
      <c r="E27" s="70" t="s">
        <v>6</v>
      </c>
      <c r="F27" s="13"/>
      <c r="G27" s="13"/>
      <c r="H27" s="13"/>
      <c r="I27" s="13"/>
      <c r="J27" s="134">
        <f t="shared" si="0"/>
        <v>0</v>
      </c>
      <c r="K27" s="1"/>
    </row>
    <row r="28" spans="2:15" ht="16.5" customHeight="1" thickTop="1" thickBot="1" x14ac:dyDescent="0.3">
      <c r="B28" s="1"/>
      <c r="C28" s="5"/>
      <c r="D28" s="143" t="s">
        <v>20</v>
      </c>
      <c r="E28" s="144"/>
      <c r="F28" s="145">
        <f>SUM(F29:F33)</f>
        <v>12</v>
      </c>
      <c r="G28" s="145">
        <f>SUM(G29:G33)</f>
        <v>0</v>
      </c>
      <c r="H28" s="145">
        <f>SUM(H29:H33)</f>
        <v>0</v>
      </c>
      <c r="I28" s="145">
        <f>SUM(I29:I33)</f>
        <v>0</v>
      </c>
      <c r="J28" s="146">
        <f t="shared" si="0"/>
        <v>12</v>
      </c>
      <c r="K28" s="1"/>
      <c r="O28" s="43"/>
    </row>
    <row r="29" spans="2:15" ht="14.25" customHeight="1" outlineLevel="1" thickTop="1" thickBot="1" x14ac:dyDescent="0.25">
      <c r="B29" s="1"/>
      <c r="C29" s="5"/>
      <c r="D29" s="69"/>
      <c r="E29" s="70" t="s">
        <v>45</v>
      </c>
      <c r="F29" s="13"/>
      <c r="G29" s="13"/>
      <c r="H29" s="13"/>
      <c r="I29" s="13"/>
      <c r="J29" s="134">
        <f t="shared" si="0"/>
        <v>0</v>
      </c>
      <c r="K29" s="1"/>
    </row>
    <row r="30" spans="2:15" ht="14.25" customHeight="1" outlineLevel="1" thickTop="1" thickBot="1" x14ac:dyDescent="0.25">
      <c r="B30" s="1"/>
      <c r="C30" s="5"/>
      <c r="D30" s="69"/>
      <c r="E30" s="70" t="s">
        <v>27</v>
      </c>
      <c r="F30" s="13">
        <v>10</v>
      </c>
      <c r="G30" s="13"/>
      <c r="H30" s="13"/>
      <c r="I30" s="13"/>
      <c r="J30" s="134">
        <f t="shared" si="0"/>
        <v>10</v>
      </c>
      <c r="K30" s="1"/>
    </row>
    <row r="31" spans="2:15" ht="14.25" customHeight="1" outlineLevel="1" thickTop="1" thickBot="1" x14ac:dyDescent="0.25">
      <c r="B31" s="1"/>
      <c r="C31" s="5"/>
      <c r="D31" s="69"/>
      <c r="E31" s="70" t="s">
        <v>46</v>
      </c>
      <c r="F31" s="13">
        <v>1</v>
      </c>
      <c r="G31" s="13"/>
      <c r="H31" s="13"/>
      <c r="I31" s="13"/>
      <c r="J31" s="134">
        <f t="shared" si="0"/>
        <v>1</v>
      </c>
      <c r="K31" s="1"/>
    </row>
    <row r="32" spans="2:15" ht="14.25" customHeight="1" outlineLevel="1" thickTop="1" thickBot="1" x14ac:dyDescent="0.25">
      <c r="B32" s="1"/>
      <c r="C32" s="5"/>
      <c r="D32" s="69"/>
      <c r="E32" s="70" t="s">
        <v>47</v>
      </c>
      <c r="F32" s="13">
        <v>1</v>
      </c>
      <c r="G32" s="13"/>
      <c r="H32" s="13"/>
      <c r="I32" s="13"/>
      <c r="J32" s="134">
        <f t="shared" si="0"/>
        <v>1</v>
      </c>
      <c r="K32" s="1"/>
    </row>
    <row r="33" spans="2:11" ht="14.25" customHeight="1" outlineLevel="1" thickTop="1" thickBot="1" x14ac:dyDescent="0.25">
      <c r="B33" s="1"/>
      <c r="C33" s="5"/>
      <c r="D33" s="69"/>
      <c r="E33" s="70" t="s">
        <v>142</v>
      </c>
      <c r="F33" s="13"/>
      <c r="G33" s="13"/>
      <c r="H33" s="13"/>
      <c r="I33" s="13"/>
      <c r="J33" s="134">
        <f t="shared" si="0"/>
        <v>0</v>
      </c>
      <c r="K33" s="1"/>
    </row>
    <row r="34" spans="2:11" ht="16.5" customHeight="1" thickTop="1" thickBot="1" x14ac:dyDescent="0.3">
      <c r="B34" s="1"/>
      <c r="C34" s="5"/>
      <c r="D34" s="1234" t="s">
        <v>56</v>
      </c>
      <c r="E34" s="1246"/>
      <c r="F34" s="147">
        <f>SUM(F35:F37)</f>
        <v>23</v>
      </c>
      <c r="G34" s="147">
        <f>SUM(G35:G37)</f>
        <v>0</v>
      </c>
      <c r="H34" s="147">
        <f>SUM(H35:H37)</f>
        <v>0</v>
      </c>
      <c r="I34" s="147">
        <f>SUM(I35:I37)</f>
        <v>0</v>
      </c>
      <c r="J34" s="142">
        <f>SUM(F34:I34)</f>
        <v>23</v>
      </c>
      <c r="K34" s="1"/>
    </row>
    <row r="35" spans="2:11" ht="14.25" customHeight="1" outlineLevel="1" thickTop="1" thickBot="1" x14ac:dyDescent="0.25">
      <c r="B35" s="1"/>
      <c r="C35" s="5"/>
      <c r="D35" s="69"/>
      <c r="E35" s="71" t="s">
        <v>49</v>
      </c>
      <c r="F35" s="13"/>
      <c r="G35" s="13"/>
      <c r="H35" s="13"/>
      <c r="I35" s="13"/>
      <c r="J35" s="171">
        <f t="shared" ref="J35:J48" si="1">SUM(F35:I35)</f>
        <v>0</v>
      </c>
      <c r="K35" s="1"/>
    </row>
    <row r="36" spans="2:11" ht="14.25" customHeight="1" outlineLevel="1" thickTop="1" thickBot="1" x14ac:dyDescent="0.25">
      <c r="B36" s="1"/>
      <c r="C36" s="5"/>
      <c r="D36" s="69"/>
      <c r="E36" s="71" t="s">
        <v>50</v>
      </c>
      <c r="F36" s="210">
        <v>18</v>
      </c>
      <c r="G36" s="210"/>
      <c r="H36" s="210"/>
      <c r="I36" s="210"/>
      <c r="J36" s="171">
        <f>SUM(F36:I36)</f>
        <v>18</v>
      </c>
      <c r="K36" s="1"/>
    </row>
    <row r="37" spans="2:11" ht="14.25" customHeight="1" outlineLevel="1" thickTop="1" thickBot="1" x14ac:dyDescent="0.25">
      <c r="B37" s="1"/>
      <c r="C37" s="5"/>
      <c r="D37" s="69"/>
      <c r="E37" s="72" t="s">
        <v>48</v>
      </c>
      <c r="F37" s="13">
        <v>5</v>
      </c>
      <c r="G37" s="13"/>
      <c r="H37" s="13"/>
      <c r="I37" s="13"/>
      <c r="J37" s="171">
        <f>SUM(F37:I37)</f>
        <v>5</v>
      </c>
      <c r="K37" s="1"/>
    </row>
    <row r="38" spans="2:11" ht="16.5" customHeight="1" thickTop="1" thickBot="1" x14ac:dyDescent="0.3">
      <c r="B38" s="1"/>
      <c r="C38" s="3"/>
      <c r="D38" s="1234" t="s">
        <v>120</v>
      </c>
      <c r="E38" s="1246"/>
      <c r="F38" s="145">
        <f>SUM(F39:F48)</f>
        <v>0</v>
      </c>
      <c r="G38" s="145">
        <f>SUM(G39:G48)</f>
        <v>5</v>
      </c>
      <c r="H38" s="145">
        <f>SUM(H39:H48)</f>
        <v>1</v>
      </c>
      <c r="I38" s="145">
        <f>SUM(I39:I48)</f>
        <v>6</v>
      </c>
      <c r="J38" s="142">
        <f t="shared" si="1"/>
        <v>12</v>
      </c>
      <c r="K38" s="1"/>
    </row>
    <row r="39" spans="2:11" ht="14.25" customHeight="1" outlineLevel="1" thickTop="1" thickBot="1" x14ac:dyDescent="0.25">
      <c r="B39" s="1"/>
      <c r="C39" s="3"/>
      <c r="D39" s="64"/>
      <c r="E39" s="109" t="s">
        <v>125</v>
      </c>
      <c r="F39" s="13"/>
      <c r="G39" s="13">
        <v>2</v>
      </c>
      <c r="H39" s="13">
        <v>1</v>
      </c>
      <c r="I39" s="13"/>
      <c r="J39" s="171">
        <f t="shared" si="1"/>
        <v>3</v>
      </c>
      <c r="K39" s="1"/>
    </row>
    <row r="40" spans="2:11" ht="14.25" customHeight="1" outlineLevel="1" thickTop="1" thickBot="1" x14ac:dyDescent="0.25">
      <c r="B40" s="1"/>
      <c r="C40" s="3"/>
      <c r="D40" s="64"/>
      <c r="E40" s="109" t="s">
        <v>126</v>
      </c>
      <c r="F40" s="13"/>
      <c r="G40" s="13"/>
      <c r="H40" s="13"/>
      <c r="I40" s="13"/>
      <c r="J40" s="171">
        <f>SUM(F40:I40)</f>
        <v>0</v>
      </c>
      <c r="K40" s="1"/>
    </row>
    <row r="41" spans="2:11" ht="14.25" customHeight="1" outlineLevel="1" thickTop="1" thickBot="1" x14ac:dyDescent="0.25">
      <c r="B41" s="1"/>
      <c r="C41" s="3"/>
      <c r="D41" s="64"/>
      <c r="E41" s="109" t="s">
        <v>127</v>
      </c>
      <c r="F41" s="13"/>
      <c r="G41" s="13"/>
      <c r="H41" s="13"/>
      <c r="I41" s="13"/>
      <c r="J41" s="171">
        <f>SUM(F41:I41)</f>
        <v>0</v>
      </c>
      <c r="K41" s="1"/>
    </row>
    <row r="42" spans="2:11" ht="14.25" customHeight="1" outlineLevel="1" thickTop="1" thickBot="1" x14ac:dyDescent="0.25">
      <c r="B42" s="1"/>
      <c r="C42" s="3"/>
      <c r="D42" s="64"/>
      <c r="E42" s="110" t="s">
        <v>128</v>
      </c>
      <c r="F42" s="13"/>
      <c r="G42" s="13">
        <v>1</v>
      </c>
      <c r="H42" s="13"/>
      <c r="I42" s="13"/>
      <c r="J42" s="171">
        <f>SUM(F42:I42)</f>
        <v>1</v>
      </c>
      <c r="K42" s="1"/>
    </row>
    <row r="43" spans="2:11" ht="14.25" customHeight="1" outlineLevel="1" thickTop="1" thickBot="1" x14ac:dyDescent="0.25">
      <c r="B43" s="1"/>
      <c r="C43" s="3"/>
      <c r="D43" s="64"/>
      <c r="E43" s="111" t="s">
        <v>129</v>
      </c>
      <c r="F43" s="13"/>
      <c r="G43" s="13"/>
      <c r="H43" s="13"/>
      <c r="I43" s="13"/>
      <c r="J43" s="171">
        <f t="shared" si="1"/>
        <v>0</v>
      </c>
      <c r="K43" s="1"/>
    </row>
    <row r="44" spans="2:11" ht="14.25" customHeight="1" outlineLevel="1" thickTop="1" thickBot="1" x14ac:dyDescent="0.25">
      <c r="B44" s="1"/>
      <c r="C44" s="3"/>
      <c r="D44" s="64"/>
      <c r="E44" s="110" t="s">
        <v>130</v>
      </c>
      <c r="F44" s="13"/>
      <c r="G44" s="13">
        <v>1</v>
      </c>
      <c r="H44" s="13"/>
      <c r="I44" s="13"/>
      <c r="J44" s="171">
        <f>SUM(F44:I44)</f>
        <v>1</v>
      </c>
      <c r="K44" s="1"/>
    </row>
    <row r="45" spans="2:11" ht="14.25" customHeight="1" outlineLevel="1" thickTop="1" thickBot="1" x14ac:dyDescent="0.25">
      <c r="B45" s="1"/>
      <c r="C45" s="3"/>
      <c r="D45" s="64"/>
      <c r="E45" s="110" t="s">
        <v>131</v>
      </c>
      <c r="F45" s="13"/>
      <c r="G45" s="13"/>
      <c r="H45" s="13"/>
      <c r="I45" s="13"/>
      <c r="J45" s="171">
        <f>SUM(F45:I45)</f>
        <v>0</v>
      </c>
      <c r="K45" s="1"/>
    </row>
    <row r="46" spans="2:11" ht="14.25" customHeight="1" outlineLevel="1" thickTop="1" thickBot="1" x14ac:dyDescent="0.25">
      <c r="B46" s="1"/>
      <c r="C46" s="3"/>
      <c r="D46" s="64"/>
      <c r="E46" s="111" t="s">
        <v>132</v>
      </c>
      <c r="F46" s="13"/>
      <c r="G46" s="13">
        <v>1</v>
      </c>
      <c r="H46" s="13"/>
      <c r="I46" s="13"/>
      <c r="J46" s="171">
        <f t="shared" si="1"/>
        <v>1</v>
      </c>
      <c r="K46" s="1"/>
    </row>
    <row r="47" spans="2:11" ht="14.25" customHeight="1" outlineLevel="1" thickTop="1" thickBot="1" x14ac:dyDescent="0.25">
      <c r="B47" s="1"/>
      <c r="C47" s="3"/>
      <c r="D47" s="64"/>
      <c r="E47" s="111" t="s">
        <v>133</v>
      </c>
      <c r="F47" s="210"/>
      <c r="G47" s="210"/>
      <c r="H47" s="210"/>
      <c r="I47" s="210"/>
      <c r="J47" s="171">
        <f t="shared" si="1"/>
        <v>0</v>
      </c>
      <c r="K47" s="1"/>
    </row>
    <row r="48" spans="2:11" ht="14.25" customHeight="1" outlineLevel="1" thickTop="1" thickBot="1" x14ac:dyDescent="0.25">
      <c r="B48" s="1"/>
      <c r="C48" s="3"/>
      <c r="D48" s="64"/>
      <c r="E48" s="111" t="s">
        <v>134</v>
      </c>
      <c r="F48" s="13"/>
      <c r="G48" s="13"/>
      <c r="H48" s="13"/>
      <c r="I48" s="13">
        <v>6</v>
      </c>
      <c r="J48" s="171">
        <f t="shared" si="1"/>
        <v>6</v>
      </c>
      <c r="K48" s="1"/>
    </row>
    <row r="49" spans="2:12" ht="16.5" customHeight="1" thickTop="1" thickBot="1" x14ac:dyDescent="0.25">
      <c r="B49" s="1"/>
      <c r="C49" s="3"/>
      <c r="D49" s="1269" t="s">
        <v>96</v>
      </c>
      <c r="E49" s="1270"/>
      <c r="F49" s="148">
        <f>SUM(F50:F64)</f>
        <v>0</v>
      </c>
      <c r="G49" s="148">
        <f>SUM(G50:G64)</f>
        <v>11</v>
      </c>
      <c r="H49" s="148">
        <f>SUM(H50:H64)</f>
        <v>0</v>
      </c>
      <c r="I49" s="148">
        <f>SUM(I50:I64)</f>
        <v>0</v>
      </c>
      <c r="J49" s="149">
        <f>SUM(F49:F49:I49)</f>
        <v>11</v>
      </c>
      <c r="K49" s="1"/>
      <c r="L49" s="39"/>
    </row>
    <row r="50" spans="2:12" ht="14.25" customHeight="1" outlineLevel="1" thickTop="1" thickBot="1" x14ac:dyDescent="0.25">
      <c r="B50" s="1"/>
      <c r="C50" s="3"/>
      <c r="D50" s="73"/>
      <c r="E50" s="182" t="s">
        <v>117</v>
      </c>
      <c r="F50" s="210"/>
      <c r="G50" s="210">
        <v>1</v>
      </c>
      <c r="H50" s="210"/>
      <c r="I50" s="210"/>
      <c r="J50" s="172">
        <f>SUM(F50:F50:I50)</f>
        <v>1</v>
      </c>
      <c r="K50" s="1"/>
    </row>
    <row r="51" spans="2:12" ht="14.25" customHeight="1" outlineLevel="1" thickTop="1" thickBot="1" x14ac:dyDescent="0.25">
      <c r="B51" s="1"/>
      <c r="C51" s="3"/>
      <c r="D51" s="53"/>
      <c r="E51" s="182" t="s">
        <v>98</v>
      </c>
      <c r="F51" s="210"/>
      <c r="G51" s="210">
        <v>1</v>
      </c>
      <c r="H51" s="210"/>
      <c r="I51" s="210"/>
      <c r="J51" s="172">
        <f>SUM(F51:F51:I51)</f>
        <v>1</v>
      </c>
      <c r="K51" s="1"/>
    </row>
    <row r="52" spans="2:12" ht="14.25" customHeight="1" outlineLevel="1" thickTop="1" thickBot="1" x14ac:dyDescent="0.25">
      <c r="B52" s="1"/>
      <c r="C52" s="3"/>
      <c r="D52" s="53"/>
      <c r="E52" s="182" t="s">
        <v>97</v>
      </c>
      <c r="F52" s="210"/>
      <c r="G52" s="210">
        <v>1</v>
      </c>
      <c r="H52" s="210"/>
      <c r="I52" s="210"/>
      <c r="J52" s="172">
        <f>SUM(F52:F52:I52)</f>
        <v>1</v>
      </c>
      <c r="K52" s="1"/>
    </row>
    <row r="53" spans="2:12" ht="14.25" customHeight="1" outlineLevel="1" thickTop="1" thickBot="1" x14ac:dyDescent="0.25">
      <c r="B53" s="1"/>
      <c r="C53" s="3"/>
      <c r="D53" s="74"/>
      <c r="E53" s="182" t="s">
        <v>102</v>
      </c>
      <c r="F53" s="210"/>
      <c r="G53" s="210"/>
      <c r="H53" s="210"/>
      <c r="I53" s="210"/>
      <c r="J53" s="172">
        <f>SUM(F53:F53:I53)</f>
        <v>0</v>
      </c>
      <c r="K53" s="1"/>
    </row>
    <row r="54" spans="2:12" ht="14.25" customHeight="1" outlineLevel="1" thickTop="1" thickBot="1" x14ac:dyDescent="0.25">
      <c r="B54" s="1"/>
      <c r="C54" s="3"/>
      <c r="D54" s="74"/>
      <c r="E54" s="182" t="s">
        <v>137</v>
      </c>
      <c r="F54" s="13"/>
      <c r="G54" s="13">
        <v>1</v>
      </c>
      <c r="H54" s="13"/>
      <c r="I54" s="13"/>
      <c r="J54" s="172">
        <f>SUM(F54:F54:I54)</f>
        <v>1</v>
      </c>
      <c r="K54" s="1"/>
    </row>
    <row r="55" spans="2:12" ht="14.25" customHeight="1" outlineLevel="1" thickTop="1" thickBot="1" x14ac:dyDescent="0.25">
      <c r="B55" s="1"/>
      <c r="C55" s="3"/>
      <c r="D55" s="74"/>
      <c r="E55" s="183" t="s">
        <v>105</v>
      </c>
      <c r="F55" s="13"/>
      <c r="G55" s="13">
        <v>4</v>
      </c>
      <c r="H55" s="13"/>
      <c r="I55" s="13"/>
      <c r="J55" s="172">
        <f>SUM(F55:F55:I55)</f>
        <v>4</v>
      </c>
      <c r="K55" s="1"/>
    </row>
    <row r="56" spans="2:12" ht="14.25" customHeight="1" outlineLevel="1" thickTop="1" thickBot="1" x14ac:dyDescent="0.25">
      <c r="B56" s="1"/>
      <c r="C56" s="3"/>
      <c r="D56" s="74"/>
      <c r="E56" s="183" t="s">
        <v>104</v>
      </c>
      <c r="F56" s="13"/>
      <c r="G56" s="13"/>
      <c r="H56" s="13"/>
      <c r="I56" s="13"/>
      <c r="J56" s="172">
        <f>SUM(F56:F56:I56)</f>
        <v>0</v>
      </c>
      <c r="K56" s="1"/>
    </row>
    <row r="57" spans="2:12" ht="14.25" customHeight="1" outlineLevel="1" thickTop="1" thickBot="1" x14ac:dyDescent="0.25">
      <c r="B57" s="1"/>
      <c r="C57" s="3"/>
      <c r="D57" s="74"/>
      <c r="E57" s="183" t="s">
        <v>103</v>
      </c>
      <c r="F57" s="13"/>
      <c r="G57" s="13">
        <v>1</v>
      </c>
      <c r="H57" s="13"/>
      <c r="I57" s="13"/>
      <c r="J57" s="172">
        <f>SUM(F57:F57:I57)</f>
        <v>1</v>
      </c>
      <c r="K57" s="1"/>
    </row>
    <row r="58" spans="2:12" ht="14.25" customHeight="1" outlineLevel="1" thickTop="1" thickBot="1" x14ac:dyDescent="0.25">
      <c r="B58" s="1"/>
      <c r="C58" s="3"/>
      <c r="D58" s="74"/>
      <c r="E58" s="183" t="s">
        <v>138</v>
      </c>
      <c r="F58" s="13"/>
      <c r="G58" s="13">
        <v>1</v>
      </c>
      <c r="H58" s="13"/>
      <c r="I58" s="13"/>
      <c r="J58" s="172">
        <f>SUM(F58:F58:I58)</f>
        <v>1</v>
      </c>
      <c r="K58" s="1"/>
    </row>
    <row r="59" spans="2:12" ht="14.25" customHeight="1" outlineLevel="1" thickTop="1" thickBot="1" x14ac:dyDescent="0.25">
      <c r="B59" s="1"/>
      <c r="C59" s="3"/>
      <c r="D59" s="74"/>
      <c r="E59" s="182" t="s">
        <v>100</v>
      </c>
      <c r="F59" s="13"/>
      <c r="G59" s="13">
        <v>1</v>
      </c>
      <c r="H59" s="13"/>
      <c r="I59" s="13"/>
      <c r="J59" s="172">
        <f>SUM(F59:F59:I59)</f>
        <v>1</v>
      </c>
      <c r="K59" s="1"/>
    </row>
    <row r="60" spans="2:12" ht="14.25" customHeight="1" outlineLevel="1" thickTop="1" thickBot="1" x14ac:dyDescent="0.25">
      <c r="B60" s="1"/>
      <c r="C60" s="3"/>
      <c r="D60" s="74"/>
      <c r="E60" s="184" t="s">
        <v>99</v>
      </c>
      <c r="F60" s="210"/>
      <c r="G60" s="210"/>
      <c r="H60" s="210"/>
      <c r="I60" s="210"/>
      <c r="J60" s="172">
        <f>SUM(F60:F60:I60)</f>
        <v>0</v>
      </c>
      <c r="K60" s="1"/>
    </row>
    <row r="61" spans="2:12" ht="14.25" customHeight="1" outlineLevel="1" thickTop="1" thickBot="1" x14ac:dyDescent="0.25">
      <c r="B61" s="1"/>
      <c r="C61" s="3"/>
      <c r="D61" s="74"/>
      <c r="E61" s="184" t="s">
        <v>139</v>
      </c>
      <c r="F61" s="13"/>
      <c r="G61" s="13"/>
      <c r="H61" s="13"/>
      <c r="I61" s="13"/>
      <c r="J61" s="172">
        <f>SUM(F61:F61:I61)</f>
        <v>0</v>
      </c>
      <c r="K61" s="1"/>
    </row>
    <row r="62" spans="2:12" ht="14.25" customHeight="1" outlineLevel="1" thickTop="1" thickBot="1" x14ac:dyDescent="0.25">
      <c r="B62" s="1"/>
      <c r="C62" s="3"/>
      <c r="D62" s="74"/>
      <c r="E62" s="184" t="s">
        <v>106</v>
      </c>
      <c r="F62" s="13"/>
      <c r="G62" s="13"/>
      <c r="H62" s="13"/>
      <c r="I62" s="13"/>
      <c r="J62" s="172">
        <f>SUM(F62:F62:I62)</f>
        <v>0</v>
      </c>
      <c r="K62" s="1"/>
    </row>
    <row r="63" spans="2:12" ht="14.25" customHeight="1" outlineLevel="1" thickTop="1" thickBot="1" x14ac:dyDescent="0.25">
      <c r="B63" s="1"/>
      <c r="C63" s="3"/>
      <c r="D63" s="74"/>
      <c r="E63" s="185" t="s">
        <v>92</v>
      </c>
      <c r="F63" s="13"/>
      <c r="G63" s="13"/>
      <c r="H63" s="13"/>
      <c r="I63" s="13"/>
      <c r="J63" s="172">
        <f>SUM(F63:F63:I63)</f>
        <v>0</v>
      </c>
      <c r="K63" s="1"/>
    </row>
    <row r="64" spans="2:12" ht="14.25" customHeight="1" outlineLevel="1" thickTop="1" thickBot="1" x14ac:dyDescent="0.25">
      <c r="B64" s="1"/>
      <c r="C64" s="3"/>
      <c r="D64" s="53"/>
      <c r="E64" s="185" t="s">
        <v>121</v>
      </c>
      <c r="F64" s="13"/>
      <c r="G64" s="13"/>
      <c r="H64" s="13"/>
      <c r="I64" s="13"/>
      <c r="J64" s="172">
        <f>SUM(F64:F64:I64)</f>
        <v>0</v>
      </c>
      <c r="K64" s="3"/>
    </row>
    <row r="65" spans="2:11" ht="3.75" customHeight="1" thickTop="1" thickBot="1" x14ac:dyDescent="0.25">
      <c r="B65" s="30"/>
      <c r="C65" s="31"/>
      <c r="D65" s="32"/>
      <c r="E65" s="33"/>
      <c r="F65" s="34"/>
      <c r="G65" s="34"/>
      <c r="H65" s="34"/>
      <c r="I65" s="35"/>
      <c r="J65" s="63"/>
      <c r="K65" s="31"/>
    </row>
    <row r="66" spans="2:11" ht="12" customHeight="1" thickTop="1" x14ac:dyDescent="0.2">
      <c r="B66" s="1"/>
      <c r="C66" s="1259" t="s">
        <v>28</v>
      </c>
      <c r="D66" s="1260"/>
      <c r="E66" s="1260"/>
      <c r="F66" s="1260"/>
      <c r="G66" s="1260"/>
      <c r="H66" s="1260"/>
      <c r="I66" s="1261"/>
      <c r="J66" s="1231">
        <f>(J71+J73+J74+J75+J79+J80+J81+J82+J83+J84+J37+J42+J43+J44+J48+J50+J51+J52+J53+J55+J56+J60)</f>
        <v>30</v>
      </c>
      <c r="K66" s="1"/>
    </row>
    <row r="67" spans="2:11" ht="12" customHeight="1" x14ac:dyDescent="0.2">
      <c r="B67" s="1"/>
      <c r="C67" s="1262"/>
      <c r="D67" s="1263"/>
      <c r="E67" s="1263"/>
      <c r="F67" s="1263"/>
      <c r="G67" s="1263"/>
      <c r="H67" s="1263"/>
      <c r="I67" s="1264"/>
      <c r="J67" s="1232"/>
      <c r="K67" s="1"/>
    </row>
    <row r="68" spans="2:11" ht="12" customHeight="1" thickBot="1" x14ac:dyDescent="0.25">
      <c r="B68" s="1"/>
      <c r="C68" s="1265"/>
      <c r="D68" s="1266"/>
      <c r="E68" s="1266"/>
      <c r="F68" s="1266"/>
      <c r="G68" s="1266"/>
      <c r="H68" s="1266"/>
      <c r="I68" s="1267"/>
      <c r="J68" s="1233"/>
      <c r="K68" s="3"/>
    </row>
    <row r="69" spans="2:11" ht="14.25" customHeight="1" thickTop="1" thickBot="1" x14ac:dyDescent="0.25">
      <c r="B69" s="10"/>
      <c r="C69" s="11"/>
      <c r="D69" s="11"/>
      <c r="E69" s="11"/>
      <c r="F69" s="9"/>
      <c r="G69" s="9"/>
      <c r="H69" s="9"/>
      <c r="I69" s="12"/>
      <c r="J69" s="173"/>
      <c r="K69" s="1"/>
    </row>
    <row r="70" spans="2:11" ht="16.5" customHeight="1" thickTop="1" thickBot="1" x14ac:dyDescent="0.25">
      <c r="B70" s="10"/>
      <c r="C70" s="11"/>
      <c r="D70" s="1250" t="s">
        <v>141</v>
      </c>
      <c r="E70" s="1251"/>
      <c r="F70" s="198">
        <f>(F71)</f>
        <v>0</v>
      </c>
      <c r="G70" s="198">
        <f>(G71)</f>
        <v>1</v>
      </c>
      <c r="H70" s="198">
        <f>(H71)</f>
        <v>0</v>
      </c>
      <c r="I70" s="198">
        <f>(I71)</f>
        <v>0</v>
      </c>
      <c r="J70" s="190">
        <f>SUM(F70:I70)</f>
        <v>1</v>
      </c>
      <c r="K70" s="1"/>
    </row>
    <row r="71" spans="2:11" ht="14.25" customHeight="1" thickTop="1" thickBot="1" x14ac:dyDescent="0.25">
      <c r="B71" s="10"/>
      <c r="C71" s="11"/>
      <c r="D71" s="1698" t="s">
        <v>86</v>
      </c>
      <c r="E71" s="1699"/>
      <c r="F71" s="13"/>
      <c r="G71" s="13">
        <v>1</v>
      </c>
      <c r="H71" s="13"/>
      <c r="I71" s="13"/>
      <c r="J71" s="131">
        <f>SUM(F71:I71)</f>
        <v>1</v>
      </c>
      <c r="K71" s="1"/>
    </row>
    <row r="72" spans="2:11" ht="16.5" customHeight="1" thickTop="1" thickBot="1" x14ac:dyDescent="0.25">
      <c r="B72" s="1"/>
      <c r="C72" s="48"/>
      <c r="D72" s="1250" t="s">
        <v>140</v>
      </c>
      <c r="E72" s="1251"/>
      <c r="F72" s="198">
        <f>SUM(F73:F75)</f>
        <v>0</v>
      </c>
      <c r="G72" s="198">
        <f>SUM(G73:G75)</f>
        <v>0</v>
      </c>
      <c r="H72" s="198">
        <f>SUM(H73:H75)</f>
        <v>0</v>
      </c>
      <c r="I72" s="198">
        <f>SUM(I73:I75)</f>
        <v>0</v>
      </c>
      <c r="J72" s="190">
        <f t="shared" ref="J72:J87" si="2">SUM(F72:I72)</f>
        <v>0</v>
      </c>
      <c r="K72" s="1"/>
    </row>
    <row r="73" spans="2:11" ht="14.25" customHeight="1" outlineLevel="1" thickTop="1" thickBot="1" x14ac:dyDescent="0.25">
      <c r="B73" s="1"/>
      <c r="C73" s="48"/>
      <c r="D73" s="64"/>
      <c r="E73" s="65" t="s">
        <v>29</v>
      </c>
      <c r="F73" s="13"/>
      <c r="G73" s="13"/>
      <c r="H73" s="13"/>
      <c r="I73" s="13"/>
      <c r="J73" s="131">
        <f t="shared" si="2"/>
        <v>0</v>
      </c>
      <c r="K73" s="1"/>
    </row>
    <row r="74" spans="2:11" ht="14.25" outlineLevel="1" thickTop="1" thickBot="1" x14ac:dyDescent="0.25">
      <c r="B74" s="1"/>
      <c r="C74" s="48"/>
      <c r="D74" s="64"/>
      <c r="E74" s="66" t="s">
        <v>57</v>
      </c>
      <c r="F74" s="13"/>
      <c r="G74" s="13"/>
      <c r="H74" s="13"/>
      <c r="I74" s="13"/>
      <c r="J74" s="131">
        <f t="shared" si="2"/>
        <v>0</v>
      </c>
      <c r="K74" s="1"/>
    </row>
    <row r="75" spans="2:11" ht="14.25" outlineLevel="1" thickTop="1" thickBot="1" x14ac:dyDescent="0.25">
      <c r="B75" s="1"/>
      <c r="C75" s="48"/>
      <c r="D75" s="67"/>
      <c r="E75" s="68" t="s">
        <v>58</v>
      </c>
      <c r="F75" s="13"/>
      <c r="G75" s="13"/>
      <c r="H75" s="13"/>
      <c r="I75" s="13"/>
      <c r="J75" s="173">
        <f t="shared" si="2"/>
        <v>0</v>
      </c>
      <c r="K75" s="1"/>
    </row>
    <row r="76" spans="2:11" ht="35.25" customHeight="1" thickTop="1" thickBot="1" x14ac:dyDescent="0.3">
      <c r="B76" s="1"/>
      <c r="C76" s="1252" t="s">
        <v>43</v>
      </c>
      <c r="D76" s="1253"/>
      <c r="E76" s="1253"/>
      <c r="F76" s="1253"/>
      <c r="G76" s="1253"/>
      <c r="H76" s="1253"/>
      <c r="I76" s="1254"/>
      <c r="J76" s="200">
        <f>(H256-J66)</f>
        <v>2220</v>
      </c>
      <c r="K76" s="1"/>
    </row>
    <row r="77" spans="2:11" ht="16.5" customHeight="1" thickTop="1" thickBot="1" x14ac:dyDescent="0.25">
      <c r="B77" s="1"/>
      <c r="C77" s="2"/>
      <c r="D77" s="1255" t="s">
        <v>146</v>
      </c>
      <c r="E77" s="1256"/>
      <c r="F77" s="211"/>
      <c r="G77" s="211"/>
      <c r="H77" s="211"/>
      <c r="I77" s="211"/>
      <c r="J77" s="201">
        <f t="shared" si="2"/>
        <v>0</v>
      </c>
      <c r="K77" s="1"/>
    </row>
    <row r="78" spans="2:11" ht="16.5" customHeight="1" thickTop="1" thickBot="1" x14ac:dyDescent="0.25">
      <c r="B78" s="1"/>
      <c r="C78" s="2"/>
      <c r="D78" s="1257" t="s">
        <v>147</v>
      </c>
      <c r="E78" s="1258"/>
      <c r="F78" s="189">
        <f>(F79+F80+F81+F82+F83+F84+F85+F86+F87)</f>
        <v>28</v>
      </c>
      <c r="G78" s="189">
        <f>(G79+G80+G81+G82+G83+G84+G85+G86+G87)</f>
        <v>1</v>
      </c>
      <c r="H78" s="189">
        <f>(H79+H80+H81+H82+H83+H84+H85+H86+H87)</f>
        <v>1</v>
      </c>
      <c r="I78" s="189">
        <f>(I79+I80+I81+I82+I83+I84+I85+I86+I87)</f>
        <v>0</v>
      </c>
      <c r="J78" s="199">
        <f>SUM(F78:I78)</f>
        <v>30</v>
      </c>
      <c r="K78" s="1"/>
    </row>
    <row r="79" spans="2:11" ht="14.25" customHeight="1" outlineLevel="1" thickTop="1" thickBot="1" x14ac:dyDescent="0.25">
      <c r="B79" s="1"/>
      <c r="C79" s="2"/>
      <c r="D79" s="64"/>
      <c r="E79" s="112" t="s">
        <v>112</v>
      </c>
      <c r="F79" s="211">
        <v>3</v>
      </c>
      <c r="G79" s="211"/>
      <c r="H79" s="211"/>
      <c r="I79" s="211"/>
      <c r="J79" s="174">
        <f t="shared" si="2"/>
        <v>3</v>
      </c>
      <c r="K79" s="1"/>
    </row>
    <row r="80" spans="2:11" ht="14.25" customHeight="1" outlineLevel="1" thickTop="1" thickBot="1" x14ac:dyDescent="0.25">
      <c r="B80" s="1"/>
      <c r="C80" s="2"/>
      <c r="D80" s="64"/>
      <c r="E80" s="113" t="s">
        <v>108</v>
      </c>
      <c r="F80" s="211"/>
      <c r="G80" s="211"/>
      <c r="H80" s="211"/>
      <c r="I80" s="211"/>
      <c r="J80" s="174">
        <f>SUM(F80:I80)</f>
        <v>0</v>
      </c>
      <c r="K80" s="1"/>
    </row>
    <row r="81" spans="2:12" ht="14.25" customHeight="1" outlineLevel="1" thickTop="1" thickBot="1" x14ac:dyDescent="0.25">
      <c r="B81" s="1"/>
      <c r="C81" s="2"/>
      <c r="D81" s="64"/>
      <c r="E81" s="114" t="s">
        <v>109</v>
      </c>
      <c r="F81" s="211"/>
      <c r="G81" s="211"/>
      <c r="H81" s="211"/>
      <c r="I81" s="211"/>
      <c r="J81" s="174">
        <f t="shared" si="2"/>
        <v>0</v>
      </c>
      <c r="K81" s="1"/>
    </row>
    <row r="82" spans="2:12" ht="14.25" customHeight="1" outlineLevel="1" thickTop="1" thickBot="1" x14ac:dyDescent="0.25">
      <c r="B82" s="1"/>
      <c r="C82" s="2"/>
      <c r="D82" s="64"/>
      <c r="E82" s="114" t="s">
        <v>111</v>
      </c>
      <c r="F82" s="211"/>
      <c r="G82" s="211"/>
      <c r="H82" s="211"/>
      <c r="I82" s="211"/>
      <c r="J82" s="174">
        <f t="shared" si="2"/>
        <v>0</v>
      </c>
      <c r="K82" s="1"/>
    </row>
    <row r="83" spans="2:12" ht="14.25" customHeight="1" outlineLevel="1" thickTop="1" thickBot="1" x14ac:dyDescent="0.25">
      <c r="B83" s="1"/>
      <c r="C83" s="2"/>
      <c r="D83" s="64"/>
      <c r="E83" s="114" t="s">
        <v>113</v>
      </c>
      <c r="F83" s="211">
        <v>1</v>
      </c>
      <c r="G83" s="211"/>
      <c r="H83" s="211"/>
      <c r="I83" s="211"/>
      <c r="J83" s="174">
        <f t="shared" si="2"/>
        <v>1</v>
      </c>
      <c r="K83" s="1"/>
    </row>
    <row r="84" spans="2:12" ht="14.25" customHeight="1" outlineLevel="1" thickTop="1" thickBot="1" x14ac:dyDescent="0.25">
      <c r="B84" s="1"/>
      <c r="C84" s="2"/>
      <c r="D84" s="64"/>
      <c r="E84" s="114" t="s">
        <v>107</v>
      </c>
      <c r="F84" s="211">
        <v>4</v>
      </c>
      <c r="G84" s="211"/>
      <c r="H84" s="211">
        <v>1</v>
      </c>
      <c r="I84" s="211"/>
      <c r="J84" s="174">
        <f t="shared" si="2"/>
        <v>5</v>
      </c>
      <c r="K84" s="1"/>
    </row>
    <row r="85" spans="2:12" ht="14.25" customHeight="1" outlineLevel="1" thickTop="1" thickBot="1" x14ac:dyDescent="0.25">
      <c r="B85" s="1"/>
      <c r="C85" s="2"/>
      <c r="D85" s="64"/>
      <c r="E85" s="114" t="s">
        <v>110</v>
      </c>
      <c r="F85" s="211">
        <v>4</v>
      </c>
      <c r="G85" s="211">
        <v>1</v>
      </c>
      <c r="H85" s="211"/>
      <c r="I85" s="211"/>
      <c r="J85" s="174">
        <f t="shared" si="2"/>
        <v>5</v>
      </c>
      <c r="K85" s="1"/>
    </row>
    <row r="86" spans="2:12" ht="14.25" customHeight="1" outlineLevel="1" thickTop="1" thickBot="1" x14ac:dyDescent="0.25">
      <c r="B86" s="1"/>
      <c r="C86" s="2"/>
      <c r="D86" s="64"/>
      <c r="E86" s="114" t="s">
        <v>136</v>
      </c>
      <c r="F86" s="211"/>
      <c r="G86" s="211"/>
      <c r="H86" s="211"/>
      <c r="I86" s="211"/>
      <c r="J86" s="174">
        <f>SUM(F86:I86)</f>
        <v>0</v>
      </c>
      <c r="K86" s="1"/>
    </row>
    <row r="87" spans="2:12" ht="14.25" customHeight="1" outlineLevel="1" thickTop="1" thickBot="1" x14ac:dyDescent="0.25">
      <c r="B87" s="1"/>
      <c r="C87" s="2"/>
      <c r="D87" s="64"/>
      <c r="E87" s="115" t="s">
        <v>114</v>
      </c>
      <c r="F87" s="211">
        <v>16</v>
      </c>
      <c r="G87" s="211"/>
      <c r="H87" s="211"/>
      <c r="I87" s="211"/>
      <c r="J87" s="174">
        <f t="shared" si="2"/>
        <v>16</v>
      </c>
      <c r="K87" s="1"/>
    </row>
    <row r="88" spans="2:12" ht="4.5" customHeight="1" thickTop="1" thickBot="1" x14ac:dyDescent="0.25">
      <c r="B88" s="1"/>
      <c r="C88" s="6" t="s">
        <v>10</v>
      </c>
      <c r="D88" s="3"/>
      <c r="E88" s="1"/>
      <c r="F88" s="2"/>
      <c r="G88" s="2"/>
      <c r="H88" s="2"/>
      <c r="I88" s="2"/>
      <c r="J88" s="2"/>
      <c r="K88" s="2"/>
    </row>
    <row r="89" spans="2:12" ht="12" customHeight="1" thickTop="1" thickBot="1" x14ac:dyDescent="0.25">
      <c r="B89" s="1"/>
      <c r="C89" s="1259" t="s">
        <v>59</v>
      </c>
      <c r="D89" s="1260"/>
      <c r="E89" s="1260"/>
      <c r="F89" s="1260"/>
      <c r="G89" s="1261"/>
      <c r="H89" s="1227" t="s">
        <v>0</v>
      </c>
      <c r="I89" s="1228"/>
      <c r="J89" s="1"/>
      <c r="K89" s="1"/>
    </row>
    <row r="90" spans="2:12" ht="12" customHeight="1" thickTop="1" thickBot="1" x14ac:dyDescent="0.25">
      <c r="B90" s="1"/>
      <c r="C90" s="1262"/>
      <c r="D90" s="1263"/>
      <c r="E90" s="1263"/>
      <c r="F90" s="1263"/>
      <c r="G90" s="1264"/>
      <c r="H90" s="1268">
        <f>SUM(H92:I96)</f>
        <v>13</v>
      </c>
      <c r="I90" s="1268"/>
      <c r="J90" s="1"/>
      <c r="K90" s="1"/>
    </row>
    <row r="91" spans="2:12" ht="12" customHeight="1" thickTop="1" thickBot="1" x14ac:dyDescent="0.25">
      <c r="B91" s="1"/>
      <c r="C91" s="1265"/>
      <c r="D91" s="1266"/>
      <c r="E91" s="1266"/>
      <c r="F91" s="1266"/>
      <c r="G91" s="1267"/>
      <c r="H91" s="1268"/>
      <c r="I91" s="1268"/>
      <c r="J91" s="1"/>
      <c r="K91" s="1"/>
      <c r="L91" s="42"/>
    </row>
    <row r="92" spans="2:12" ht="14.25" customHeight="1" thickTop="1" thickBot="1" x14ac:dyDescent="0.25">
      <c r="B92" s="1"/>
      <c r="C92" s="3"/>
      <c r="D92" s="2"/>
      <c r="E92" s="1700" t="s">
        <v>158</v>
      </c>
      <c r="F92" s="1290"/>
      <c r="G92" s="14">
        <v>7</v>
      </c>
      <c r="H92" s="1271">
        <f>SUM(F92:G92)</f>
        <v>7</v>
      </c>
      <c r="I92" s="1271"/>
      <c r="J92" s="1"/>
      <c r="K92" s="2"/>
    </row>
    <row r="93" spans="2:12" ht="14.25" customHeight="1" thickTop="1" thickBot="1" x14ac:dyDescent="0.25">
      <c r="B93" s="1"/>
      <c r="C93" s="3"/>
      <c r="D93" s="2"/>
      <c r="E93" s="1697" t="s">
        <v>157</v>
      </c>
      <c r="F93" s="1273"/>
      <c r="G93" s="14">
        <v>4</v>
      </c>
      <c r="H93" s="1271">
        <f>SUM(F93:G93)</f>
        <v>4</v>
      </c>
      <c r="I93" s="1271"/>
      <c r="J93" s="1"/>
      <c r="K93" s="2"/>
    </row>
    <row r="94" spans="2:12" ht="14.25" customHeight="1" thickTop="1" thickBot="1" x14ac:dyDescent="0.25">
      <c r="B94" s="1"/>
      <c r="C94" s="3"/>
      <c r="D94" s="2"/>
      <c r="E94" s="1697" t="s">
        <v>159</v>
      </c>
      <c r="F94" s="1273"/>
      <c r="G94" s="14">
        <v>1</v>
      </c>
      <c r="H94" s="1271">
        <f>SUM(F94:G94)</f>
        <v>1</v>
      </c>
      <c r="I94" s="1271"/>
      <c r="J94" s="1"/>
      <c r="K94" s="2"/>
    </row>
    <row r="95" spans="2:12" ht="14.25" customHeight="1" thickTop="1" thickBot="1" x14ac:dyDescent="0.25">
      <c r="B95" s="1"/>
      <c r="C95" s="3"/>
      <c r="D95" s="2"/>
      <c r="E95" s="187" t="s">
        <v>160</v>
      </c>
      <c r="F95" s="188"/>
      <c r="G95" s="14">
        <v>1</v>
      </c>
      <c r="H95" s="1271">
        <f>SUM(F95:G95)</f>
        <v>1</v>
      </c>
      <c r="I95" s="1271"/>
      <c r="J95" s="1"/>
      <c r="K95" s="2"/>
    </row>
    <row r="96" spans="2:12" ht="14.25" customHeight="1" thickTop="1" thickBot="1" x14ac:dyDescent="0.25">
      <c r="B96" s="1"/>
      <c r="C96" s="3"/>
      <c r="D96" s="2"/>
      <c r="E96" s="1697" t="s">
        <v>161</v>
      </c>
      <c r="F96" s="1273"/>
      <c r="G96" s="14"/>
      <c r="H96" s="1271">
        <f>SUM(F96:G96)</f>
        <v>0</v>
      </c>
      <c r="I96" s="1271"/>
      <c r="J96" s="1"/>
      <c r="K96" s="2"/>
    </row>
    <row r="97" spans="2:12" ht="12" customHeight="1" thickTop="1" thickBot="1" x14ac:dyDescent="0.25">
      <c r="B97" s="1"/>
      <c r="C97" s="1274" t="s">
        <v>165</v>
      </c>
      <c r="D97" s="1275"/>
      <c r="E97" s="1275"/>
      <c r="F97" s="1275"/>
      <c r="G97" s="1275"/>
      <c r="H97" s="1276"/>
      <c r="I97" s="1283" t="s">
        <v>0</v>
      </c>
      <c r="J97" s="1284"/>
      <c r="K97" s="1"/>
      <c r="L97" s="42"/>
    </row>
    <row r="98" spans="2:12" ht="12" customHeight="1" thickTop="1" x14ac:dyDescent="0.2">
      <c r="B98" s="1"/>
      <c r="C98" s="1277"/>
      <c r="D98" s="1278"/>
      <c r="E98" s="1278"/>
      <c r="F98" s="1278"/>
      <c r="G98" s="1278"/>
      <c r="H98" s="1279"/>
      <c r="I98" s="1285">
        <f>(I100+I145+I181+I220+I224+I227+I232+I236+I241+I246+I251)</f>
        <v>501</v>
      </c>
      <c r="J98" s="1286"/>
      <c r="K98" s="1"/>
      <c r="L98" s="42"/>
    </row>
    <row r="99" spans="2:12" ht="12" customHeight="1" thickBot="1" x14ac:dyDescent="0.25">
      <c r="B99" s="1"/>
      <c r="C99" s="1280"/>
      <c r="D99" s="1281"/>
      <c r="E99" s="1281"/>
      <c r="F99" s="1281"/>
      <c r="G99" s="1281"/>
      <c r="H99" s="1282"/>
      <c r="I99" s="1287"/>
      <c r="J99" s="1288"/>
      <c r="K99" s="1"/>
      <c r="L99" s="42"/>
    </row>
    <row r="100" spans="2:12" ht="15" customHeight="1" thickTop="1" thickBot="1" x14ac:dyDescent="0.25">
      <c r="B100" s="1"/>
      <c r="C100" s="75"/>
      <c r="D100" s="150">
        <v>7.1</v>
      </c>
      <c r="E100" s="151" t="s">
        <v>90</v>
      </c>
      <c r="F100" s="138"/>
      <c r="G100" s="138"/>
      <c r="H100" s="138"/>
      <c r="I100" s="1247">
        <f>(I101+I107+I113+I119+I123+I127+I133+I139)</f>
        <v>76</v>
      </c>
      <c r="J100" s="1247"/>
      <c r="K100" s="1"/>
    </row>
    <row r="101" spans="2:12" ht="14.25" customHeight="1" thickTop="1" thickBot="1" x14ac:dyDescent="0.25">
      <c r="B101" s="1"/>
      <c r="C101" s="48"/>
      <c r="D101" s="48"/>
      <c r="E101" s="193" t="s">
        <v>60</v>
      </c>
      <c r="F101" s="175"/>
      <c r="G101" s="175"/>
      <c r="H101" s="175"/>
      <c r="I101" s="1271">
        <f>SUM(I102:J106)</f>
        <v>8</v>
      </c>
      <c r="J101" s="1271"/>
      <c r="K101" s="1"/>
    </row>
    <row r="102" spans="2:12" ht="14.25" customHeight="1" thickTop="1" thickBot="1" x14ac:dyDescent="0.25">
      <c r="B102" s="1"/>
      <c r="C102" s="2"/>
      <c r="D102" s="2"/>
      <c r="E102" s="76" t="s">
        <v>38</v>
      </c>
      <c r="F102" s="77"/>
      <c r="G102" s="77"/>
      <c r="H102" s="78"/>
      <c r="I102" s="1695">
        <v>2</v>
      </c>
      <c r="J102" s="1695"/>
      <c r="K102" s="1"/>
    </row>
    <row r="103" spans="2:12" ht="14.25" customHeight="1" thickTop="1" thickBot="1" x14ac:dyDescent="0.25">
      <c r="B103" s="1"/>
      <c r="C103" s="2"/>
      <c r="D103" s="2"/>
      <c r="E103" s="79" t="s">
        <v>149</v>
      </c>
      <c r="F103" s="80"/>
      <c r="G103" s="80"/>
      <c r="H103" s="81"/>
      <c r="I103" s="1693">
        <v>2</v>
      </c>
      <c r="J103" s="1694"/>
      <c r="K103" s="1"/>
    </row>
    <row r="104" spans="2:12" ht="14.25" customHeight="1" thickTop="1" thickBot="1" x14ac:dyDescent="0.25">
      <c r="B104" s="1"/>
      <c r="C104" s="2"/>
      <c r="D104" s="2"/>
      <c r="E104" s="79" t="s">
        <v>22</v>
      </c>
      <c r="F104" s="80"/>
      <c r="G104" s="80"/>
      <c r="H104" s="81"/>
      <c r="I104" s="1693"/>
      <c r="J104" s="1694"/>
      <c r="K104" s="1"/>
    </row>
    <row r="105" spans="2:12" ht="14.25" customHeight="1" thickTop="1" thickBot="1" x14ac:dyDescent="0.25">
      <c r="B105" s="1"/>
      <c r="C105" s="2"/>
      <c r="D105" s="23"/>
      <c r="E105" s="85" t="s">
        <v>21</v>
      </c>
      <c r="F105" s="86"/>
      <c r="G105" s="86"/>
      <c r="H105" s="86"/>
      <c r="I105" s="1693">
        <v>4</v>
      </c>
      <c r="J105" s="1694"/>
      <c r="K105" s="2"/>
    </row>
    <row r="106" spans="2:12" ht="14.25" customHeight="1" thickTop="1" thickBot="1" x14ac:dyDescent="0.25">
      <c r="B106" s="1"/>
      <c r="C106" s="2"/>
      <c r="D106" s="2"/>
      <c r="E106" s="82" t="s">
        <v>150</v>
      </c>
      <c r="F106" s="75"/>
      <c r="G106" s="75"/>
      <c r="H106" s="75"/>
      <c r="I106" s="1689"/>
      <c r="J106" s="1689"/>
      <c r="K106" s="2"/>
    </row>
    <row r="107" spans="2:12" ht="14.25" customHeight="1" thickTop="1" thickBot="1" x14ac:dyDescent="0.25">
      <c r="B107" s="1"/>
      <c r="C107" s="2"/>
      <c r="D107" s="2"/>
      <c r="E107" s="193" t="s">
        <v>30</v>
      </c>
      <c r="F107" s="175"/>
      <c r="G107" s="175"/>
      <c r="H107" s="175"/>
      <c r="I107" s="1271">
        <f>SUM(I108:J112)</f>
        <v>12</v>
      </c>
      <c r="J107" s="1271"/>
      <c r="K107" s="2"/>
    </row>
    <row r="108" spans="2:12" ht="14.25" customHeight="1" thickTop="1" thickBot="1" x14ac:dyDescent="0.25">
      <c r="B108" s="1"/>
      <c r="C108" s="2"/>
      <c r="D108" s="23"/>
      <c r="E108" s="76" t="s">
        <v>38</v>
      </c>
      <c r="F108" s="77"/>
      <c r="G108" s="77"/>
      <c r="H108" s="78"/>
      <c r="I108" s="1695">
        <v>7</v>
      </c>
      <c r="J108" s="1695"/>
      <c r="K108" s="2"/>
      <c r="L108" s="42"/>
    </row>
    <row r="109" spans="2:12" ht="14.25" customHeight="1" thickTop="1" thickBot="1" x14ac:dyDescent="0.25">
      <c r="B109" s="1"/>
      <c r="C109" s="2"/>
      <c r="D109" s="23"/>
      <c r="E109" s="79" t="s">
        <v>149</v>
      </c>
      <c r="F109" s="80"/>
      <c r="G109" s="80"/>
      <c r="H109" s="81"/>
      <c r="I109" s="1693"/>
      <c r="J109" s="1694"/>
      <c r="K109" s="2"/>
      <c r="L109" s="42"/>
    </row>
    <row r="110" spans="2:12" ht="14.25" customHeight="1" thickTop="1" thickBot="1" x14ac:dyDescent="0.25">
      <c r="B110" s="1"/>
      <c r="C110" s="2"/>
      <c r="D110" s="23"/>
      <c r="E110" s="79" t="s">
        <v>22</v>
      </c>
      <c r="F110" s="80"/>
      <c r="G110" s="80"/>
      <c r="H110" s="81"/>
      <c r="I110" s="1693">
        <v>2</v>
      </c>
      <c r="J110" s="1694"/>
      <c r="K110" s="2"/>
      <c r="L110" s="42"/>
    </row>
    <row r="111" spans="2:12" ht="14.25" customHeight="1" thickTop="1" thickBot="1" x14ac:dyDescent="0.25">
      <c r="B111" s="1"/>
      <c r="C111" s="2"/>
      <c r="D111" s="23"/>
      <c r="E111" s="85" t="s">
        <v>21</v>
      </c>
      <c r="F111" s="86"/>
      <c r="G111" s="86"/>
      <c r="H111" s="86"/>
      <c r="I111" s="1693">
        <v>3</v>
      </c>
      <c r="J111" s="1694"/>
      <c r="K111" s="2"/>
      <c r="L111" s="42"/>
    </row>
    <row r="112" spans="2:12" ht="14.25" customHeight="1" thickTop="1" thickBot="1" x14ac:dyDescent="0.25">
      <c r="B112" s="1"/>
      <c r="C112" s="2"/>
      <c r="D112" s="23"/>
      <c r="E112" s="82" t="s">
        <v>150</v>
      </c>
      <c r="F112" s="75"/>
      <c r="G112" s="75"/>
      <c r="H112" s="75"/>
      <c r="I112" s="1689"/>
      <c r="J112" s="1689"/>
      <c r="K112" s="2"/>
      <c r="L112" s="42"/>
    </row>
    <row r="113" spans="2:15" ht="14.25" customHeight="1" thickTop="1" thickBot="1" x14ac:dyDescent="0.25">
      <c r="B113" s="1"/>
      <c r="C113" s="2"/>
      <c r="D113" s="23"/>
      <c r="E113" s="193" t="s">
        <v>61</v>
      </c>
      <c r="F113" s="175"/>
      <c r="G113" s="175"/>
      <c r="H113" s="175"/>
      <c r="I113" s="1271">
        <f>SUM(I114:J118)</f>
        <v>0</v>
      </c>
      <c r="J113" s="1271"/>
      <c r="K113" s="2"/>
      <c r="L113" s="42"/>
      <c r="O113" s="39"/>
    </row>
    <row r="114" spans="2:15" ht="14.25" customHeight="1" thickTop="1" thickBot="1" x14ac:dyDescent="0.25">
      <c r="B114" s="1"/>
      <c r="C114" s="2"/>
      <c r="D114" s="23"/>
      <c r="E114" s="76" t="s">
        <v>38</v>
      </c>
      <c r="F114" s="77"/>
      <c r="G114" s="77"/>
      <c r="H114" s="78"/>
      <c r="I114" s="1695"/>
      <c r="J114" s="1695"/>
      <c r="K114" s="2"/>
      <c r="L114" s="42"/>
      <c r="O114" s="39"/>
    </row>
    <row r="115" spans="2:15" ht="14.25" customHeight="1" thickTop="1" thickBot="1" x14ac:dyDescent="0.25">
      <c r="B115" s="1"/>
      <c r="C115" s="2"/>
      <c r="D115" s="23"/>
      <c r="E115" s="79" t="s">
        <v>149</v>
      </c>
      <c r="F115" s="80"/>
      <c r="G115" s="80"/>
      <c r="H115" s="81"/>
      <c r="I115" s="1693"/>
      <c r="J115" s="1694"/>
      <c r="K115" s="2"/>
      <c r="L115" s="42"/>
      <c r="O115" s="39"/>
    </row>
    <row r="116" spans="2:15" ht="14.25" customHeight="1" thickTop="1" thickBot="1" x14ac:dyDescent="0.25">
      <c r="B116" s="1"/>
      <c r="C116" s="2"/>
      <c r="D116" s="23"/>
      <c r="E116" s="79" t="s">
        <v>22</v>
      </c>
      <c r="F116" s="80"/>
      <c r="G116" s="80"/>
      <c r="H116" s="81"/>
      <c r="I116" s="1693"/>
      <c r="J116" s="1694"/>
      <c r="K116" s="2"/>
      <c r="L116" s="42"/>
      <c r="O116" s="39"/>
    </row>
    <row r="117" spans="2:15" ht="14.25" customHeight="1" thickTop="1" thickBot="1" x14ac:dyDescent="0.25">
      <c r="B117" s="1"/>
      <c r="C117" s="2"/>
      <c r="D117" s="23"/>
      <c r="E117" s="85" t="s">
        <v>21</v>
      </c>
      <c r="F117" s="86"/>
      <c r="G117" s="86"/>
      <c r="H117" s="86"/>
      <c r="I117" s="1693"/>
      <c r="J117" s="1694"/>
      <c r="K117" s="2"/>
      <c r="L117" s="42"/>
      <c r="O117" s="39"/>
    </row>
    <row r="118" spans="2:15" ht="14.25" customHeight="1" thickTop="1" thickBot="1" x14ac:dyDescent="0.25">
      <c r="B118" s="1"/>
      <c r="C118" s="2"/>
      <c r="D118" s="23"/>
      <c r="E118" s="82" t="s">
        <v>150</v>
      </c>
      <c r="F118" s="75"/>
      <c r="G118" s="75"/>
      <c r="H118" s="75"/>
      <c r="I118" s="1689"/>
      <c r="J118" s="1689"/>
      <c r="K118" s="2"/>
      <c r="L118" s="42"/>
      <c r="O118" s="39"/>
    </row>
    <row r="119" spans="2:15" ht="14.25" customHeight="1" thickTop="1" thickBot="1" x14ac:dyDescent="0.25">
      <c r="B119" s="1"/>
      <c r="C119" s="2"/>
      <c r="D119" s="23"/>
      <c r="E119" s="194" t="s">
        <v>62</v>
      </c>
      <c r="F119" s="175"/>
      <c r="G119" s="175"/>
      <c r="H119" s="176"/>
      <c r="I119" s="1295">
        <f>I121+I122+I120</f>
        <v>2</v>
      </c>
      <c r="J119" s="1296"/>
      <c r="K119" s="2"/>
      <c r="L119" s="42"/>
      <c r="O119" s="39"/>
    </row>
    <row r="120" spans="2:15" ht="14.25" customHeight="1" thickTop="1" thickBot="1" x14ac:dyDescent="0.25">
      <c r="B120" s="1"/>
      <c r="C120" s="2"/>
      <c r="D120" s="23"/>
      <c r="E120" s="83" t="s">
        <v>151</v>
      </c>
      <c r="F120" s="84"/>
      <c r="G120" s="84"/>
      <c r="H120" s="84"/>
      <c r="I120" s="1695">
        <v>1</v>
      </c>
      <c r="J120" s="1695"/>
      <c r="K120" s="2"/>
      <c r="L120" s="42"/>
      <c r="O120" s="39"/>
    </row>
    <row r="121" spans="2:15" ht="14.25" customHeight="1" thickTop="1" thickBot="1" x14ac:dyDescent="0.25">
      <c r="B121" s="1"/>
      <c r="C121" s="2"/>
      <c r="D121" s="23"/>
      <c r="E121" s="83" t="s">
        <v>41</v>
      </c>
      <c r="F121" s="86"/>
      <c r="G121" s="86"/>
      <c r="H121" s="86"/>
      <c r="I121" s="1693"/>
      <c r="J121" s="1694"/>
      <c r="K121" s="2"/>
      <c r="L121" s="42"/>
      <c r="O121" s="39"/>
    </row>
    <row r="122" spans="2:15" ht="14.25" customHeight="1" thickTop="1" thickBot="1" x14ac:dyDescent="0.25">
      <c r="B122" s="1"/>
      <c r="C122" s="2"/>
      <c r="D122" s="23"/>
      <c r="E122" s="76" t="s">
        <v>40</v>
      </c>
      <c r="F122" s="86"/>
      <c r="G122" s="86"/>
      <c r="H122" s="87"/>
      <c r="I122" s="1689">
        <v>1</v>
      </c>
      <c r="J122" s="1689"/>
      <c r="K122" s="2"/>
      <c r="L122" s="42"/>
      <c r="O122" s="39"/>
    </row>
    <row r="123" spans="2:15" ht="14.25" customHeight="1" thickTop="1" thickBot="1" x14ac:dyDescent="0.25">
      <c r="B123" s="1"/>
      <c r="C123" s="2"/>
      <c r="D123" s="23"/>
      <c r="E123" s="194" t="s">
        <v>63</v>
      </c>
      <c r="F123" s="175"/>
      <c r="G123" s="175"/>
      <c r="H123" s="175"/>
      <c r="I123" s="1295">
        <f>I125+I126+I124</f>
        <v>1</v>
      </c>
      <c r="J123" s="1296"/>
      <c r="K123" s="2"/>
      <c r="L123" s="42"/>
    </row>
    <row r="124" spans="2:15" ht="14.25" customHeight="1" thickTop="1" thickBot="1" x14ac:dyDescent="0.25">
      <c r="B124" s="1"/>
      <c r="C124" s="2"/>
      <c r="D124" s="23"/>
      <c r="E124" s="83" t="s">
        <v>42</v>
      </c>
      <c r="F124" s="84"/>
      <c r="G124" s="84"/>
      <c r="H124" s="84"/>
      <c r="I124" s="1695">
        <v>1</v>
      </c>
      <c r="J124" s="1695"/>
      <c r="K124" s="2"/>
      <c r="L124" s="42"/>
    </row>
    <row r="125" spans="2:15" ht="14.25" customHeight="1" thickTop="1" thickBot="1" x14ac:dyDescent="0.25">
      <c r="B125" s="1"/>
      <c r="C125" s="2"/>
      <c r="D125" s="23"/>
      <c r="E125" s="83" t="s">
        <v>41</v>
      </c>
      <c r="F125" s="86"/>
      <c r="G125" s="86"/>
      <c r="H125" s="86"/>
      <c r="I125" s="1693"/>
      <c r="J125" s="1694"/>
      <c r="K125" s="2"/>
      <c r="L125" s="42"/>
    </row>
    <row r="126" spans="2:15" ht="14.25" customHeight="1" thickTop="1" thickBot="1" x14ac:dyDescent="0.25">
      <c r="B126" s="1"/>
      <c r="C126" s="2"/>
      <c r="D126" s="23"/>
      <c r="E126" s="76" t="s">
        <v>40</v>
      </c>
      <c r="F126" s="86"/>
      <c r="G126" s="86"/>
      <c r="H126" s="87"/>
      <c r="I126" s="1689"/>
      <c r="J126" s="1689"/>
      <c r="K126" s="2"/>
      <c r="L126" s="42"/>
    </row>
    <row r="127" spans="2:15" ht="14.25" customHeight="1" thickTop="1" thickBot="1" x14ac:dyDescent="0.25">
      <c r="B127" s="1"/>
      <c r="C127" s="2"/>
      <c r="D127" s="23"/>
      <c r="E127" s="194" t="s">
        <v>122</v>
      </c>
      <c r="F127" s="175"/>
      <c r="G127" s="175"/>
      <c r="H127" s="175"/>
      <c r="I127" s="1271">
        <f>SUM(I128:J132)</f>
        <v>22</v>
      </c>
      <c r="J127" s="1271"/>
      <c r="K127" s="2"/>
      <c r="L127" s="42"/>
    </row>
    <row r="128" spans="2:15" ht="14.25" customHeight="1" thickTop="1" thickBot="1" x14ac:dyDescent="0.25">
      <c r="B128" s="1"/>
      <c r="C128" s="2"/>
      <c r="D128" s="23"/>
      <c r="E128" s="76" t="s">
        <v>38</v>
      </c>
      <c r="F128" s="77"/>
      <c r="G128" s="77"/>
      <c r="H128" s="78"/>
      <c r="I128" s="1695">
        <v>12</v>
      </c>
      <c r="J128" s="1695"/>
      <c r="K128" s="2"/>
      <c r="L128" s="42"/>
    </row>
    <row r="129" spans="2:12" ht="14.25" customHeight="1" thickTop="1" thickBot="1" x14ac:dyDescent="0.25">
      <c r="B129" s="1"/>
      <c r="C129" s="2"/>
      <c r="D129" s="23"/>
      <c r="E129" s="79" t="s">
        <v>149</v>
      </c>
      <c r="F129" s="80"/>
      <c r="G129" s="80"/>
      <c r="H129" s="81"/>
      <c r="I129" s="1693"/>
      <c r="J129" s="1694"/>
      <c r="K129" s="2"/>
      <c r="L129" s="42"/>
    </row>
    <row r="130" spans="2:12" ht="14.25" customHeight="1" thickTop="1" thickBot="1" x14ac:dyDescent="0.25">
      <c r="B130" s="1"/>
      <c r="C130" s="2"/>
      <c r="D130" s="23"/>
      <c r="E130" s="79" t="s">
        <v>22</v>
      </c>
      <c r="F130" s="80"/>
      <c r="G130" s="80"/>
      <c r="H130" s="81"/>
      <c r="I130" s="1693">
        <v>2</v>
      </c>
      <c r="J130" s="1694"/>
      <c r="K130" s="2"/>
      <c r="L130" s="42"/>
    </row>
    <row r="131" spans="2:12" ht="14.25" customHeight="1" thickTop="1" thickBot="1" x14ac:dyDescent="0.25">
      <c r="B131" s="1"/>
      <c r="C131" s="2"/>
      <c r="D131" s="23"/>
      <c r="E131" s="85" t="s">
        <v>21</v>
      </c>
      <c r="F131" s="86"/>
      <c r="G131" s="86"/>
      <c r="H131" s="86"/>
      <c r="I131" s="1693">
        <v>7</v>
      </c>
      <c r="J131" s="1694"/>
      <c r="K131" s="2"/>
      <c r="L131" s="42"/>
    </row>
    <row r="132" spans="2:12" ht="14.25" customHeight="1" thickTop="1" thickBot="1" x14ac:dyDescent="0.25">
      <c r="B132" s="1"/>
      <c r="C132" s="2"/>
      <c r="D132" s="23"/>
      <c r="E132" s="82" t="s">
        <v>150</v>
      </c>
      <c r="F132" s="75"/>
      <c r="G132" s="75"/>
      <c r="H132" s="75"/>
      <c r="I132" s="1689">
        <v>1</v>
      </c>
      <c r="J132" s="1689"/>
      <c r="K132" s="2"/>
      <c r="L132" s="42"/>
    </row>
    <row r="133" spans="2:12" ht="14.25" customHeight="1" thickTop="1" thickBot="1" x14ac:dyDescent="0.25">
      <c r="B133" s="1"/>
      <c r="C133" s="2"/>
      <c r="D133" s="23"/>
      <c r="E133" s="193" t="s">
        <v>123</v>
      </c>
      <c r="F133" s="175"/>
      <c r="G133" s="175"/>
      <c r="H133" s="175"/>
      <c r="I133" s="1271">
        <f>SUM(I134:J138)</f>
        <v>31</v>
      </c>
      <c r="J133" s="1271"/>
      <c r="K133" s="2"/>
      <c r="L133" s="42"/>
    </row>
    <row r="134" spans="2:12" ht="14.25" customHeight="1" thickTop="1" thickBot="1" x14ac:dyDescent="0.25">
      <c r="B134" s="1"/>
      <c r="C134" s="2"/>
      <c r="D134" s="23"/>
      <c r="E134" s="76" t="s">
        <v>42</v>
      </c>
      <c r="F134" s="77"/>
      <c r="G134" s="77"/>
      <c r="H134" s="78"/>
      <c r="I134" s="1695">
        <v>8</v>
      </c>
      <c r="J134" s="1695"/>
      <c r="K134" s="2"/>
      <c r="L134" s="42"/>
    </row>
    <row r="135" spans="2:12" ht="14.25" customHeight="1" thickTop="1" thickBot="1" x14ac:dyDescent="0.25">
      <c r="B135" s="1"/>
      <c r="C135" s="2"/>
      <c r="D135" s="23"/>
      <c r="E135" s="79" t="s">
        <v>149</v>
      </c>
      <c r="F135" s="80"/>
      <c r="G135" s="80"/>
      <c r="H135" s="81"/>
      <c r="I135" s="1693"/>
      <c r="J135" s="1694"/>
      <c r="K135" s="2"/>
      <c r="L135" s="42"/>
    </row>
    <row r="136" spans="2:12" ht="14.25" customHeight="1" thickTop="1" thickBot="1" x14ac:dyDescent="0.25">
      <c r="B136" s="1"/>
      <c r="C136" s="2"/>
      <c r="D136" s="23"/>
      <c r="E136" s="79" t="s">
        <v>41</v>
      </c>
      <c r="F136" s="80"/>
      <c r="G136" s="80"/>
      <c r="H136" s="81"/>
      <c r="I136" s="1693">
        <v>3</v>
      </c>
      <c r="J136" s="1694"/>
      <c r="K136" s="2"/>
      <c r="L136" s="42"/>
    </row>
    <row r="137" spans="2:12" ht="14.25" customHeight="1" thickTop="1" thickBot="1" x14ac:dyDescent="0.25">
      <c r="B137" s="1"/>
      <c r="C137" s="2"/>
      <c r="D137" s="23"/>
      <c r="E137" s="85" t="s">
        <v>40</v>
      </c>
      <c r="F137" s="86"/>
      <c r="G137" s="86"/>
      <c r="H137" s="86"/>
      <c r="I137" s="1693">
        <v>20</v>
      </c>
      <c r="J137" s="1694"/>
      <c r="K137" s="2"/>
      <c r="L137" s="42"/>
    </row>
    <row r="138" spans="2:12" ht="14.25" customHeight="1" thickTop="1" thickBot="1" x14ac:dyDescent="0.25">
      <c r="B138" s="1"/>
      <c r="C138" s="2"/>
      <c r="D138" s="23"/>
      <c r="E138" s="82" t="s">
        <v>152</v>
      </c>
      <c r="F138" s="75"/>
      <c r="G138" s="75"/>
      <c r="H138" s="75"/>
      <c r="I138" s="1689"/>
      <c r="J138" s="1689"/>
      <c r="K138" s="2"/>
      <c r="L138" s="42"/>
    </row>
    <row r="139" spans="2:12" ht="14.25" customHeight="1" thickTop="1" thickBot="1" x14ac:dyDescent="0.25">
      <c r="B139" s="1"/>
      <c r="C139" s="2"/>
      <c r="D139" s="23"/>
      <c r="E139" s="193" t="s">
        <v>148</v>
      </c>
      <c r="F139" s="175"/>
      <c r="G139" s="175"/>
      <c r="H139" s="175"/>
      <c r="I139" s="1271">
        <f>SUM(I140:J144)</f>
        <v>0</v>
      </c>
      <c r="J139" s="1271"/>
      <c r="K139" s="2"/>
      <c r="L139" s="42"/>
    </row>
    <row r="140" spans="2:12" ht="14.25" customHeight="1" thickTop="1" thickBot="1" x14ac:dyDescent="0.25">
      <c r="B140" s="1"/>
      <c r="C140" s="2"/>
      <c r="D140" s="23"/>
      <c r="E140" s="76" t="s">
        <v>38</v>
      </c>
      <c r="F140" s="77"/>
      <c r="G140" s="77"/>
      <c r="H140" s="78"/>
      <c r="I140" s="1695"/>
      <c r="J140" s="1695"/>
      <c r="K140" s="2"/>
      <c r="L140" s="42"/>
    </row>
    <row r="141" spans="2:12" ht="14.25" customHeight="1" thickTop="1" thickBot="1" x14ac:dyDescent="0.25">
      <c r="B141" s="1"/>
      <c r="C141" s="2"/>
      <c r="D141" s="23"/>
      <c r="E141" s="79" t="s">
        <v>149</v>
      </c>
      <c r="F141" s="80"/>
      <c r="G141" s="80"/>
      <c r="H141" s="81"/>
      <c r="I141" s="1693"/>
      <c r="J141" s="1694"/>
      <c r="K141" s="2"/>
      <c r="L141" s="42"/>
    </row>
    <row r="142" spans="2:12" ht="14.25" customHeight="1" thickTop="1" thickBot="1" x14ac:dyDescent="0.25">
      <c r="B142" s="1"/>
      <c r="C142" s="2"/>
      <c r="D142" s="23"/>
      <c r="E142" s="79" t="s">
        <v>22</v>
      </c>
      <c r="F142" s="80"/>
      <c r="G142" s="80"/>
      <c r="H142" s="81"/>
      <c r="I142" s="1693"/>
      <c r="J142" s="1694"/>
      <c r="K142" s="2"/>
      <c r="L142" s="42"/>
    </row>
    <row r="143" spans="2:12" ht="14.25" customHeight="1" thickTop="1" thickBot="1" x14ac:dyDescent="0.25">
      <c r="B143" s="1"/>
      <c r="C143" s="2"/>
      <c r="D143" s="23"/>
      <c r="E143" s="85" t="s">
        <v>21</v>
      </c>
      <c r="F143" s="86"/>
      <c r="G143" s="86"/>
      <c r="H143" s="86"/>
      <c r="I143" s="1693"/>
      <c r="J143" s="1694"/>
      <c r="K143" s="2"/>
      <c r="L143" s="42"/>
    </row>
    <row r="144" spans="2:12" ht="14.25" customHeight="1" thickTop="1" thickBot="1" x14ac:dyDescent="0.25">
      <c r="B144" s="1"/>
      <c r="C144" s="2"/>
      <c r="D144" s="23"/>
      <c r="E144" s="82" t="s">
        <v>150</v>
      </c>
      <c r="F144" s="75"/>
      <c r="G144" s="75"/>
      <c r="H144" s="75"/>
      <c r="I144" s="1689"/>
      <c r="J144" s="1689"/>
      <c r="K144" s="2"/>
      <c r="L144" s="42"/>
    </row>
    <row r="145" spans="2:14" ht="16.5" customHeight="1" thickTop="1" thickBot="1" x14ac:dyDescent="0.25">
      <c r="B145" s="1"/>
      <c r="C145" s="2"/>
      <c r="D145" s="152" t="s">
        <v>153</v>
      </c>
      <c r="E145" s="153"/>
      <c r="F145" s="154"/>
      <c r="G145" s="155"/>
      <c r="H145" s="155"/>
      <c r="I145" s="1236">
        <f>(I146+I151+I156+I161+I166+I171+I176)</f>
        <v>0</v>
      </c>
      <c r="J145" s="1237"/>
      <c r="K145" s="2"/>
      <c r="L145" s="42"/>
    </row>
    <row r="146" spans="2:14" ht="14.25" customHeight="1" thickTop="1" thickBot="1" x14ac:dyDescent="0.25">
      <c r="B146" s="1"/>
      <c r="C146" s="2"/>
      <c r="D146" s="21"/>
      <c r="E146" s="195" t="s">
        <v>23</v>
      </c>
      <c r="F146" s="175"/>
      <c r="G146" s="175"/>
      <c r="H146" s="176"/>
      <c r="I146" s="1295">
        <f>(I147+I148+I149+I150)</f>
        <v>0</v>
      </c>
      <c r="J146" s="1296"/>
      <c r="K146" s="2"/>
      <c r="L146" s="42"/>
      <c r="N146" s="39"/>
    </row>
    <row r="147" spans="2:14" ht="14.25" customHeight="1" thickTop="1" thickBot="1" x14ac:dyDescent="0.25">
      <c r="B147" s="1"/>
      <c r="C147" s="2"/>
      <c r="D147" s="20"/>
      <c r="E147" s="88" t="s">
        <v>38</v>
      </c>
      <c r="F147" s="86"/>
      <c r="G147" s="86"/>
      <c r="H147" s="87"/>
      <c r="I147" s="1689"/>
      <c r="J147" s="1689"/>
      <c r="K147" s="2"/>
      <c r="L147" s="42"/>
      <c r="N147" s="39"/>
    </row>
    <row r="148" spans="2:14" ht="14.25" customHeight="1" thickTop="1" thickBot="1" x14ac:dyDescent="0.25">
      <c r="B148" s="1"/>
      <c r="C148" s="2"/>
      <c r="D148" s="20"/>
      <c r="E148" s="88" t="s">
        <v>149</v>
      </c>
      <c r="F148" s="86"/>
      <c r="G148" s="86"/>
      <c r="H148" s="87"/>
      <c r="I148" s="1689"/>
      <c r="J148" s="1689"/>
      <c r="K148" s="2"/>
      <c r="L148" s="42"/>
      <c r="N148" s="39"/>
    </row>
    <row r="149" spans="2:14" ht="14.25" customHeight="1" thickTop="1" thickBot="1" x14ac:dyDescent="0.25">
      <c r="B149" s="1"/>
      <c r="C149" s="2"/>
      <c r="D149" s="20"/>
      <c r="E149" s="88" t="s">
        <v>22</v>
      </c>
      <c r="F149" s="86"/>
      <c r="G149" s="86"/>
      <c r="H149" s="87"/>
      <c r="I149" s="1689"/>
      <c r="J149" s="1689"/>
      <c r="K149" s="2"/>
      <c r="L149" s="42"/>
      <c r="N149" s="39"/>
    </row>
    <row r="150" spans="2:14" ht="14.25" customHeight="1" thickTop="1" thickBot="1" x14ac:dyDescent="0.25">
      <c r="B150" s="1"/>
      <c r="C150" s="2"/>
      <c r="D150" s="20"/>
      <c r="E150" s="88" t="s">
        <v>21</v>
      </c>
      <c r="F150" s="89"/>
      <c r="G150" s="89"/>
      <c r="H150" s="90"/>
      <c r="I150" s="1689"/>
      <c r="J150" s="1689"/>
      <c r="K150" s="2"/>
      <c r="L150" s="42"/>
      <c r="M150" s="39"/>
      <c r="N150" s="39"/>
    </row>
    <row r="151" spans="2:14" ht="14.25" customHeight="1" thickTop="1" thickBot="1" x14ac:dyDescent="0.25">
      <c r="B151" s="1"/>
      <c r="C151" s="2"/>
      <c r="D151" s="20"/>
      <c r="E151" s="196" t="s">
        <v>7</v>
      </c>
      <c r="F151" s="177"/>
      <c r="G151" s="177"/>
      <c r="H151" s="177"/>
      <c r="I151" s="1297">
        <f>(I152+I153+I154+I155)</f>
        <v>0</v>
      </c>
      <c r="J151" s="1297"/>
      <c r="K151" s="2"/>
      <c r="L151" s="42"/>
      <c r="M151" s="39"/>
      <c r="N151" s="39"/>
    </row>
    <row r="152" spans="2:14" ht="14.25" customHeight="1" thickTop="1" thickBot="1" x14ac:dyDescent="0.25">
      <c r="B152" s="1"/>
      <c r="C152" s="2"/>
      <c r="D152" s="20"/>
      <c r="E152" s="88" t="s">
        <v>38</v>
      </c>
      <c r="F152" s="86"/>
      <c r="G152" s="86"/>
      <c r="H152" s="87"/>
      <c r="I152" s="1689"/>
      <c r="J152" s="1689"/>
      <c r="K152" s="2"/>
      <c r="L152" s="42"/>
      <c r="M152" s="39"/>
      <c r="N152" s="39"/>
    </row>
    <row r="153" spans="2:14" ht="14.25" customHeight="1" thickTop="1" thickBot="1" x14ac:dyDescent="0.25">
      <c r="B153" s="1"/>
      <c r="C153" s="2"/>
      <c r="D153" s="20"/>
      <c r="E153" s="88" t="s">
        <v>149</v>
      </c>
      <c r="F153" s="86"/>
      <c r="G153" s="86"/>
      <c r="H153" s="87"/>
      <c r="I153" s="1689"/>
      <c r="J153" s="1689"/>
      <c r="K153" s="2"/>
      <c r="L153" s="42"/>
      <c r="M153" s="39"/>
      <c r="N153" s="39"/>
    </row>
    <row r="154" spans="2:14" ht="14.25" customHeight="1" thickTop="1" thickBot="1" x14ac:dyDescent="0.25">
      <c r="B154" s="1"/>
      <c r="C154" s="2"/>
      <c r="D154" s="20"/>
      <c r="E154" s="88" t="s">
        <v>22</v>
      </c>
      <c r="F154" s="86"/>
      <c r="G154" s="86"/>
      <c r="H154" s="87"/>
      <c r="I154" s="1689"/>
      <c r="J154" s="1689"/>
      <c r="K154" s="2"/>
      <c r="L154" s="42"/>
      <c r="M154" s="39"/>
      <c r="N154" s="39"/>
    </row>
    <row r="155" spans="2:14" ht="14.25" customHeight="1" thickTop="1" thickBot="1" x14ac:dyDescent="0.25">
      <c r="B155" s="1"/>
      <c r="C155" s="2"/>
      <c r="D155" s="20"/>
      <c r="E155" s="88" t="s">
        <v>21</v>
      </c>
      <c r="F155" s="89"/>
      <c r="G155" s="89"/>
      <c r="H155" s="90"/>
      <c r="I155" s="1689"/>
      <c r="J155" s="1689"/>
      <c r="K155" s="2"/>
      <c r="L155" s="42"/>
      <c r="M155" s="39"/>
      <c r="N155" s="39"/>
    </row>
    <row r="156" spans="2:14" ht="14.25" customHeight="1" thickTop="1" thickBot="1" x14ac:dyDescent="0.25">
      <c r="B156" s="1"/>
      <c r="C156" s="2"/>
      <c r="D156" s="20"/>
      <c r="E156" s="196" t="s">
        <v>154</v>
      </c>
      <c r="F156" s="177"/>
      <c r="G156" s="177"/>
      <c r="H156" s="177"/>
      <c r="I156" s="1297">
        <f>(I157+I158+I159+I160)</f>
        <v>0</v>
      </c>
      <c r="J156" s="1297"/>
      <c r="K156" s="2"/>
      <c r="L156" s="42"/>
      <c r="M156" s="39"/>
      <c r="N156" s="39"/>
    </row>
    <row r="157" spans="2:14" ht="14.25" customHeight="1" thickTop="1" thickBot="1" x14ac:dyDescent="0.25">
      <c r="B157" s="1"/>
      <c r="C157" s="2"/>
      <c r="D157" s="20"/>
      <c r="E157" s="88" t="s">
        <v>38</v>
      </c>
      <c r="F157" s="86"/>
      <c r="G157" s="86"/>
      <c r="H157" s="87"/>
      <c r="I157" s="1689"/>
      <c r="J157" s="1689"/>
      <c r="K157" s="2"/>
      <c r="L157" s="42"/>
      <c r="M157" s="39"/>
      <c r="N157" s="39"/>
    </row>
    <row r="158" spans="2:14" ht="14.25" customHeight="1" thickTop="1" thickBot="1" x14ac:dyDescent="0.25">
      <c r="B158" s="1"/>
      <c r="C158" s="2"/>
      <c r="D158" s="20"/>
      <c r="E158" s="88" t="s">
        <v>149</v>
      </c>
      <c r="F158" s="86"/>
      <c r="G158" s="86"/>
      <c r="H158" s="87"/>
      <c r="I158" s="1689"/>
      <c r="J158" s="1689"/>
      <c r="K158" s="2"/>
      <c r="L158" s="42"/>
      <c r="M158" s="39"/>
      <c r="N158" s="39"/>
    </row>
    <row r="159" spans="2:14" ht="14.25" customHeight="1" thickTop="1" thickBot="1" x14ac:dyDescent="0.25">
      <c r="B159" s="1"/>
      <c r="C159" s="2"/>
      <c r="D159" s="20"/>
      <c r="E159" s="88" t="s">
        <v>22</v>
      </c>
      <c r="F159" s="86"/>
      <c r="G159" s="86"/>
      <c r="H159" s="87"/>
      <c r="I159" s="1689"/>
      <c r="J159" s="1689"/>
      <c r="K159" s="2"/>
      <c r="L159" s="42"/>
      <c r="M159" s="39"/>
      <c r="N159" s="39"/>
    </row>
    <row r="160" spans="2:14" ht="14.25" customHeight="1" thickTop="1" thickBot="1" x14ac:dyDescent="0.25">
      <c r="B160" s="1"/>
      <c r="C160" s="2"/>
      <c r="D160" s="20"/>
      <c r="E160" s="88" t="s">
        <v>21</v>
      </c>
      <c r="F160" s="89"/>
      <c r="G160" s="89"/>
      <c r="H160" s="90"/>
      <c r="I160" s="1689"/>
      <c r="J160" s="1689"/>
      <c r="K160" s="2"/>
      <c r="L160" s="42"/>
      <c r="M160" s="39"/>
      <c r="N160" s="39"/>
    </row>
    <row r="161" spans="1:14" ht="14.25" customHeight="1" thickTop="1" thickBot="1" x14ac:dyDescent="0.25">
      <c r="B161" s="1"/>
      <c r="C161" s="2"/>
      <c r="D161" s="20"/>
      <c r="E161" s="197" t="s">
        <v>64</v>
      </c>
      <c r="F161" s="175"/>
      <c r="G161" s="175"/>
      <c r="H161" s="176"/>
      <c r="I161" s="1297">
        <f>(I162+I163+I164+I165)</f>
        <v>0</v>
      </c>
      <c r="J161" s="1297"/>
      <c r="K161" s="2"/>
      <c r="L161" s="42"/>
      <c r="M161" s="39"/>
      <c r="N161" s="39"/>
    </row>
    <row r="162" spans="1:14" ht="14.25" customHeight="1" thickTop="1" thickBot="1" x14ac:dyDescent="0.25">
      <c r="B162" s="1"/>
      <c r="C162" s="2"/>
      <c r="D162" s="20"/>
      <c r="E162" s="91" t="s">
        <v>39</v>
      </c>
      <c r="F162" s="77"/>
      <c r="G162" s="77"/>
      <c r="H162" s="78"/>
      <c r="I162" s="1689"/>
      <c r="J162" s="1689"/>
      <c r="K162" s="2"/>
      <c r="L162" s="42"/>
      <c r="M162" s="39"/>
      <c r="N162" s="39"/>
    </row>
    <row r="163" spans="1:14" ht="14.25" customHeight="1" thickTop="1" thickBot="1" x14ac:dyDescent="0.25">
      <c r="B163" s="1"/>
      <c r="C163" s="2"/>
      <c r="D163" s="20"/>
      <c r="E163" s="91" t="s">
        <v>149</v>
      </c>
      <c r="F163" s="77"/>
      <c r="G163" s="77"/>
      <c r="H163" s="78"/>
      <c r="I163" s="1689"/>
      <c r="J163" s="1689"/>
      <c r="K163" s="2"/>
      <c r="L163" s="42"/>
      <c r="M163" s="39"/>
      <c r="N163" s="39"/>
    </row>
    <row r="164" spans="1:14" ht="14.25" customHeight="1" thickTop="1" thickBot="1" x14ac:dyDescent="0.25">
      <c r="B164" s="1"/>
      <c r="C164" s="2"/>
      <c r="D164" s="20"/>
      <c r="E164" s="91" t="s">
        <v>41</v>
      </c>
      <c r="F164" s="77"/>
      <c r="G164" s="77"/>
      <c r="H164" s="78"/>
      <c r="I164" s="1689"/>
      <c r="J164" s="1689"/>
      <c r="K164" s="2"/>
      <c r="L164" s="42"/>
      <c r="M164" s="39"/>
      <c r="N164" s="39"/>
    </row>
    <row r="165" spans="1:14" ht="14.25" customHeight="1" thickTop="1" thickBot="1" x14ac:dyDescent="0.25">
      <c r="A165" s="39"/>
      <c r="B165" s="3"/>
      <c r="C165" s="2"/>
      <c r="D165" s="20"/>
      <c r="E165" s="91" t="s">
        <v>40</v>
      </c>
      <c r="F165" s="77"/>
      <c r="G165" s="77"/>
      <c r="H165" s="78"/>
      <c r="I165" s="1689"/>
      <c r="J165" s="1689"/>
      <c r="K165" s="2"/>
      <c r="L165" s="42"/>
      <c r="M165" s="39"/>
    </row>
    <row r="166" spans="1:14" ht="14.25" customHeight="1" thickTop="1" thickBot="1" x14ac:dyDescent="0.25">
      <c r="A166" s="39"/>
      <c r="B166" s="3"/>
      <c r="C166" s="2"/>
      <c r="D166" s="20"/>
      <c r="E166" s="197" t="s">
        <v>65</v>
      </c>
      <c r="F166" s="175"/>
      <c r="G166" s="175"/>
      <c r="H166" s="176"/>
      <c r="I166" s="1297">
        <f>(I167+I168+I169+I170)</f>
        <v>0</v>
      </c>
      <c r="J166" s="1297"/>
      <c r="K166" s="2"/>
      <c r="L166" s="42"/>
      <c r="M166" s="39"/>
    </row>
    <row r="167" spans="1:14" ht="14.25" customHeight="1" thickTop="1" thickBot="1" x14ac:dyDescent="0.25">
      <c r="A167" s="39"/>
      <c r="B167" s="3"/>
      <c r="C167" s="2"/>
      <c r="D167" s="20"/>
      <c r="E167" s="91" t="s">
        <v>42</v>
      </c>
      <c r="F167" s="77"/>
      <c r="G167" s="77"/>
      <c r="H167" s="78"/>
      <c r="I167" s="1689"/>
      <c r="J167" s="1689"/>
      <c r="K167" s="2"/>
      <c r="L167" s="42"/>
      <c r="M167" s="39"/>
    </row>
    <row r="168" spans="1:14" ht="14.25" customHeight="1" thickTop="1" thickBot="1" x14ac:dyDescent="0.25">
      <c r="A168" s="39"/>
      <c r="B168" s="3"/>
      <c r="C168" s="2"/>
      <c r="D168" s="20"/>
      <c r="E168" s="91" t="s">
        <v>149</v>
      </c>
      <c r="F168" s="77"/>
      <c r="G168" s="77"/>
      <c r="H168" s="78"/>
      <c r="I168" s="1689"/>
      <c r="J168" s="1689"/>
      <c r="K168" s="2"/>
      <c r="L168" s="42"/>
      <c r="M168" s="39"/>
    </row>
    <row r="169" spans="1:14" ht="14.25" customHeight="1" thickTop="1" thickBot="1" x14ac:dyDescent="0.25">
      <c r="A169" s="39"/>
      <c r="B169" s="3"/>
      <c r="C169" s="2"/>
      <c r="D169" s="20"/>
      <c r="E169" s="91" t="s">
        <v>41</v>
      </c>
      <c r="F169" s="77"/>
      <c r="G169" s="77"/>
      <c r="H169" s="78"/>
      <c r="I169" s="1689"/>
      <c r="J169" s="1689"/>
      <c r="K169" s="2"/>
      <c r="L169" s="42"/>
      <c r="M169" s="39"/>
    </row>
    <row r="170" spans="1:14" ht="14.25" customHeight="1" thickTop="1" thickBot="1" x14ac:dyDescent="0.25">
      <c r="A170" s="39"/>
      <c r="B170" s="3"/>
      <c r="C170" s="2"/>
      <c r="D170" s="20"/>
      <c r="E170" s="91" t="s">
        <v>40</v>
      </c>
      <c r="F170" s="77"/>
      <c r="G170" s="77"/>
      <c r="H170" s="78"/>
      <c r="I170" s="1689"/>
      <c r="J170" s="1689"/>
      <c r="K170" s="2"/>
      <c r="L170" s="42"/>
      <c r="M170" s="39"/>
    </row>
    <row r="171" spans="1:14" ht="14.25" customHeight="1" thickTop="1" thickBot="1" x14ac:dyDescent="0.25">
      <c r="A171" s="39"/>
      <c r="B171" s="3"/>
      <c r="C171" s="2"/>
      <c r="D171" s="20"/>
      <c r="E171" s="197" t="s">
        <v>175</v>
      </c>
      <c r="F171" s="175"/>
      <c r="G171" s="175"/>
      <c r="H171" s="176"/>
      <c r="I171" s="1297">
        <f>(I172+I173+I174+I175)</f>
        <v>0</v>
      </c>
      <c r="J171" s="1297"/>
      <c r="K171" s="2"/>
      <c r="L171" s="42"/>
      <c r="M171" s="39"/>
    </row>
    <row r="172" spans="1:14" ht="14.25" customHeight="1" thickTop="1" thickBot="1" x14ac:dyDescent="0.25">
      <c r="A172" s="39"/>
      <c r="B172" s="3"/>
      <c r="C172" s="2"/>
      <c r="D172" s="20"/>
      <c r="E172" s="91" t="s">
        <v>42</v>
      </c>
      <c r="F172" s="77"/>
      <c r="G172" s="77"/>
      <c r="H172" s="78"/>
      <c r="I172" s="1689"/>
      <c r="J172" s="1689"/>
      <c r="K172" s="2"/>
      <c r="L172" s="42"/>
      <c r="M172" s="39"/>
    </row>
    <row r="173" spans="1:14" ht="14.25" customHeight="1" thickTop="1" thickBot="1" x14ac:dyDescent="0.25">
      <c r="A173" s="39"/>
      <c r="B173" s="3"/>
      <c r="C173" s="2"/>
      <c r="D173" s="20"/>
      <c r="E173" s="91" t="s">
        <v>149</v>
      </c>
      <c r="F173" s="77"/>
      <c r="G173" s="77"/>
      <c r="H173" s="78"/>
      <c r="I173" s="1298"/>
      <c r="J173" s="1298"/>
      <c r="K173" s="2"/>
      <c r="L173" s="42"/>
      <c r="M173" s="39"/>
    </row>
    <row r="174" spans="1:14" ht="14.25" customHeight="1" thickTop="1" thickBot="1" x14ac:dyDescent="0.25">
      <c r="A174" s="39"/>
      <c r="B174" s="3"/>
      <c r="C174" s="2"/>
      <c r="D174" s="20"/>
      <c r="E174" s="91" t="s">
        <v>41</v>
      </c>
      <c r="F174" s="77"/>
      <c r="G174" s="77"/>
      <c r="H174" s="78"/>
      <c r="I174" s="1689"/>
      <c r="J174" s="1689"/>
      <c r="K174" s="2"/>
      <c r="L174" s="42"/>
      <c r="M174" s="39"/>
    </row>
    <row r="175" spans="1:14" ht="14.25" customHeight="1" thickTop="1" thickBot="1" x14ac:dyDescent="0.25">
      <c r="A175" s="39"/>
      <c r="B175" s="3"/>
      <c r="C175" s="2"/>
      <c r="D175" s="20"/>
      <c r="E175" s="91" t="s">
        <v>40</v>
      </c>
      <c r="F175" s="77"/>
      <c r="G175" s="77"/>
      <c r="H175" s="78"/>
      <c r="I175" s="1689"/>
      <c r="J175" s="1689"/>
      <c r="K175" s="2"/>
      <c r="L175" s="42"/>
      <c r="M175" s="39"/>
    </row>
    <row r="176" spans="1:14" ht="14.25" customHeight="1" thickTop="1" thickBot="1" x14ac:dyDescent="0.25">
      <c r="A176" s="39"/>
      <c r="B176" s="3"/>
      <c r="C176" s="2"/>
      <c r="D176" s="20"/>
      <c r="E176" s="197" t="s">
        <v>172</v>
      </c>
      <c r="F176" s="175"/>
      <c r="G176" s="175"/>
      <c r="H176" s="176"/>
      <c r="I176" s="1297">
        <f>(I177+I178+I179+I180)</f>
        <v>0</v>
      </c>
      <c r="J176" s="1297"/>
      <c r="K176" s="2"/>
      <c r="L176" s="42"/>
      <c r="M176" s="39"/>
    </row>
    <row r="177" spans="1:17" ht="14.25" customHeight="1" thickTop="1" thickBot="1" x14ac:dyDescent="0.25">
      <c r="A177" s="39"/>
      <c r="B177" s="3"/>
      <c r="C177" s="2"/>
      <c r="D177" s="20"/>
      <c r="E177" s="91" t="s">
        <v>42</v>
      </c>
      <c r="F177" s="77"/>
      <c r="G177" s="77"/>
      <c r="H177" s="78"/>
      <c r="I177" s="1689"/>
      <c r="J177" s="1689"/>
      <c r="K177" s="2"/>
      <c r="L177" s="42"/>
      <c r="M177" s="39"/>
    </row>
    <row r="178" spans="1:17" ht="14.25" customHeight="1" thickTop="1" thickBot="1" x14ac:dyDescent="0.25">
      <c r="A178" s="39"/>
      <c r="B178" s="3"/>
      <c r="C178" s="2"/>
      <c r="D178" s="20"/>
      <c r="E178" s="91" t="s">
        <v>149</v>
      </c>
      <c r="F178" s="77"/>
      <c r="G178" s="77"/>
      <c r="H178" s="78"/>
      <c r="I178" s="1689"/>
      <c r="J178" s="1689"/>
      <c r="K178" s="2"/>
      <c r="L178" s="42"/>
      <c r="M178" s="39"/>
    </row>
    <row r="179" spans="1:17" ht="14.25" customHeight="1" thickTop="1" thickBot="1" x14ac:dyDescent="0.25">
      <c r="A179" s="39"/>
      <c r="B179" s="3"/>
      <c r="C179" s="2"/>
      <c r="D179" s="20"/>
      <c r="E179" s="91" t="s">
        <v>41</v>
      </c>
      <c r="F179" s="77"/>
      <c r="G179" s="77"/>
      <c r="H179" s="78"/>
      <c r="I179" s="1689"/>
      <c r="J179" s="1689"/>
      <c r="K179" s="2"/>
      <c r="L179" s="42"/>
      <c r="M179" s="39"/>
    </row>
    <row r="180" spans="1:17" ht="14.25" customHeight="1" thickTop="1" thickBot="1" x14ac:dyDescent="0.25">
      <c r="A180" s="39"/>
      <c r="B180" s="3"/>
      <c r="C180" s="2"/>
      <c r="D180" s="22"/>
      <c r="E180" s="91" t="s">
        <v>40</v>
      </c>
      <c r="F180" s="77"/>
      <c r="G180" s="77"/>
      <c r="H180" s="78"/>
      <c r="I180" s="1689"/>
      <c r="J180" s="1689"/>
      <c r="K180" s="2"/>
      <c r="L180" s="42"/>
    </row>
    <row r="181" spans="1:17" ht="16.5" thickTop="1" thickBot="1" x14ac:dyDescent="0.25">
      <c r="B181" s="1"/>
      <c r="C181" s="2"/>
      <c r="D181" s="143" t="s">
        <v>68</v>
      </c>
      <c r="E181" s="208"/>
      <c r="F181" s="155"/>
      <c r="G181" s="155"/>
      <c r="H181" s="156"/>
      <c r="I181" s="1247">
        <f>SUM(I182:J219)</f>
        <v>80</v>
      </c>
      <c r="J181" s="1247"/>
      <c r="K181" s="2"/>
      <c r="L181" s="42"/>
      <c r="P181" s="39"/>
      <c r="Q181" s="39"/>
    </row>
    <row r="182" spans="1:17" s="39" customFormat="1" ht="14.25" customHeight="1" thickTop="1" thickBot="1" x14ac:dyDescent="0.25">
      <c r="A182" s="36"/>
      <c r="B182" s="1"/>
      <c r="C182" s="1"/>
      <c r="D182" s="49"/>
      <c r="E182" s="116" t="s">
        <v>45</v>
      </c>
      <c r="F182" s="92"/>
      <c r="G182" s="92"/>
      <c r="H182" s="93"/>
      <c r="I182" s="1689"/>
      <c r="J182" s="1689"/>
      <c r="K182" s="2"/>
      <c r="L182" s="42"/>
      <c r="M182" s="36"/>
      <c r="N182" s="36"/>
      <c r="O182" s="36"/>
      <c r="P182" s="36"/>
      <c r="Q182" s="36"/>
    </row>
    <row r="183" spans="1:17" ht="14.25" customHeight="1" thickTop="1" thickBot="1" x14ac:dyDescent="0.25">
      <c r="B183" s="1"/>
      <c r="C183" s="1"/>
      <c r="D183" s="49"/>
      <c r="E183" s="116" t="s">
        <v>31</v>
      </c>
      <c r="F183" s="77"/>
      <c r="G183" s="77"/>
      <c r="H183" s="78"/>
      <c r="I183" s="1689"/>
      <c r="J183" s="1689"/>
      <c r="K183" s="2"/>
      <c r="L183" s="42"/>
    </row>
    <row r="184" spans="1:17" ht="14.25" customHeight="1" thickTop="1" thickBot="1" x14ac:dyDescent="0.25">
      <c r="B184" s="1"/>
      <c r="C184" s="1"/>
      <c r="D184" s="49"/>
      <c r="E184" s="116" t="s">
        <v>46</v>
      </c>
      <c r="F184" s="94"/>
      <c r="G184" s="77"/>
      <c r="H184" s="78"/>
      <c r="I184" s="1689"/>
      <c r="J184" s="1689"/>
      <c r="K184" s="2"/>
      <c r="L184" s="42"/>
    </row>
    <row r="185" spans="1:17" ht="14.25" customHeight="1" thickTop="1" thickBot="1" x14ac:dyDescent="0.25">
      <c r="B185" s="1"/>
      <c r="C185" s="2"/>
      <c r="D185" s="49"/>
      <c r="E185" s="116" t="s">
        <v>70</v>
      </c>
      <c r="F185" s="77"/>
      <c r="G185" s="77"/>
      <c r="H185" s="78"/>
      <c r="I185" s="1689"/>
      <c r="J185" s="1689"/>
      <c r="K185" s="2"/>
      <c r="L185" s="42"/>
    </row>
    <row r="186" spans="1:17" ht="14.25" customHeight="1" thickTop="1" thickBot="1" x14ac:dyDescent="0.4">
      <c r="B186" s="1"/>
      <c r="C186" s="2"/>
      <c r="D186" s="49"/>
      <c r="E186" s="116" t="s">
        <v>29</v>
      </c>
      <c r="F186" s="77"/>
      <c r="G186" s="77"/>
      <c r="H186" s="78"/>
      <c r="I186" s="1689"/>
      <c r="J186" s="1689"/>
      <c r="K186" s="2"/>
      <c r="L186" s="42"/>
      <c r="M186" s="44"/>
    </row>
    <row r="187" spans="1:17" ht="14.25" customHeight="1" thickTop="1" thickBot="1" x14ac:dyDescent="0.4">
      <c r="B187" s="1"/>
      <c r="C187" s="2"/>
      <c r="D187" s="49"/>
      <c r="E187" s="116" t="s">
        <v>124</v>
      </c>
      <c r="F187" s="77"/>
      <c r="G187" s="77"/>
      <c r="H187" s="78"/>
      <c r="I187" s="1689"/>
      <c r="J187" s="1689"/>
      <c r="K187" s="2"/>
      <c r="L187" s="42"/>
      <c r="M187" s="44"/>
    </row>
    <row r="188" spans="1:17" ht="14.25" customHeight="1" thickTop="1" thickBot="1" x14ac:dyDescent="0.25">
      <c r="B188" s="1"/>
      <c r="C188" s="2"/>
      <c r="D188" s="50"/>
      <c r="E188" s="116" t="s">
        <v>71</v>
      </c>
      <c r="F188" s="77"/>
      <c r="G188" s="77"/>
      <c r="H188" s="78"/>
      <c r="I188" s="1689"/>
      <c r="J188" s="1689"/>
      <c r="K188" s="2"/>
      <c r="L188" s="42"/>
    </row>
    <row r="189" spans="1:17" ht="14.25" customHeight="1" thickTop="1" thickBot="1" x14ac:dyDescent="0.25">
      <c r="B189" s="1"/>
      <c r="C189" s="2"/>
      <c r="D189" s="49"/>
      <c r="E189" s="116" t="s">
        <v>47</v>
      </c>
      <c r="F189" s="77"/>
      <c r="G189" s="77"/>
      <c r="H189" s="78"/>
      <c r="I189" s="1689"/>
      <c r="J189" s="1689"/>
      <c r="K189" s="2"/>
      <c r="L189" s="42"/>
    </row>
    <row r="190" spans="1:17" ht="14.25" customHeight="1" thickTop="1" thickBot="1" x14ac:dyDescent="0.25">
      <c r="B190" s="1"/>
      <c r="C190" s="2"/>
      <c r="D190" s="50"/>
      <c r="E190" s="117" t="s">
        <v>73</v>
      </c>
      <c r="F190" s="77"/>
      <c r="G190" s="77"/>
      <c r="H190" s="78"/>
      <c r="I190" s="1689">
        <v>14</v>
      </c>
      <c r="J190" s="1689"/>
      <c r="K190" s="2"/>
      <c r="L190" s="42"/>
    </row>
    <row r="191" spans="1:17" ht="14.25" customHeight="1" thickTop="1" thickBot="1" x14ac:dyDescent="0.25">
      <c r="B191" s="1"/>
      <c r="C191" s="2"/>
      <c r="D191" s="49"/>
      <c r="E191" s="116" t="s">
        <v>72</v>
      </c>
      <c r="F191" s="77"/>
      <c r="G191" s="77"/>
      <c r="H191" s="78"/>
      <c r="I191" s="1689"/>
      <c r="J191" s="1689"/>
      <c r="K191" s="2"/>
      <c r="L191" s="42"/>
    </row>
    <row r="192" spans="1:17" ht="14.25" customHeight="1" thickTop="1" thickBot="1" x14ac:dyDescent="0.25">
      <c r="B192" s="1"/>
      <c r="C192" s="2"/>
      <c r="D192" s="49"/>
      <c r="E192" s="116" t="s">
        <v>67</v>
      </c>
      <c r="F192" s="77"/>
      <c r="G192" s="77"/>
      <c r="H192" s="78"/>
      <c r="I192" s="1689">
        <v>3</v>
      </c>
      <c r="J192" s="1689"/>
      <c r="K192" s="2"/>
      <c r="L192" s="42"/>
    </row>
    <row r="193" spans="2:12" ht="14.25" customHeight="1" thickTop="1" thickBot="1" x14ac:dyDescent="0.25">
      <c r="B193" s="1"/>
      <c r="C193" s="2"/>
      <c r="D193" s="49"/>
      <c r="E193" s="118" t="s">
        <v>115</v>
      </c>
      <c r="F193" s="75"/>
      <c r="G193" s="75"/>
      <c r="H193" s="75"/>
      <c r="I193" s="1689"/>
      <c r="J193" s="1689"/>
      <c r="K193" s="2"/>
      <c r="L193" s="42"/>
    </row>
    <row r="194" spans="2:12" ht="14.25" customHeight="1" thickTop="1" thickBot="1" x14ac:dyDescent="0.25">
      <c r="B194" s="1"/>
      <c r="C194" s="2"/>
      <c r="D194" s="49"/>
      <c r="E194" s="119" t="s">
        <v>57</v>
      </c>
      <c r="F194" s="77"/>
      <c r="G194" s="77"/>
      <c r="H194" s="78"/>
      <c r="I194" s="1689">
        <v>1</v>
      </c>
      <c r="J194" s="1689"/>
      <c r="K194" s="2"/>
      <c r="L194" s="42"/>
    </row>
    <row r="195" spans="2:12" ht="14.25" customHeight="1" thickTop="1" thickBot="1" x14ac:dyDescent="0.25">
      <c r="B195" s="1"/>
      <c r="C195" s="2"/>
      <c r="D195" s="49"/>
      <c r="E195" s="116" t="s">
        <v>74</v>
      </c>
      <c r="F195" s="75"/>
      <c r="G195" s="75"/>
      <c r="H195" s="75"/>
      <c r="I195" s="1689"/>
      <c r="J195" s="1689"/>
      <c r="K195" s="2"/>
      <c r="L195" s="42"/>
    </row>
    <row r="196" spans="2:12" ht="14.25" customHeight="1" thickTop="1" thickBot="1" x14ac:dyDescent="0.25">
      <c r="B196" s="1"/>
      <c r="C196" s="2"/>
      <c r="D196" s="49"/>
      <c r="E196" s="116" t="s">
        <v>79</v>
      </c>
      <c r="F196" s="77"/>
      <c r="G196" s="77"/>
      <c r="H196" s="78"/>
      <c r="I196" s="1689">
        <v>1</v>
      </c>
      <c r="J196" s="1689"/>
      <c r="K196" s="2"/>
      <c r="L196" s="42"/>
    </row>
    <row r="197" spans="2:12" ht="14.25" customHeight="1" thickTop="1" thickBot="1" x14ac:dyDescent="0.25">
      <c r="B197" s="1"/>
      <c r="C197" s="2"/>
      <c r="D197" s="49"/>
      <c r="E197" s="116" t="s">
        <v>66</v>
      </c>
      <c r="F197" s="77"/>
      <c r="G197" s="77"/>
      <c r="H197" s="78"/>
      <c r="I197" s="1689"/>
      <c r="J197" s="1689"/>
      <c r="K197" s="2"/>
      <c r="L197" s="42"/>
    </row>
    <row r="198" spans="2:12" ht="14.25" customHeight="1" thickTop="1" thickBot="1" x14ac:dyDescent="0.25">
      <c r="B198" s="1"/>
      <c r="C198" s="2"/>
      <c r="D198" s="49"/>
      <c r="E198" s="116" t="s">
        <v>75</v>
      </c>
      <c r="F198" s="94"/>
      <c r="G198" s="77"/>
      <c r="H198" s="78"/>
      <c r="I198" s="1689"/>
      <c r="J198" s="1689"/>
      <c r="K198" s="2"/>
      <c r="L198" s="42"/>
    </row>
    <row r="199" spans="2:12" ht="14.25" customHeight="1" thickTop="1" thickBot="1" x14ac:dyDescent="0.25">
      <c r="B199" s="1"/>
      <c r="C199" s="1"/>
      <c r="D199" s="50"/>
      <c r="E199" s="116" t="s">
        <v>78</v>
      </c>
      <c r="F199" s="94"/>
      <c r="G199" s="77"/>
      <c r="H199" s="78"/>
      <c r="I199" s="1689"/>
      <c r="J199" s="1689"/>
      <c r="K199" s="2"/>
      <c r="L199" s="42"/>
    </row>
    <row r="200" spans="2:12" ht="14.25" customHeight="1" thickTop="1" thickBot="1" x14ac:dyDescent="0.25">
      <c r="B200" s="1"/>
      <c r="C200" s="1"/>
      <c r="D200" s="49"/>
      <c r="E200" s="111" t="s">
        <v>95</v>
      </c>
      <c r="F200" s="75"/>
      <c r="G200" s="75"/>
      <c r="H200" s="75"/>
      <c r="I200" s="1689"/>
      <c r="J200" s="1689"/>
      <c r="K200" s="2"/>
      <c r="L200" s="42"/>
    </row>
    <row r="201" spans="2:12" ht="14.25" customHeight="1" thickTop="1" thickBot="1" x14ac:dyDescent="0.25">
      <c r="B201" s="1"/>
      <c r="C201" s="1"/>
      <c r="D201" s="49"/>
      <c r="E201" s="119" t="s">
        <v>97</v>
      </c>
      <c r="F201" s="77"/>
      <c r="G201" s="77"/>
      <c r="H201" s="78"/>
      <c r="I201" s="1689">
        <v>1</v>
      </c>
      <c r="J201" s="1689"/>
      <c r="K201" s="2"/>
      <c r="L201" s="42"/>
    </row>
    <row r="202" spans="2:12" ht="14.25" customHeight="1" thickTop="1" thickBot="1" x14ac:dyDescent="0.25">
      <c r="B202" s="1"/>
      <c r="C202" s="1"/>
      <c r="D202" s="49"/>
      <c r="E202" s="119" t="s">
        <v>102</v>
      </c>
      <c r="F202" s="77"/>
      <c r="G202" s="77"/>
      <c r="H202" s="78"/>
      <c r="I202" s="1689"/>
      <c r="J202" s="1689"/>
      <c r="K202" s="2"/>
      <c r="L202" s="42"/>
    </row>
    <row r="203" spans="2:12" ht="14.25" customHeight="1" thickTop="1" thickBot="1" x14ac:dyDescent="0.25">
      <c r="B203" s="1"/>
      <c r="C203" s="1"/>
      <c r="D203" s="49"/>
      <c r="E203" s="119" t="s">
        <v>99</v>
      </c>
      <c r="F203" s="77"/>
      <c r="G203" s="77"/>
      <c r="H203" s="78"/>
      <c r="I203" s="1689"/>
      <c r="J203" s="1689"/>
      <c r="K203" s="2"/>
      <c r="L203" s="42"/>
    </row>
    <row r="204" spans="2:12" ht="14.25" customHeight="1" thickTop="1" thickBot="1" x14ac:dyDescent="0.25">
      <c r="B204" s="1"/>
      <c r="C204" s="1"/>
      <c r="D204" s="49"/>
      <c r="E204" s="120" t="s">
        <v>118</v>
      </c>
      <c r="F204" s="75"/>
      <c r="G204" s="75"/>
      <c r="H204" s="75"/>
      <c r="I204" s="1689">
        <v>0</v>
      </c>
      <c r="J204" s="1689"/>
      <c r="K204" s="2"/>
      <c r="L204" s="42"/>
    </row>
    <row r="205" spans="2:12" ht="14.25" customHeight="1" thickTop="1" thickBot="1" x14ac:dyDescent="0.25">
      <c r="B205" s="1"/>
      <c r="C205" s="1"/>
      <c r="D205" s="50"/>
      <c r="E205" s="119" t="s">
        <v>100</v>
      </c>
      <c r="F205" s="77"/>
      <c r="G205" s="77"/>
      <c r="H205" s="78"/>
      <c r="I205" s="1689">
        <v>2</v>
      </c>
      <c r="J205" s="1689"/>
      <c r="K205" s="2"/>
      <c r="L205" s="42"/>
    </row>
    <row r="206" spans="2:12" ht="14.25" customHeight="1" thickTop="1" thickBot="1" x14ac:dyDescent="0.25">
      <c r="B206" s="1"/>
      <c r="C206" s="1"/>
      <c r="D206" s="50"/>
      <c r="E206" s="119" t="s">
        <v>101</v>
      </c>
      <c r="F206" s="77"/>
      <c r="G206" s="77"/>
      <c r="H206" s="78"/>
      <c r="I206" s="1689">
        <v>4</v>
      </c>
      <c r="J206" s="1689"/>
      <c r="K206" s="2"/>
      <c r="L206" s="42"/>
    </row>
    <row r="207" spans="2:12" ht="14.25" customHeight="1" thickTop="1" thickBot="1" x14ac:dyDescent="0.25">
      <c r="B207" s="1"/>
      <c r="C207" s="1"/>
      <c r="D207" s="50"/>
      <c r="E207" s="121" t="s">
        <v>98</v>
      </c>
      <c r="F207" s="77"/>
      <c r="G207" s="77"/>
      <c r="H207" s="78"/>
      <c r="I207" s="1689">
        <v>5</v>
      </c>
      <c r="J207" s="1689"/>
      <c r="K207" s="2"/>
      <c r="L207" s="42"/>
    </row>
    <row r="208" spans="2:12" ht="14.25" customHeight="1" thickTop="1" thickBot="1" x14ac:dyDescent="0.25">
      <c r="B208" s="1"/>
      <c r="C208" s="1"/>
      <c r="D208" s="50"/>
      <c r="E208" s="119" t="s">
        <v>117</v>
      </c>
      <c r="F208" s="77"/>
      <c r="G208" s="77"/>
      <c r="H208" s="78"/>
      <c r="I208" s="1689">
        <v>1</v>
      </c>
      <c r="J208" s="1689"/>
      <c r="K208" s="2"/>
      <c r="L208" s="42"/>
    </row>
    <row r="209" spans="2:12" ht="14.25" customHeight="1" thickTop="1" thickBot="1" x14ac:dyDescent="0.25">
      <c r="B209" s="1"/>
      <c r="C209" s="1"/>
      <c r="D209" s="50"/>
      <c r="E209" s="119" t="s">
        <v>81</v>
      </c>
      <c r="F209" s="77"/>
      <c r="G209" s="77"/>
      <c r="H209" s="78"/>
      <c r="I209" s="1689">
        <v>1</v>
      </c>
      <c r="J209" s="1689"/>
      <c r="K209" s="2"/>
      <c r="L209" s="42"/>
    </row>
    <row r="210" spans="2:12" ht="14.25" customHeight="1" thickTop="1" thickBot="1" x14ac:dyDescent="0.25">
      <c r="B210" s="1"/>
      <c r="C210" s="1"/>
      <c r="D210" s="50"/>
      <c r="E210" s="119" t="s">
        <v>143</v>
      </c>
      <c r="F210" s="77"/>
      <c r="G210" s="77"/>
      <c r="H210" s="78"/>
      <c r="I210" s="1689"/>
      <c r="J210" s="1689"/>
      <c r="K210" s="2"/>
      <c r="L210" s="42"/>
    </row>
    <row r="211" spans="2:12" ht="14.25" customHeight="1" thickTop="1" thickBot="1" x14ac:dyDescent="0.25">
      <c r="B211" s="1"/>
      <c r="C211" s="1"/>
      <c r="D211" s="50"/>
      <c r="E211" s="119" t="s">
        <v>155</v>
      </c>
      <c r="F211" s="77"/>
      <c r="G211" s="77"/>
      <c r="H211" s="78"/>
      <c r="I211" s="1689"/>
      <c r="J211" s="1689"/>
      <c r="K211" s="2"/>
      <c r="L211" s="42"/>
    </row>
    <row r="212" spans="2:12" ht="14.25" customHeight="1" thickTop="1" thickBot="1" x14ac:dyDescent="0.25">
      <c r="B212" s="1"/>
      <c r="C212" s="1"/>
      <c r="D212" s="50"/>
      <c r="E212" s="119" t="s">
        <v>156</v>
      </c>
      <c r="F212" s="77"/>
      <c r="G212" s="77"/>
      <c r="H212" s="78"/>
      <c r="I212" s="1689"/>
      <c r="J212" s="1689"/>
      <c r="K212" s="2"/>
      <c r="L212" s="42"/>
    </row>
    <row r="213" spans="2:12" ht="14.25" customHeight="1" thickTop="1" thickBot="1" x14ac:dyDescent="0.25">
      <c r="B213" s="1"/>
      <c r="C213" s="1"/>
      <c r="D213" s="50"/>
      <c r="E213" s="119" t="s">
        <v>116</v>
      </c>
      <c r="F213" s="77"/>
      <c r="G213" s="77"/>
      <c r="H213" s="78"/>
      <c r="I213" s="1689"/>
      <c r="J213" s="1689"/>
      <c r="K213" s="2"/>
      <c r="L213" s="42"/>
    </row>
    <row r="214" spans="2:12" ht="14.25" customHeight="1" thickTop="1" thickBot="1" x14ac:dyDescent="0.25">
      <c r="B214" s="1"/>
      <c r="C214" s="1"/>
      <c r="D214" s="50"/>
      <c r="E214" s="120" t="s">
        <v>80</v>
      </c>
      <c r="F214" s="77"/>
      <c r="G214" s="77"/>
      <c r="H214" s="78"/>
      <c r="I214" s="1689"/>
      <c r="J214" s="1689"/>
      <c r="K214" s="2"/>
      <c r="L214" s="42"/>
    </row>
    <row r="215" spans="2:12" ht="14.25" customHeight="1" thickTop="1" thickBot="1" x14ac:dyDescent="0.25">
      <c r="B215" s="1"/>
      <c r="C215" s="1"/>
      <c r="D215" s="49"/>
      <c r="E215" s="116" t="s">
        <v>77</v>
      </c>
      <c r="F215" s="75"/>
      <c r="G215" s="75"/>
      <c r="H215" s="75"/>
      <c r="I215" s="1689"/>
      <c r="J215" s="1689"/>
      <c r="K215" s="2"/>
      <c r="L215" s="42"/>
    </row>
    <row r="216" spans="2:12" ht="14.25" customHeight="1" thickTop="1" thickBot="1" x14ac:dyDescent="0.25">
      <c r="B216" s="1"/>
      <c r="C216" s="1"/>
      <c r="D216" s="51"/>
      <c r="E216" s="119" t="s">
        <v>76</v>
      </c>
      <c r="F216" s="77"/>
      <c r="G216" s="77"/>
      <c r="H216" s="78"/>
      <c r="I216" s="1689"/>
      <c r="J216" s="1689"/>
      <c r="K216" s="2"/>
      <c r="L216" s="42"/>
    </row>
    <row r="217" spans="2:12" ht="14.25" customHeight="1" thickTop="1" thickBot="1" x14ac:dyDescent="0.25">
      <c r="B217" s="1"/>
      <c r="C217" s="1"/>
      <c r="D217" s="50"/>
      <c r="E217" s="116" t="s">
        <v>69</v>
      </c>
      <c r="F217" s="77"/>
      <c r="G217" s="77"/>
      <c r="H217" s="78"/>
      <c r="I217" s="1688"/>
      <c r="J217" s="1688"/>
      <c r="K217" s="2"/>
      <c r="L217" s="42"/>
    </row>
    <row r="218" spans="2:12" ht="14.25" customHeight="1" thickTop="1" thickBot="1" x14ac:dyDescent="0.25">
      <c r="B218" s="1"/>
      <c r="C218" s="1"/>
      <c r="D218" s="50"/>
      <c r="E218" s="119" t="s">
        <v>135</v>
      </c>
      <c r="F218" s="77"/>
      <c r="G218" s="77"/>
      <c r="H218" s="78"/>
      <c r="I218" s="1688">
        <v>34</v>
      </c>
      <c r="J218" s="1688"/>
      <c r="K218" s="2"/>
      <c r="L218" s="42"/>
    </row>
    <row r="219" spans="2:12" ht="14.25" customHeight="1" thickTop="1" thickBot="1" x14ac:dyDescent="0.25">
      <c r="B219" s="1"/>
      <c r="C219" s="1"/>
      <c r="D219" s="52"/>
      <c r="E219" s="122" t="s">
        <v>44</v>
      </c>
      <c r="F219" s="77"/>
      <c r="G219" s="77"/>
      <c r="H219" s="78"/>
      <c r="I219" s="1688">
        <v>13</v>
      </c>
      <c r="J219" s="1688"/>
      <c r="K219" s="2"/>
      <c r="L219" s="42"/>
    </row>
    <row r="220" spans="2:12" ht="16.5" thickTop="1" thickBot="1" x14ac:dyDescent="0.25">
      <c r="B220" s="1"/>
      <c r="C220" s="15"/>
      <c r="D220" s="157" t="s">
        <v>162</v>
      </c>
      <c r="E220" s="158"/>
      <c r="F220" s="158"/>
      <c r="G220" s="158"/>
      <c r="H220" s="159"/>
      <c r="I220" s="1238">
        <f>(I221+I222+I223)</f>
        <v>80</v>
      </c>
      <c r="J220" s="1304"/>
      <c r="K220" s="2"/>
      <c r="L220" s="42"/>
    </row>
    <row r="221" spans="2:12" ht="14.25" customHeight="1" thickTop="1" thickBot="1" x14ac:dyDescent="0.25">
      <c r="B221" s="1"/>
      <c r="C221" s="1"/>
      <c r="D221" s="18"/>
      <c r="E221" s="91" t="s">
        <v>82</v>
      </c>
      <c r="F221" s="95"/>
      <c r="G221" s="95"/>
      <c r="H221" s="96"/>
      <c r="I221" s="1691">
        <v>63</v>
      </c>
      <c r="J221" s="1692"/>
      <c r="K221" s="2"/>
      <c r="L221" s="42"/>
    </row>
    <row r="222" spans="2:12" ht="14.25" customHeight="1" thickTop="1" thickBot="1" x14ac:dyDescent="0.25">
      <c r="B222" s="1"/>
      <c r="C222" s="1"/>
      <c r="D222" s="15"/>
      <c r="E222" s="91" t="s">
        <v>145</v>
      </c>
      <c r="F222" s="95"/>
      <c r="G222" s="95"/>
      <c r="H222" s="96"/>
      <c r="I222" s="1691"/>
      <c r="J222" s="1692"/>
      <c r="K222" s="2"/>
      <c r="L222" s="42"/>
    </row>
    <row r="223" spans="2:12" ht="14.25" customHeight="1" thickTop="1" thickBot="1" x14ac:dyDescent="0.25">
      <c r="B223" s="1"/>
      <c r="C223" s="1"/>
      <c r="D223" s="15"/>
      <c r="E223" s="91" t="s">
        <v>176</v>
      </c>
      <c r="F223" s="95"/>
      <c r="G223" s="95"/>
      <c r="H223" s="96"/>
      <c r="I223" s="1691">
        <v>17</v>
      </c>
      <c r="J223" s="1692"/>
      <c r="K223" s="2"/>
      <c r="L223" s="42"/>
    </row>
    <row r="224" spans="2:12" ht="14.25" customHeight="1" thickTop="1" thickBot="1" x14ac:dyDescent="0.25">
      <c r="B224"/>
      <c r="C224" s="1"/>
      <c r="D224" s="24"/>
      <c r="E224" s="209" t="s">
        <v>83</v>
      </c>
      <c r="F224" s="178"/>
      <c r="G224" s="178"/>
      <c r="H224" s="179"/>
      <c r="I224" s="1295">
        <f>SUM(I225:I226)</f>
        <v>1</v>
      </c>
      <c r="J224" s="1296"/>
      <c r="K224" s="2"/>
      <c r="L224" s="42"/>
    </row>
    <row r="225" spans="2:13" ht="14.25" customHeight="1" thickTop="1" thickBot="1" x14ac:dyDescent="0.25">
      <c r="B225" s="1"/>
      <c r="C225" s="1"/>
      <c r="D225" s="15"/>
      <c r="E225" s="97" t="s">
        <v>84</v>
      </c>
      <c r="F225" s="88"/>
      <c r="G225" s="88"/>
      <c r="H225" s="98"/>
      <c r="I225" s="1691"/>
      <c r="J225" s="1692"/>
      <c r="K225" s="2"/>
      <c r="L225" s="42"/>
    </row>
    <row r="226" spans="2:13" ht="14.25" customHeight="1" thickTop="1" thickBot="1" x14ac:dyDescent="0.25">
      <c r="B226" s="1"/>
      <c r="C226" s="1"/>
      <c r="D226" s="15"/>
      <c r="E226" s="99" t="s">
        <v>85</v>
      </c>
      <c r="F226" s="88"/>
      <c r="G226" s="88"/>
      <c r="H226" s="98"/>
      <c r="I226" s="1701">
        <v>1</v>
      </c>
      <c r="J226" s="1702"/>
      <c r="K226" s="2"/>
      <c r="L226" s="42"/>
    </row>
    <row r="227" spans="2:13" ht="14.25" customHeight="1" thickTop="1" thickBot="1" x14ac:dyDescent="0.25">
      <c r="B227" s="1"/>
      <c r="C227" s="1"/>
      <c r="D227" s="15"/>
      <c r="E227" s="209" t="s">
        <v>174</v>
      </c>
      <c r="F227" s="178"/>
      <c r="G227" s="178"/>
      <c r="H227" s="179"/>
      <c r="I227" s="1295">
        <f>(I228+I229+I230+I231)</f>
        <v>2</v>
      </c>
      <c r="J227" s="1296"/>
      <c r="K227" s="2"/>
      <c r="L227" s="42"/>
    </row>
    <row r="228" spans="2:13" ht="14.25" customHeight="1" thickTop="1" thickBot="1" x14ac:dyDescent="0.25">
      <c r="B228" s="1"/>
      <c r="C228" s="1"/>
      <c r="D228" s="15"/>
      <c r="E228" s="99" t="s">
        <v>119</v>
      </c>
      <c r="F228" s="88"/>
      <c r="G228" s="88"/>
      <c r="H228" s="98"/>
      <c r="I228" s="1691"/>
      <c r="J228" s="1692"/>
      <c r="K228" s="2"/>
      <c r="L228" s="42"/>
    </row>
    <row r="229" spans="2:13" ht="14.25" customHeight="1" thickTop="1" thickBot="1" x14ac:dyDescent="0.25">
      <c r="B229" s="1"/>
      <c r="C229" s="1"/>
      <c r="D229" s="15"/>
      <c r="E229" s="99" t="s">
        <v>87</v>
      </c>
      <c r="F229" s="88"/>
      <c r="G229" s="88"/>
      <c r="H229" s="98"/>
      <c r="I229" s="1691"/>
      <c r="J229" s="1692"/>
      <c r="K229" s="2"/>
      <c r="L229" s="42"/>
    </row>
    <row r="230" spans="2:13" ht="14.25" customHeight="1" thickTop="1" thickBot="1" x14ac:dyDescent="0.25">
      <c r="B230" s="1"/>
      <c r="C230" s="1"/>
      <c r="D230" s="15"/>
      <c r="E230" s="99" t="s">
        <v>88</v>
      </c>
      <c r="F230" s="88"/>
      <c r="G230" s="88"/>
      <c r="H230" s="98"/>
      <c r="I230" s="1691">
        <v>2</v>
      </c>
      <c r="J230" s="1692"/>
      <c r="K230" s="2"/>
      <c r="L230" s="42"/>
    </row>
    <row r="231" spans="2:13" ht="14.25" customHeight="1" thickTop="1" thickBot="1" x14ac:dyDescent="0.25">
      <c r="B231" s="1"/>
      <c r="C231" s="1"/>
      <c r="D231" s="15"/>
      <c r="E231" s="100" t="s">
        <v>173</v>
      </c>
      <c r="F231" s="77"/>
      <c r="G231" s="77"/>
      <c r="H231" s="78"/>
      <c r="I231" s="1691"/>
      <c r="J231" s="1692"/>
      <c r="K231" s="2"/>
      <c r="L231" s="42"/>
    </row>
    <row r="232" spans="2:13" ht="14.25" customHeight="1" thickTop="1" thickBot="1" x14ac:dyDescent="0.25">
      <c r="B232" s="1"/>
      <c r="C232" s="1"/>
      <c r="D232" s="157" t="s">
        <v>163</v>
      </c>
      <c r="E232" s="158"/>
      <c r="F232" s="158"/>
      <c r="G232" s="158"/>
      <c r="H232" s="159"/>
      <c r="I232" s="1238">
        <f>(I233+I234+I235)</f>
        <v>61</v>
      </c>
      <c r="J232" s="1304"/>
      <c r="K232" s="2"/>
      <c r="L232" s="42"/>
    </row>
    <row r="233" spans="2:13" ht="14.25" customHeight="1" thickTop="1" thickBot="1" x14ac:dyDescent="0.25">
      <c r="B233" s="1"/>
      <c r="C233" s="1"/>
      <c r="D233" s="15"/>
      <c r="E233" s="101" t="s">
        <v>9</v>
      </c>
      <c r="F233" s="75"/>
      <c r="G233" s="75"/>
      <c r="H233" s="75"/>
      <c r="I233" s="1690">
        <v>23</v>
      </c>
      <c r="J233" s="1690"/>
      <c r="K233" s="2"/>
      <c r="L233" s="42"/>
    </row>
    <row r="234" spans="2:13" ht="14.25" customHeight="1" thickTop="1" thickBot="1" x14ac:dyDescent="0.25">
      <c r="B234" s="1"/>
      <c r="C234" s="1"/>
      <c r="D234" s="15"/>
      <c r="E234" s="91" t="s">
        <v>144</v>
      </c>
      <c r="F234" s="77"/>
      <c r="G234" s="77"/>
      <c r="H234" s="78"/>
      <c r="I234" s="1688"/>
      <c r="J234" s="1688"/>
      <c r="K234" s="2"/>
      <c r="L234" s="42"/>
    </row>
    <row r="235" spans="2:13" ht="14.25" customHeight="1" thickTop="1" thickBot="1" x14ac:dyDescent="0.25">
      <c r="B235" s="1"/>
      <c r="C235" s="1"/>
      <c r="D235" s="15"/>
      <c r="E235" s="191" t="s">
        <v>24</v>
      </c>
      <c r="F235" s="80"/>
      <c r="G235" s="80"/>
      <c r="H235" s="81"/>
      <c r="I235" s="1688">
        <v>38</v>
      </c>
      <c r="J235" s="1688"/>
      <c r="K235" s="2"/>
      <c r="L235" s="42"/>
    </row>
    <row r="236" spans="2:13" ht="14.25" customHeight="1" thickTop="1" thickBot="1" x14ac:dyDescent="0.25">
      <c r="B236" s="1"/>
      <c r="C236" s="1"/>
      <c r="D236" s="157" t="s">
        <v>164</v>
      </c>
      <c r="E236" s="158"/>
      <c r="F236" s="158"/>
      <c r="G236" s="158"/>
      <c r="H236" s="159"/>
      <c r="I236" s="1238">
        <f>SUM(I237:J240)</f>
        <v>68</v>
      </c>
      <c r="J236" s="1304"/>
      <c r="K236" s="2"/>
      <c r="L236" s="42"/>
    </row>
    <row r="237" spans="2:13" ht="14.25" customHeight="1" thickTop="1" thickBot="1" x14ac:dyDescent="0.25">
      <c r="B237" s="1"/>
      <c r="C237" s="1"/>
      <c r="D237" s="18"/>
      <c r="E237" s="91" t="s">
        <v>9</v>
      </c>
      <c r="F237" s="77"/>
      <c r="G237" s="77"/>
      <c r="H237" s="78"/>
      <c r="I237" s="1688">
        <v>21</v>
      </c>
      <c r="J237" s="1688"/>
      <c r="K237" s="2"/>
      <c r="L237" s="42"/>
    </row>
    <row r="238" spans="2:13" ht="14.25" customHeight="1" thickTop="1" thickBot="1" x14ac:dyDescent="0.25">
      <c r="B238" s="1"/>
      <c r="C238" s="1"/>
      <c r="D238" s="15"/>
      <c r="E238" s="91" t="s">
        <v>144</v>
      </c>
      <c r="F238" s="77"/>
      <c r="G238" s="77"/>
      <c r="H238" s="78"/>
      <c r="I238" s="1688"/>
      <c r="J238" s="1688"/>
      <c r="K238" s="2"/>
      <c r="L238" s="42"/>
    </row>
    <row r="239" spans="2:13" ht="14.25" customHeight="1" thickTop="1" thickBot="1" x14ac:dyDescent="0.25">
      <c r="B239" s="1"/>
      <c r="C239" s="1"/>
      <c r="D239" s="15"/>
      <c r="E239" s="191" t="s">
        <v>24</v>
      </c>
      <c r="F239" s="80"/>
      <c r="G239" s="80"/>
      <c r="H239" s="81"/>
      <c r="I239" s="1688">
        <v>47</v>
      </c>
      <c r="J239" s="1688"/>
      <c r="K239" s="2"/>
      <c r="L239" s="42"/>
    </row>
    <row r="240" spans="2:13" ht="14.25" customHeight="1" thickTop="1" thickBot="1" x14ac:dyDescent="0.25">
      <c r="B240" s="1"/>
      <c r="C240" s="1"/>
      <c r="D240" s="15"/>
      <c r="E240" s="191" t="s">
        <v>12</v>
      </c>
      <c r="F240" s="80"/>
      <c r="G240" s="80"/>
      <c r="H240" s="81"/>
      <c r="I240" s="1691"/>
      <c r="J240" s="1692"/>
      <c r="K240" s="2"/>
      <c r="L240" s="42"/>
      <c r="M240" s="45"/>
    </row>
    <row r="241" spans="2:12" ht="14.25" customHeight="1" thickTop="1" thickBot="1" x14ac:dyDescent="0.3">
      <c r="B241" s="1"/>
      <c r="C241" s="1"/>
      <c r="D241" s="15"/>
      <c r="E241" s="1305" t="s">
        <v>32</v>
      </c>
      <c r="F241" s="1306"/>
      <c r="G241" s="1306"/>
      <c r="H241" s="1307"/>
      <c r="I241" s="1271">
        <f>(I242+I243+I244+I245)</f>
        <v>72</v>
      </c>
      <c r="J241" s="1271"/>
      <c r="K241" s="2"/>
      <c r="L241" s="42"/>
    </row>
    <row r="242" spans="2:12" ht="14.25" customHeight="1" thickTop="1" thickBot="1" x14ac:dyDescent="0.25">
      <c r="B242" s="1"/>
      <c r="C242" s="1"/>
      <c r="D242" s="15"/>
      <c r="E242" s="101" t="s">
        <v>9</v>
      </c>
      <c r="F242" s="75"/>
      <c r="G242" s="75"/>
      <c r="H242" s="75"/>
      <c r="I242" s="1690">
        <v>10</v>
      </c>
      <c r="J242" s="1690"/>
      <c r="K242" s="2"/>
      <c r="L242" s="46"/>
    </row>
    <row r="243" spans="2:12" ht="14.25" customHeight="1" thickTop="1" thickBot="1" x14ac:dyDescent="0.25">
      <c r="B243" s="1"/>
      <c r="C243" s="1"/>
      <c r="D243" s="15"/>
      <c r="E243" s="91" t="s">
        <v>144</v>
      </c>
      <c r="F243" s="77"/>
      <c r="G243" s="77"/>
      <c r="H243" s="78"/>
      <c r="I243" s="1688"/>
      <c r="J243" s="1688"/>
      <c r="K243" s="2"/>
      <c r="L243" s="46"/>
    </row>
    <row r="244" spans="2:12" ht="14.25" customHeight="1" thickTop="1" thickBot="1" x14ac:dyDescent="0.25">
      <c r="B244" s="1"/>
      <c r="C244" s="1"/>
      <c r="D244" s="15"/>
      <c r="E244" s="191" t="s">
        <v>24</v>
      </c>
      <c r="F244" s="80"/>
      <c r="G244" s="80"/>
      <c r="H244" s="81"/>
      <c r="I244" s="1688">
        <v>24</v>
      </c>
      <c r="J244" s="1688"/>
      <c r="K244" s="2"/>
      <c r="L244" s="42"/>
    </row>
    <row r="245" spans="2:12" ht="14.25" customHeight="1" thickTop="1" thickBot="1" x14ac:dyDescent="0.25">
      <c r="B245" s="1"/>
      <c r="C245" s="1"/>
      <c r="D245" s="19"/>
      <c r="E245" s="91" t="s">
        <v>39</v>
      </c>
      <c r="F245" s="80"/>
      <c r="G245" s="80"/>
      <c r="H245" s="81"/>
      <c r="I245" s="1688">
        <v>38</v>
      </c>
      <c r="J245" s="1688"/>
      <c r="K245" s="2"/>
      <c r="L245" s="42"/>
    </row>
    <row r="246" spans="2:12" ht="16.5" thickTop="1" thickBot="1" x14ac:dyDescent="0.25">
      <c r="B246" s="1"/>
      <c r="C246" s="58"/>
      <c r="D246" s="160" t="s">
        <v>166</v>
      </c>
      <c r="E246" s="153"/>
      <c r="F246" s="161"/>
      <c r="G246" s="155"/>
      <c r="H246" s="156"/>
      <c r="I246" s="1227">
        <f>(I247+I248+I249+I250)</f>
        <v>60</v>
      </c>
      <c r="J246" s="1227"/>
      <c r="K246" s="1"/>
      <c r="L246" s="42"/>
    </row>
    <row r="247" spans="2:12" ht="14.25" customHeight="1" thickTop="1" thickBot="1" x14ac:dyDescent="0.25">
      <c r="B247" s="1"/>
      <c r="C247" s="7"/>
      <c r="D247" s="59"/>
      <c r="E247" s="102" t="s">
        <v>169</v>
      </c>
      <c r="F247" s="103"/>
      <c r="G247" s="103"/>
      <c r="H247" s="104"/>
      <c r="I247" s="1688">
        <v>13</v>
      </c>
      <c r="J247" s="1688"/>
      <c r="K247" s="1"/>
      <c r="L247" s="42"/>
    </row>
    <row r="248" spans="2:12" ht="14.25" customHeight="1" thickTop="1" thickBot="1" x14ac:dyDescent="0.25">
      <c r="B248" s="1"/>
      <c r="C248" s="60"/>
      <c r="D248" s="58"/>
      <c r="E248" s="103" t="s">
        <v>167</v>
      </c>
      <c r="F248" s="103"/>
      <c r="G248" s="103"/>
      <c r="H248" s="103"/>
      <c r="I248" s="1690">
        <v>14</v>
      </c>
      <c r="J248" s="1690"/>
      <c r="K248" s="1"/>
    </row>
    <row r="249" spans="2:12" ht="14.25" customHeight="1" thickTop="1" thickBot="1" x14ac:dyDescent="0.25">
      <c r="B249" s="1"/>
      <c r="C249" s="60"/>
      <c r="D249" s="58"/>
      <c r="E249" s="105" t="s">
        <v>168</v>
      </c>
      <c r="F249" s="103"/>
      <c r="G249" s="103"/>
      <c r="H249" s="104"/>
      <c r="I249" s="1688">
        <v>32</v>
      </c>
      <c r="J249" s="1688"/>
      <c r="K249" s="1"/>
    </row>
    <row r="250" spans="2:12" ht="14.25" customHeight="1" thickTop="1" thickBot="1" x14ac:dyDescent="0.25">
      <c r="B250" s="1"/>
      <c r="C250" s="60"/>
      <c r="D250" s="58"/>
      <c r="E250" s="105" t="s">
        <v>170</v>
      </c>
      <c r="F250" s="103"/>
      <c r="G250" s="103"/>
      <c r="H250" s="104"/>
      <c r="I250" s="1688">
        <v>1</v>
      </c>
      <c r="J250" s="1688"/>
      <c r="K250" s="1"/>
    </row>
    <row r="251" spans="2:12" ht="14.25" customHeight="1" thickTop="1" thickBot="1" x14ac:dyDescent="0.3">
      <c r="B251" s="1"/>
      <c r="C251" s="6"/>
      <c r="D251" s="15"/>
      <c r="E251" s="207" t="s">
        <v>37</v>
      </c>
      <c r="F251" s="180"/>
      <c r="G251" s="180"/>
      <c r="H251" s="181"/>
      <c r="I251" s="1271">
        <f>I252+I253+I254</f>
        <v>1</v>
      </c>
      <c r="J251" s="1271"/>
      <c r="K251" s="1"/>
    </row>
    <row r="252" spans="2:12" ht="14.25" customHeight="1" thickTop="1" thickBot="1" x14ac:dyDescent="0.25">
      <c r="B252" s="1"/>
      <c r="C252" s="1"/>
      <c r="D252" s="15"/>
      <c r="E252" s="106" t="s">
        <v>13</v>
      </c>
      <c r="F252" s="77"/>
      <c r="G252" s="77"/>
      <c r="H252" s="78"/>
      <c r="I252" s="1688"/>
      <c r="J252" s="1688"/>
      <c r="K252" s="1"/>
    </row>
    <row r="253" spans="2:12" ht="14.25" customHeight="1" thickTop="1" thickBot="1" x14ac:dyDescent="0.25">
      <c r="B253" s="1"/>
      <c r="C253" s="6"/>
      <c r="D253" s="15"/>
      <c r="E253" s="107" t="s">
        <v>14</v>
      </c>
      <c r="F253" s="103"/>
      <c r="G253" s="103"/>
      <c r="H253" s="104"/>
      <c r="I253" s="1690">
        <v>1</v>
      </c>
      <c r="J253" s="1690"/>
      <c r="K253" s="1"/>
    </row>
    <row r="254" spans="2:12" ht="14.25" customHeight="1" thickTop="1" thickBot="1" x14ac:dyDescent="0.25">
      <c r="B254" s="1"/>
      <c r="C254" s="6"/>
      <c r="D254" s="15"/>
      <c r="E254" s="108" t="s">
        <v>89</v>
      </c>
      <c r="F254" s="103"/>
      <c r="G254" s="103"/>
      <c r="H254" s="104"/>
      <c r="I254" s="1688"/>
      <c r="J254" s="1688"/>
      <c r="K254" s="3"/>
    </row>
    <row r="255" spans="2:12" ht="15" customHeight="1" thickTop="1" thickBot="1" x14ac:dyDescent="0.25">
      <c r="B255" s="1"/>
      <c r="C255" s="162" t="s">
        <v>171</v>
      </c>
      <c r="D255" s="163"/>
      <c r="E255" s="163"/>
      <c r="F255" s="163"/>
      <c r="G255" s="164"/>
      <c r="H255" s="1238" t="s">
        <v>0</v>
      </c>
      <c r="I255" s="1309"/>
      <c r="J255" s="1304"/>
      <c r="K255" s="1"/>
    </row>
    <row r="256" spans="2:12" ht="15" customHeight="1" thickTop="1" x14ac:dyDescent="0.2">
      <c r="B256" s="3"/>
      <c r="C256" s="165"/>
      <c r="D256" s="166"/>
      <c r="E256" s="166"/>
      <c r="F256" s="166"/>
      <c r="G256" s="167"/>
      <c r="H256" s="1310">
        <f>(F10+J15-F21+J77-H90)</f>
        <v>2250</v>
      </c>
      <c r="I256" s="1311"/>
      <c r="J256" s="1312"/>
      <c r="K256" s="3"/>
    </row>
    <row r="257" spans="2:11" ht="15" customHeight="1" thickBot="1" x14ac:dyDescent="0.25">
      <c r="B257" s="3"/>
      <c r="C257" s="168"/>
      <c r="D257" s="169"/>
      <c r="E257" s="169"/>
      <c r="F257" s="169"/>
      <c r="G257" s="170"/>
      <c r="H257" s="1313"/>
      <c r="I257" s="1314"/>
      <c r="J257" s="1315"/>
      <c r="K257" s="3"/>
    </row>
    <row r="258" spans="2:11" ht="13.5" thickTop="1" x14ac:dyDescent="0.2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60" spans="2:11" x14ac:dyDescent="0.2">
      <c r="E260" s="47"/>
    </row>
    <row r="261" spans="2:11" x14ac:dyDescent="0.2">
      <c r="E261" s="47"/>
    </row>
    <row r="262" spans="2:11" x14ac:dyDescent="0.2">
      <c r="E262" s="47"/>
    </row>
    <row r="263" spans="2:11" x14ac:dyDescent="0.2">
      <c r="E263" s="47"/>
    </row>
    <row r="264" spans="2:11" x14ac:dyDescent="0.2">
      <c r="E264" s="47"/>
    </row>
    <row r="265" spans="2:11" x14ac:dyDescent="0.2">
      <c r="E265" s="39"/>
    </row>
    <row r="267" spans="2:11" x14ac:dyDescent="0.2">
      <c r="E267" s="39"/>
    </row>
  </sheetData>
  <sheetProtection password="DF07" sheet="1"/>
  <customSheetViews>
    <customSheetView guid="{00693D45-C56D-461F-A426-F4F2D86CE8F3}" showPageBreaks="1" showGridLines="0" showRowCol="0" zeroValues="0" printArea="1" view="pageBreakPreview" topLeftCell="B1">
      <selection activeCell="H42" sqref="H42"/>
      <rowBreaks count="2" manualBreakCount="2">
        <brk id="65" min="1" max="10" man="1"/>
        <brk id="132" min="1" max="10" man="1"/>
      </rowBreaks>
      <pageMargins left="3.937007874015748E-2" right="0.23622047244094491" top="0.15748031496062992" bottom="3.937007874015748E-2" header="0" footer="0"/>
      <printOptions verticalCentered="1"/>
      <pageSetup scale="70" fitToHeight="2" pageOrder="overThenDown" orientation="portrait" r:id="rId1"/>
      <headerFooter alignWithMargins="0"/>
    </customSheetView>
    <customSheetView guid="{97430386-6CCE-4300-991C-9D05DEFDB4D5}" showPageBreaks="1" showGridLines="0" showRowCol="0" zeroValues="0" printArea="1" view="pageBreakPreview" topLeftCell="B34">
      <selection activeCell="H42" sqref="H42"/>
      <rowBreaks count="2" manualBreakCount="2">
        <brk id="65" min="1" max="10" man="1"/>
        <brk id="132" min="1" max="10" man="1"/>
      </rowBreaks>
      <pageMargins left="3.937007874015748E-2" right="0.23622047244094491" top="0.15748031496062992" bottom="3.937007874015748E-2" header="0" footer="0"/>
      <printOptions verticalCentered="1"/>
      <pageSetup scale="70" fitToHeight="2" pageOrder="overThenDown" orientation="portrait" r:id="rId2"/>
      <headerFooter alignWithMargins="0"/>
    </customSheetView>
    <customSheetView guid="{7D0AEEC9-2A59-45FC-9D6E-3D6150BA015F}" scale="115" showGridLines="0" showRowCol="0" zeroValues="0" topLeftCell="A10">
      <selection activeCell="C7" sqref="C7:D7"/>
      <rowBreaks count="1" manualBreakCount="1">
        <brk id="74" max="16383" man="1"/>
      </rowBreaks>
      <pageMargins left="3.937007874015748E-2" right="0.23622047244094491" top="0.15748031496062992" bottom="3.937007874015748E-2" header="0" footer="0"/>
      <printOptions verticalCentered="1"/>
      <pageSetup scale="70" fitToHeight="2" pageOrder="overThenDown" orientation="portrait" r:id="rId3"/>
      <headerFooter alignWithMargins="0"/>
    </customSheetView>
    <customSheetView guid="{D157721D-B988-4B6E-BD52-91A268F880C4}" scale="115" showGridLines="0" showRowCol="0" zeroValues="0">
      <selection activeCell="C7" sqref="C7:D7"/>
      <rowBreaks count="1" manualBreakCount="1">
        <brk id="74" max="16383" man="1"/>
      </rowBreaks>
      <pageMargins left="3.937007874015748E-2" right="0.23622047244094491" top="0.15748031496062992" bottom="3.937007874015748E-2" header="0" footer="0"/>
      <printOptions verticalCentered="1"/>
      <pageSetup scale="75" fitToHeight="2" pageOrder="overThenDown" orientation="portrait" r:id="rId4"/>
      <headerFooter alignWithMargins="0"/>
    </customSheetView>
    <customSheetView guid="{FAE066D7-12A6-432A-BBA2-2DB7F7D09B07}" scale="115" showGridLines="0" showRowCol="0" zeroValues="0">
      <selection activeCell="B1" sqref="B1:G4"/>
      <rowBreaks count="1" manualBreakCount="1">
        <brk id="74" max="16383" man="1"/>
      </rowBreaks>
      <pageMargins left="3.937007874015748E-2" right="0.23622047244094491" top="0.15748031496062992" bottom="3.937007874015748E-2" header="0" footer="0"/>
      <printOptions verticalCentered="1"/>
      <pageSetup scale="75" fitToHeight="2" pageOrder="overThenDown" orientation="portrait" r:id="rId5"/>
      <headerFooter alignWithMargins="0"/>
    </customSheetView>
    <customSheetView guid="{2303B38C-7E86-4405-8750-E3C0D1408889}" scale="115" showGridLines="0" showRowCol="0" zeroValues="0">
      <selection activeCell="B1" sqref="B1:G4"/>
      <rowBreaks count="1" manualBreakCount="1">
        <brk id="74" max="16383" man="1"/>
      </rowBreaks>
      <pageMargins left="3.937007874015748E-2" right="0.23622047244094491" top="0.15748031496062992" bottom="3.937007874015748E-2" header="0" footer="0"/>
      <printOptions verticalCentered="1"/>
      <pageSetup scale="75" fitToHeight="2" pageOrder="overThenDown" orientation="portrait" r:id="rId6"/>
      <headerFooter alignWithMargins="0"/>
    </customSheetView>
    <customSheetView guid="{11B93BB5-8A1D-490F-A4DC-4BF5FC9C1A2E}" scale="115" showGridLines="0" showRowCol="0" zeroValues="0">
      <selection activeCell="E294" sqref="E294"/>
      <rowBreaks count="1" manualBreakCount="1">
        <brk id="74" max="16383" man="1"/>
      </rowBreaks>
      <pageMargins left="3.937007874015748E-2" right="0.23622047244094491" top="0.15748031496062992" bottom="3.937007874015748E-2" header="0" footer="0"/>
      <printOptions verticalCentered="1"/>
      <pageSetup scale="75" fitToHeight="2" pageOrder="overThenDown" orientation="portrait" r:id="rId7"/>
      <headerFooter alignWithMargins="0"/>
    </customSheetView>
    <customSheetView guid="{154DD74C-C178-4F18-BBAA-868D67D31DDC}" scale="115" showPageBreaks="1" showGridLines="0" showRowCol="0" zeroValues="0" topLeftCell="A240">
      <selection activeCell="C7" sqref="C7:D7"/>
      <rowBreaks count="1" manualBreakCount="1">
        <brk id="74" max="16383" man="1"/>
      </rowBreaks>
      <pageMargins left="3.937007874015748E-2" right="0.23622047244094491" top="0.15748031496062992" bottom="3.937007874015748E-2" header="0" footer="0"/>
      <printOptions verticalCentered="1"/>
      <pageSetup scale="70" fitToHeight="2" pageOrder="overThenDown" orientation="portrait" r:id="rId8"/>
      <headerFooter alignWithMargins="0"/>
    </customSheetView>
  </customSheetViews>
  <mergeCells count="204">
    <mergeCell ref="J15:K15"/>
    <mergeCell ref="J16:K16"/>
    <mergeCell ref="J17:K17"/>
    <mergeCell ref="I216:J216"/>
    <mergeCell ref="I175:J175"/>
    <mergeCell ref="I176:J176"/>
    <mergeCell ref="I177:J177"/>
    <mergeCell ref="I186:J186"/>
    <mergeCell ref="I189:J189"/>
    <mergeCell ref="I199:J199"/>
    <mergeCell ref="I201:J201"/>
    <mergeCell ref="I203:J203"/>
    <mergeCell ref="I109:J109"/>
    <mergeCell ref="I125:J125"/>
    <mergeCell ref="I152:J152"/>
    <mergeCell ref="I144:J144"/>
    <mergeCell ref="I196:J196"/>
    <mergeCell ref="I131:J131"/>
    <mergeCell ref="I148:J148"/>
    <mergeCell ref="I153:J153"/>
    <mergeCell ref="I188:J188"/>
    <mergeCell ref="I168:J168"/>
    <mergeCell ref="I173:J173"/>
    <mergeCell ref="I180:J180"/>
    <mergeCell ref="I243:J243"/>
    <mergeCell ref="I222:J222"/>
    <mergeCell ref="I207:J207"/>
    <mergeCell ref="I238:J238"/>
    <mergeCell ref="I237:J237"/>
    <mergeCell ref="I234:J234"/>
    <mergeCell ref="I215:J215"/>
    <mergeCell ref="I219:J219"/>
    <mergeCell ref="I217:J217"/>
    <mergeCell ref="I223:J223"/>
    <mergeCell ref="I236:J236"/>
    <mergeCell ref="I229:J229"/>
    <mergeCell ref="I235:J235"/>
    <mergeCell ref="I230:J230"/>
    <mergeCell ref="I209:J209"/>
    <mergeCell ref="I212:J212"/>
    <mergeCell ref="I124:J124"/>
    <mergeCell ref="I126:J126"/>
    <mergeCell ref="I133:J133"/>
    <mergeCell ref="I132:J132"/>
    <mergeCell ref="I167:J167"/>
    <mergeCell ref="I145:J145"/>
    <mergeCell ref="I139:J139"/>
    <mergeCell ref="I160:J160"/>
    <mergeCell ref="I156:J156"/>
    <mergeCell ref="I157:J157"/>
    <mergeCell ref="I135:J135"/>
    <mergeCell ref="I136:J136"/>
    <mergeCell ref="I154:J154"/>
    <mergeCell ref="I134:J134"/>
    <mergeCell ref="I155:J155"/>
    <mergeCell ref="I138:J138"/>
    <mergeCell ref="I119:J119"/>
    <mergeCell ref="I198:J198"/>
    <mergeCell ref="I141:J141"/>
    <mergeCell ref="I142:J142"/>
    <mergeCell ref="I143:J143"/>
    <mergeCell ref="I129:J129"/>
    <mergeCell ref="I182:J182"/>
    <mergeCell ref="I147:J147"/>
    <mergeCell ref="I120:J120"/>
    <mergeCell ref="I183:J183"/>
    <mergeCell ref="I140:J140"/>
    <mergeCell ref="I149:J149"/>
    <mergeCell ref="I122:J122"/>
    <mergeCell ref="I137:J137"/>
    <mergeCell ref="I130:J130"/>
    <mergeCell ref="I165:J165"/>
    <mergeCell ref="I151:J151"/>
    <mergeCell ref="I166:J166"/>
    <mergeCell ref="I146:J146"/>
    <mergeCell ref="I164:J164"/>
    <mergeCell ref="I159:J159"/>
    <mergeCell ref="I190:J190"/>
    <mergeCell ref="I191:J191"/>
    <mergeCell ref="I192:J192"/>
    <mergeCell ref="I170:J170"/>
    <mergeCell ref="I204:J204"/>
    <mergeCell ref="I205:J205"/>
    <mergeCell ref="I221:J221"/>
    <mergeCell ref="I179:J179"/>
    <mergeCell ref="I161:J161"/>
    <mergeCell ref="I227:J227"/>
    <mergeCell ref="I200:J200"/>
    <mergeCell ref="I206:J206"/>
    <mergeCell ref="I226:J226"/>
    <mergeCell ref="I208:J208"/>
    <mergeCell ref="I220:J220"/>
    <mergeCell ref="I213:J213"/>
    <mergeCell ref="I210:J210"/>
    <mergeCell ref="I214:J214"/>
    <mergeCell ref="I171:J171"/>
    <mergeCell ref="I181:J181"/>
    <mergeCell ref="I184:J184"/>
    <mergeCell ref="I194:J194"/>
    <mergeCell ref="I185:J185"/>
    <mergeCell ref="I195:J195"/>
    <mergeCell ref="I187:J187"/>
    <mergeCell ref="I193:J193"/>
    <mergeCell ref="J21:J22"/>
    <mergeCell ref="F21:I21"/>
    <mergeCell ref="D38:E38"/>
    <mergeCell ref="C16:G16"/>
    <mergeCell ref="D34:E34"/>
    <mergeCell ref="I114:J114"/>
    <mergeCell ref="D71:E71"/>
    <mergeCell ref="D70:E70"/>
    <mergeCell ref="I117:J117"/>
    <mergeCell ref="D72:E72"/>
    <mergeCell ref="C66:I68"/>
    <mergeCell ref="J66:J68"/>
    <mergeCell ref="D77:E77"/>
    <mergeCell ref="C76:I76"/>
    <mergeCell ref="E92:F92"/>
    <mergeCell ref="E94:F94"/>
    <mergeCell ref="I118:J118"/>
    <mergeCell ref="I104:J104"/>
    <mergeCell ref="H96:I96"/>
    <mergeCell ref="I103:J103"/>
    <mergeCell ref="I111:J111"/>
    <mergeCell ref="I116:J116"/>
    <mergeCell ref="I115:J115"/>
    <mergeCell ref="D78:E78"/>
    <mergeCell ref="E93:F93"/>
    <mergeCell ref="E96:F96"/>
    <mergeCell ref="I108:J108"/>
    <mergeCell ref="H95:I95"/>
    <mergeCell ref="H92:I92"/>
    <mergeCell ref="I101:J101"/>
    <mergeCell ref="I106:J106"/>
    <mergeCell ref="I97:J97"/>
    <mergeCell ref="I98:J99"/>
    <mergeCell ref="C89:G91"/>
    <mergeCell ref="H89:I89"/>
    <mergeCell ref="H90:I91"/>
    <mergeCell ref="I100:J100"/>
    <mergeCell ref="I102:J102"/>
    <mergeCell ref="H93:I93"/>
    <mergeCell ref="H94:I94"/>
    <mergeCell ref="C5:H5"/>
    <mergeCell ref="C6:H6"/>
    <mergeCell ref="D49:E49"/>
    <mergeCell ref="H13:I13"/>
    <mergeCell ref="F19:I19"/>
    <mergeCell ref="H9:I9"/>
    <mergeCell ref="C9:E11"/>
    <mergeCell ref="C17:G17"/>
    <mergeCell ref="D23:E23"/>
    <mergeCell ref="F9:G9"/>
    <mergeCell ref="C7:D7"/>
    <mergeCell ref="F10:G11"/>
    <mergeCell ref="H10:I11"/>
    <mergeCell ref="J13:K14"/>
    <mergeCell ref="C13:G15"/>
    <mergeCell ref="I110:J110"/>
    <mergeCell ref="I113:J113"/>
    <mergeCell ref="I107:J107"/>
    <mergeCell ref="I105:J105"/>
    <mergeCell ref="I112:J112"/>
    <mergeCell ref="C97:H99"/>
    <mergeCell ref="H255:J255"/>
    <mergeCell ref="I128:J128"/>
    <mergeCell ref="I127:J127"/>
    <mergeCell ref="I123:J123"/>
    <mergeCell ref="I246:J246"/>
    <mergeCell ref="I211:J211"/>
    <mergeCell ref="I252:J252"/>
    <mergeCell ref="I178:J178"/>
    <mergeCell ref="I174:J174"/>
    <mergeCell ref="I158:J158"/>
    <mergeCell ref="I163:J163"/>
    <mergeCell ref="I169:J169"/>
    <mergeCell ref="I150:J150"/>
    <mergeCell ref="I162:J162"/>
    <mergeCell ref="I172:J172"/>
    <mergeCell ref="I121:J121"/>
    <mergeCell ref="H256:J257"/>
    <mergeCell ref="I249:J249"/>
    <mergeCell ref="I197:J197"/>
    <mergeCell ref="I233:J233"/>
    <mergeCell ref="I244:J244"/>
    <mergeCell ref="I242:J242"/>
    <mergeCell ref="I225:J225"/>
    <mergeCell ref="I254:J254"/>
    <mergeCell ref="I253:J253"/>
    <mergeCell ref="I250:J250"/>
    <mergeCell ref="I228:J228"/>
    <mergeCell ref="I232:J232"/>
    <mergeCell ref="I251:J251"/>
    <mergeCell ref="I248:J248"/>
    <mergeCell ref="I247:J247"/>
    <mergeCell ref="I240:J240"/>
    <mergeCell ref="E241:H241"/>
    <mergeCell ref="I245:J245"/>
    <mergeCell ref="I218:J218"/>
    <mergeCell ref="I231:J231"/>
    <mergeCell ref="I224:J224"/>
    <mergeCell ref="I241:J241"/>
    <mergeCell ref="I202:J202"/>
    <mergeCell ref="I239:J239"/>
  </mergeCells>
  <phoneticPr fontId="6" type="noConversion"/>
  <printOptions verticalCentered="1"/>
  <pageMargins left="3.937007874015748E-2" right="0.23622047244094491" top="0.15748031496062992" bottom="3.937007874015748E-2" header="0" footer="0"/>
  <pageSetup scale="70" fitToHeight="2" pageOrder="overThenDown" orientation="portrait" r:id="rId9"/>
  <headerFooter alignWithMargins="0"/>
  <rowBreaks count="2" manualBreakCount="2">
    <brk id="65" min="1" max="10" man="1"/>
    <brk id="132" min="1" max="10" man="1"/>
  </rowBreaks>
  <ignoredErrors>
    <ignoredError sqref="J76" formula="1"/>
  </ignoredErrors>
  <drawing r:id="rId1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7"/>
  <sheetViews>
    <sheetView topLeftCell="A187" zoomScale="70" zoomScaleNormal="70" workbookViewId="0">
      <selection activeCell="E227" sqref="E227"/>
    </sheetView>
  </sheetViews>
  <sheetFormatPr baseColWidth="10" defaultColWidth="11.42578125" defaultRowHeight="12.75" x14ac:dyDescent="0.2"/>
  <cols>
    <col min="1" max="1" width="5.85546875" style="215" customWidth="1"/>
    <col min="2" max="2" width="17.28515625" style="215" bestFit="1" customWidth="1"/>
    <col min="3" max="3" width="69.85546875" style="215" customWidth="1"/>
    <col min="4" max="4" width="30" style="215" customWidth="1"/>
    <col min="5" max="5" width="37.7109375" style="215" customWidth="1"/>
    <col min="6" max="6" width="72.7109375" style="215" customWidth="1"/>
    <col min="7" max="16384" width="11.42578125" style="215"/>
  </cols>
  <sheetData>
    <row r="1" spans="1:6" ht="13.5" thickBot="1" x14ac:dyDescent="0.25">
      <c r="A1" s="301"/>
      <c r="B1" s="301"/>
      <c r="C1" s="301"/>
      <c r="D1" s="301"/>
      <c r="E1" s="301"/>
      <c r="F1" s="301"/>
    </row>
    <row r="2" spans="1:6" ht="12.75" customHeight="1" x14ac:dyDescent="0.2">
      <c r="A2" s="1703" t="s">
        <v>93</v>
      </c>
      <c r="B2" s="1704"/>
      <c r="C2" s="1704"/>
      <c r="D2" s="1704"/>
      <c r="E2" s="1704"/>
      <c r="F2" s="1705"/>
    </row>
    <row r="3" spans="1:6" ht="13.5" customHeight="1" thickBot="1" x14ac:dyDescent="0.25">
      <c r="A3" s="1706"/>
      <c r="B3" s="1707"/>
      <c r="C3" s="1707"/>
      <c r="D3" s="1707"/>
      <c r="E3" s="1707"/>
      <c r="F3" s="1708"/>
    </row>
    <row r="4" spans="1:6" ht="21.95" customHeight="1" thickBot="1" x14ac:dyDescent="0.4">
      <c r="A4" s="300" t="s">
        <v>212</v>
      </c>
      <c r="B4" s="299" t="s">
        <v>34</v>
      </c>
      <c r="C4" s="299" t="s">
        <v>211</v>
      </c>
      <c r="D4" s="299" t="s">
        <v>210</v>
      </c>
      <c r="E4" s="299" t="s">
        <v>209</v>
      </c>
      <c r="F4" s="298" t="s">
        <v>94</v>
      </c>
    </row>
    <row r="5" spans="1:6" ht="18" x14ac:dyDescent="0.25">
      <c r="A5" s="251"/>
      <c r="B5" s="249"/>
      <c r="C5" s="250"/>
      <c r="D5" s="250" t="s">
        <v>208</v>
      </c>
      <c r="E5" s="293"/>
      <c r="F5" s="292"/>
    </row>
    <row r="6" spans="1:6" ht="18" x14ac:dyDescent="0.25">
      <c r="A6" s="224">
        <v>1</v>
      </c>
      <c r="B6" s="226"/>
      <c r="C6" s="223"/>
      <c r="D6" s="223"/>
      <c r="E6" s="223"/>
      <c r="F6" s="225"/>
    </row>
    <row r="7" spans="1:6" ht="18" x14ac:dyDescent="0.25">
      <c r="A7" s="224">
        <v>2</v>
      </c>
      <c r="B7" s="226"/>
      <c r="C7" s="223"/>
      <c r="D7" s="223"/>
      <c r="E7" s="223"/>
      <c r="F7" s="225"/>
    </row>
    <row r="8" spans="1:6" ht="18" x14ac:dyDescent="0.25">
      <c r="A8" s="224">
        <v>3</v>
      </c>
      <c r="B8" s="226"/>
      <c r="C8" s="223"/>
      <c r="D8" s="232"/>
      <c r="E8" s="223"/>
      <c r="F8" s="225"/>
    </row>
    <row r="9" spans="1:6" ht="18" x14ac:dyDescent="0.25">
      <c r="A9" s="253">
        <v>4</v>
      </c>
      <c r="B9" s="268"/>
      <c r="C9" s="252"/>
      <c r="D9" s="274"/>
      <c r="E9" s="252"/>
      <c r="F9" s="241"/>
    </row>
    <row r="10" spans="1:6" ht="18" x14ac:dyDescent="0.25">
      <c r="A10" s="253">
        <v>5</v>
      </c>
      <c r="B10" s="268"/>
      <c r="C10" s="252"/>
      <c r="D10" s="274"/>
      <c r="E10" s="252"/>
      <c r="F10" s="241"/>
    </row>
    <row r="11" spans="1:6" ht="18" x14ac:dyDescent="0.25">
      <c r="A11" s="253">
        <v>6</v>
      </c>
      <c r="B11" s="252"/>
      <c r="C11" s="252"/>
      <c r="D11" s="252"/>
      <c r="E11" s="252"/>
      <c r="F11" s="241"/>
    </row>
    <row r="12" spans="1:6" ht="18" x14ac:dyDescent="0.25">
      <c r="A12" s="273"/>
      <c r="B12" s="297"/>
      <c r="C12" s="256"/>
      <c r="D12" s="256" t="s">
        <v>207</v>
      </c>
      <c r="E12" s="296"/>
      <c r="F12" s="295"/>
    </row>
    <row r="13" spans="1:6" ht="18" x14ac:dyDescent="0.25">
      <c r="A13" s="253">
        <v>1</v>
      </c>
      <c r="B13" s="268"/>
      <c r="C13" s="223"/>
      <c r="D13" s="274"/>
      <c r="E13" s="252"/>
      <c r="F13" s="241"/>
    </row>
    <row r="14" spans="1:6" ht="18" x14ac:dyDescent="0.25">
      <c r="A14" s="253">
        <v>2</v>
      </c>
      <c r="B14" s="268"/>
      <c r="C14" s="294"/>
      <c r="D14" s="274"/>
      <c r="E14" s="252"/>
      <c r="F14" s="241"/>
    </row>
    <row r="15" spans="1:6" ht="18" x14ac:dyDescent="0.25">
      <c r="A15" s="253">
        <v>3</v>
      </c>
      <c r="B15" s="268"/>
      <c r="C15" s="252"/>
      <c r="D15" s="274"/>
      <c r="E15" s="252"/>
      <c r="F15" s="241"/>
    </row>
    <row r="16" spans="1:6" ht="18" x14ac:dyDescent="0.25">
      <c r="A16" s="253">
        <v>4</v>
      </c>
      <c r="B16" s="268"/>
      <c r="C16" s="252"/>
      <c r="D16" s="274"/>
      <c r="E16" s="252"/>
      <c r="F16" s="241"/>
    </row>
    <row r="17" spans="1:6" ht="18" x14ac:dyDescent="0.25">
      <c r="A17" s="253">
        <v>5</v>
      </c>
      <c r="B17" s="268"/>
      <c r="C17" s="252"/>
      <c r="D17" s="274"/>
      <c r="E17" s="252"/>
      <c r="F17" s="241"/>
    </row>
    <row r="18" spans="1:6" ht="18" x14ac:dyDescent="0.25">
      <c r="A18" s="253">
        <v>6</v>
      </c>
      <c r="B18" s="268"/>
      <c r="C18" s="252"/>
      <c r="D18" s="274"/>
      <c r="E18" s="252"/>
      <c r="F18" s="241"/>
    </row>
    <row r="19" spans="1:6" ht="18" x14ac:dyDescent="0.25">
      <c r="A19" s="251"/>
      <c r="B19" s="249"/>
      <c r="C19" s="250"/>
      <c r="D19" s="250" t="s">
        <v>206</v>
      </c>
      <c r="E19" s="293"/>
      <c r="F19" s="292"/>
    </row>
    <row r="20" spans="1:6" ht="18" x14ac:dyDescent="0.25">
      <c r="A20" s="247">
        <v>1</v>
      </c>
      <c r="B20" s="246"/>
      <c r="C20" s="291"/>
      <c r="D20" s="291"/>
      <c r="E20" s="291"/>
      <c r="F20" s="290"/>
    </row>
    <row r="21" spans="1:6" ht="18" x14ac:dyDescent="0.25">
      <c r="A21" s="224">
        <v>2</v>
      </c>
      <c r="B21" s="223"/>
      <c r="C21" s="223"/>
      <c r="D21" s="223"/>
      <c r="E21" s="223"/>
      <c r="F21" s="225"/>
    </row>
    <row r="22" spans="1:6" ht="18" x14ac:dyDescent="0.25">
      <c r="A22" s="224">
        <v>3</v>
      </c>
      <c r="B22" s="223"/>
      <c r="C22" s="223"/>
      <c r="D22" s="223"/>
      <c r="E22" s="223"/>
      <c r="F22" s="225"/>
    </row>
    <row r="23" spans="1:6" ht="18" x14ac:dyDescent="0.25">
      <c r="A23" s="224">
        <v>4</v>
      </c>
      <c r="B23" s="223"/>
      <c r="C23" s="223"/>
      <c r="D23" s="223"/>
      <c r="E23" s="223"/>
      <c r="F23" s="225"/>
    </row>
    <row r="24" spans="1:6" ht="18" x14ac:dyDescent="0.25">
      <c r="A24" s="253">
        <v>5</v>
      </c>
      <c r="B24" s="252"/>
      <c r="C24" s="252"/>
      <c r="D24" s="252"/>
      <c r="E24" s="252"/>
      <c r="F24" s="241"/>
    </row>
    <row r="25" spans="1:6" ht="18" x14ac:dyDescent="0.25">
      <c r="A25" s="253">
        <v>6</v>
      </c>
      <c r="B25" s="252"/>
      <c r="C25" s="252"/>
      <c r="D25" s="252"/>
      <c r="E25" s="252"/>
      <c r="F25" s="241"/>
    </row>
    <row r="26" spans="1:6" ht="18" x14ac:dyDescent="0.25">
      <c r="A26" s="273"/>
      <c r="B26" s="256"/>
      <c r="C26" s="256"/>
      <c r="D26" s="256" t="s">
        <v>205</v>
      </c>
      <c r="E26" s="256"/>
      <c r="F26" s="262"/>
    </row>
    <row r="27" spans="1:6" ht="18" x14ac:dyDescent="0.25">
      <c r="A27" s="224">
        <v>1</v>
      </c>
      <c r="B27" s="223"/>
      <c r="C27" s="223"/>
      <c r="D27" s="223"/>
      <c r="E27" s="223"/>
      <c r="F27" s="225"/>
    </row>
    <row r="28" spans="1:6" ht="18" x14ac:dyDescent="0.25">
      <c r="A28" s="224">
        <v>2</v>
      </c>
      <c r="B28" s="226"/>
      <c r="C28" s="223"/>
      <c r="D28" s="232"/>
      <c r="E28" s="223"/>
      <c r="F28" s="225"/>
    </row>
    <row r="29" spans="1:6" ht="18" x14ac:dyDescent="0.25">
      <c r="A29" s="224">
        <v>3</v>
      </c>
      <c r="B29" s="226"/>
      <c r="C29" s="223"/>
      <c r="D29" s="232"/>
      <c r="E29" s="223"/>
      <c r="F29" s="225"/>
    </row>
    <row r="30" spans="1:6" ht="18" x14ac:dyDescent="0.25">
      <c r="A30" s="224">
        <v>4</v>
      </c>
      <c r="B30" s="223"/>
      <c r="C30" s="223"/>
      <c r="D30" s="223"/>
      <c r="E30" s="223"/>
      <c r="F30" s="225"/>
    </row>
    <row r="31" spans="1:6" ht="18" x14ac:dyDescent="0.25">
      <c r="A31" s="253">
        <v>5</v>
      </c>
      <c r="B31" s="252"/>
      <c r="C31" s="252"/>
      <c r="D31" s="252"/>
      <c r="E31" s="252"/>
      <c r="F31" s="241"/>
    </row>
    <row r="32" spans="1:6" ht="18.75" customHeight="1" x14ac:dyDescent="0.25">
      <c r="A32" s="253">
        <v>6</v>
      </c>
      <c r="B32" s="252"/>
      <c r="C32" s="252"/>
      <c r="D32" s="252"/>
      <c r="E32" s="252"/>
      <c r="F32" s="241"/>
    </row>
    <row r="33" spans="1:6" ht="15.75" customHeight="1" x14ac:dyDescent="0.25">
      <c r="A33" s="251"/>
      <c r="B33" s="250"/>
      <c r="C33" s="250"/>
      <c r="D33" s="250" t="s">
        <v>204</v>
      </c>
      <c r="E33" s="250"/>
      <c r="F33" s="258"/>
    </row>
    <row r="34" spans="1:6" ht="18" x14ac:dyDescent="0.25">
      <c r="A34" s="247">
        <v>1</v>
      </c>
      <c r="B34" s="246"/>
      <c r="C34" s="246"/>
      <c r="D34" s="246"/>
      <c r="E34" s="246"/>
      <c r="F34" s="233"/>
    </row>
    <row r="35" spans="1:6" ht="18" x14ac:dyDescent="0.25">
      <c r="A35" s="224">
        <v>2</v>
      </c>
      <c r="B35" s="226"/>
      <c r="C35" s="223"/>
      <c r="D35" s="232"/>
      <c r="E35" s="223"/>
      <c r="F35" s="225"/>
    </row>
    <row r="36" spans="1:6" ht="18" x14ac:dyDescent="0.25">
      <c r="A36" s="224">
        <v>3</v>
      </c>
      <c r="B36" s="226"/>
      <c r="C36" s="223"/>
      <c r="D36" s="223"/>
      <c r="E36" s="223"/>
      <c r="F36" s="225"/>
    </row>
    <row r="37" spans="1:6" ht="18" x14ac:dyDescent="0.25">
      <c r="A37" s="224">
        <v>4</v>
      </c>
      <c r="B37" s="226"/>
      <c r="C37" s="223"/>
      <c r="D37" s="223"/>
      <c r="E37" s="223"/>
      <c r="F37" s="225"/>
    </row>
    <row r="38" spans="1:6" ht="18" x14ac:dyDescent="0.25">
      <c r="A38" s="253">
        <v>5</v>
      </c>
      <c r="B38" s="268"/>
      <c r="C38" s="252"/>
      <c r="D38" s="252"/>
      <c r="E38" s="252"/>
      <c r="F38" s="241"/>
    </row>
    <row r="39" spans="1:6" ht="18" x14ac:dyDescent="0.25">
      <c r="A39" s="253">
        <v>6</v>
      </c>
      <c r="B39" s="252"/>
      <c r="C39" s="252"/>
      <c r="D39" s="252"/>
      <c r="E39" s="252"/>
      <c r="F39" s="241"/>
    </row>
    <row r="40" spans="1:6" ht="18" x14ac:dyDescent="0.25">
      <c r="A40" s="273"/>
      <c r="B40" s="256"/>
      <c r="C40" s="256"/>
      <c r="D40" s="256" t="s">
        <v>203</v>
      </c>
      <c r="E40" s="256"/>
      <c r="F40" s="262"/>
    </row>
    <row r="41" spans="1:6" ht="18" x14ac:dyDescent="0.25">
      <c r="A41" s="247">
        <v>1</v>
      </c>
      <c r="B41" s="263"/>
      <c r="C41" s="246"/>
      <c r="D41" s="246"/>
      <c r="E41" s="246"/>
      <c r="F41" s="233"/>
    </row>
    <row r="42" spans="1:6" ht="18" x14ac:dyDescent="0.25">
      <c r="A42" s="224">
        <v>2</v>
      </c>
      <c r="B42" s="226"/>
      <c r="C42" s="223"/>
      <c r="D42" s="223"/>
      <c r="E42" s="223"/>
      <c r="F42" s="225"/>
    </row>
    <row r="43" spans="1:6" ht="18" x14ac:dyDescent="0.25">
      <c r="A43" s="224">
        <v>3</v>
      </c>
      <c r="B43" s="226"/>
      <c r="C43" s="223"/>
      <c r="D43" s="232"/>
      <c r="E43" s="223"/>
      <c r="F43" s="225"/>
    </row>
    <row r="44" spans="1:6" ht="18" x14ac:dyDescent="0.25">
      <c r="A44" s="224">
        <v>4</v>
      </c>
      <c r="B44" s="226"/>
      <c r="C44" s="223"/>
      <c r="D44" s="223"/>
      <c r="E44" s="223"/>
      <c r="F44" s="225"/>
    </row>
    <row r="45" spans="1:6" ht="18" x14ac:dyDescent="0.25">
      <c r="A45" s="224">
        <v>5</v>
      </c>
      <c r="B45" s="226"/>
      <c r="C45" s="223"/>
      <c r="D45" s="223"/>
      <c r="E45" s="223"/>
      <c r="F45" s="225"/>
    </row>
    <row r="46" spans="1:6" ht="18" x14ac:dyDescent="0.25">
      <c r="A46" s="224">
        <v>6</v>
      </c>
      <c r="B46" s="223"/>
      <c r="C46" s="223"/>
      <c r="D46" s="223"/>
      <c r="E46" s="223"/>
      <c r="F46" s="225"/>
    </row>
    <row r="47" spans="1:6" ht="18" x14ac:dyDescent="0.25">
      <c r="A47" s="251"/>
      <c r="B47" s="250"/>
      <c r="C47" s="250"/>
      <c r="D47" s="250" t="s">
        <v>202</v>
      </c>
      <c r="E47" s="250"/>
      <c r="F47" s="258"/>
    </row>
    <row r="48" spans="1:6" ht="18" x14ac:dyDescent="0.25">
      <c r="A48" s="247">
        <v>1</v>
      </c>
      <c r="B48" s="246"/>
      <c r="C48" s="246"/>
      <c r="D48" s="257"/>
      <c r="E48" s="246"/>
      <c r="F48" s="233"/>
    </row>
    <row r="49" spans="1:6" ht="18" x14ac:dyDescent="0.25">
      <c r="A49" s="224">
        <v>2</v>
      </c>
      <c r="B49" s="226"/>
      <c r="C49" s="223"/>
      <c r="D49" s="232"/>
      <c r="E49" s="223"/>
      <c r="F49" s="225"/>
    </row>
    <row r="50" spans="1:6" ht="18" x14ac:dyDescent="0.25">
      <c r="A50" s="224">
        <v>3</v>
      </c>
      <c r="B50" s="226"/>
      <c r="C50" s="223"/>
      <c r="D50" s="232"/>
      <c r="E50" s="223"/>
      <c r="F50" s="225"/>
    </row>
    <row r="51" spans="1:6" ht="18" x14ac:dyDescent="0.25">
      <c r="A51" s="224">
        <v>4</v>
      </c>
      <c r="B51" s="226"/>
      <c r="C51" s="223"/>
      <c r="D51" s="232"/>
      <c r="E51" s="223"/>
      <c r="F51" s="225"/>
    </row>
    <row r="52" spans="1:6" ht="18" x14ac:dyDescent="0.25">
      <c r="A52" s="253">
        <v>5</v>
      </c>
      <c r="B52" s="268"/>
      <c r="C52" s="252"/>
      <c r="D52" s="274"/>
      <c r="E52" s="252"/>
      <c r="F52" s="241"/>
    </row>
    <row r="53" spans="1:6" ht="18" x14ac:dyDescent="0.25">
      <c r="A53" s="253">
        <v>6</v>
      </c>
      <c r="B53" s="268"/>
      <c r="C53" s="252"/>
      <c r="D53" s="274"/>
      <c r="E53" s="252"/>
      <c r="F53" s="241"/>
    </row>
    <row r="54" spans="1:6" ht="18" x14ac:dyDescent="0.25">
      <c r="A54" s="273"/>
      <c r="B54" s="289"/>
      <c r="C54" s="287" t="s">
        <v>201</v>
      </c>
      <c r="D54" s="288"/>
      <c r="E54" s="287"/>
      <c r="F54" s="255"/>
    </row>
    <row r="55" spans="1:6" ht="18" x14ac:dyDescent="0.25">
      <c r="A55" s="247">
        <v>1</v>
      </c>
      <c r="B55" s="263"/>
      <c r="C55" s="246"/>
      <c r="D55" s="257"/>
      <c r="E55" s="246"/>
      <c r="F55" s="233"/>
    </row>
    <row r="56" spans="1:6" ht="18" x14ac:dyDescent="0.25">
      <c r="A56" s="224">
        <v>2</v>
      </c>
      <c r="B56" s="226"/>
      <c r="C56" s="223"/>
      <c r="D56" s="232"/>
      <c r="E56" s="223"/>
      <c r="F56" s="225"/>
    </row>
    <row r="57" spans="1:6" ht="18" x14ac:dyDescent="0.25">
      <c r="A57" s="224">
        <v>3</v>
      </c>
      <c r="B57" s="226"/>
      <c r="C57" s="223"/>
      <c r="D57" s="232"/>
      <c r="E57" s="223"/>
      <c r="F57" s="225"/>
    </row>
    <row r="58" spans="1:6" ht="18" x14ac:dyDescent="0.25">
      <c r="A58" s="224">
        <v>4</v>
      </c>
      <c r="B58" s="226"/>
      <c r="C58" s="223"/>
      <c r="D58" s="232"/>
      <c r="E58" s="223"/>
      <c r="F58" s="225"/>
    </row>
    <row r="59" spans="1:6" ht="18" x14ac:dyDescent="0.25">
      <c r="A59" s="224">
        <v>5</v>
      </c>
      <c r="B59" s="226"/>
      <c r="C59" s="223"/>
      <c r="D59" s="232"/>
      <c r="E59" s="223"/>
      <c r="F59" s="225"/>
    </row>
    <row r="60" spans="1:6" ht="18" x14ac:dyDescent="0.25">
      <c r="A60" s="224">
        <v>6</v>
      </c>
      <c r="B60" s="226"/>
      <c r="C60" s="223"/>
      <c r="D60" s="232"/>
      <c r="E60" s="223"/>
      <c r="F60" s="225"/>
    </row>
    <row r="61" spans="1:6" ht="18" x14ac:dyDescent="0.25">
      <c r="A61" s="251"/>
      <c r="B61" s="267"/>
      <c r="C61" s="250"/>
      <c r="D61" s="250" t="s">
        <v>200</v>
      </c>
      <c r="E61" s="265"/>
      <c r="F61" s="264"/>
    </row>
    <row r="62" spans="1:6" ht="18" x14ac:dyDescent="0.25">
      <c r="A62" s="247">
        <v>1</v>
      </c>
      <c r="B62" s="263"/>
      <c r="C62" s="246"/>
      <c r="D62" s="257"/>
      <c r="E62" s="246"/>
      <c r="F62" s="233"/>
    </row>
    <row r="63" spans="1:6" ht="18" x14ac:dyDescent="0.25">
      <c r="A63" s="224">
        <v>2</v>
      </c>
      <c r="B63" s="226"/>
      <c r="C63" s="223"/>
      <c r="D63" s="232"/>
      <c r="E63" s="223"/>
      <c r="F63" s="225"/>
    </row>
    <row r="64" spans="1:6" ht="18" x14ac:dyDescent="0.25">
      <c r="A64" s="224">
        <v>3</v>
      </c>
      <c r="B64" s="226"/>
      <c r="C64" s="223"/>
      <c r="D64" s="223"/>
      <c r="E64" s="223"/>
      <c r="F64" s="225"/>
    </row>
    <row r="65" spans="1:6" ht="18" x14ac:dyDescent="0.25">
      <c r="A65" s="224">
        <v>4</v>
      </c>
      <c r="B65" s="226"/>
      <c r="C65" s="223"/>
      <c r="D65" s="223"/>
      <c r="E65" s="223"/>
      <c r="F65" s="225"/>
    </row>
    <row r="66" spans="1:6" ht="18" x14ac:dyDescent="0.25">
      <c r="A66" s="224">
        <v>5</v>
      </c>
      <c r="B66" s="226"/>
      <c r="C66" s="223"/>
      <c r="D66" s="223"/>
      <c r="E66" s="223"/>
      <c r="F66" s="225"/>
    </row>
    <row r="67" spans="1:6" ht="18" x14ac:dyDescent="0.25">
      <c r="A67" s="224">
        <v>6</v>
      </c>
      <c r="B67" s="226"/>
      <c r="C67" s="223"/>
      <c r="D67" s="232"/>
      <c r="E67" s="223"/>
      <c r="F67" s="225"/>
    </row>
    <row r="68" spans="1:6" ht="18" x14ac:dyDescent="0.25">
      <c r="A68" s="273"/>
      <c r="B68" s="256"/>
      <c r="C68" s="256"/>
      <c r="D68" s="256" t="s">
        <v>199</v>
      </c>
      <c r="E68" s="256"/>
      <c r="F68" s="262"/>
    </row>
    <row r="69" spans="1:6" ht="18" x14ac:dyDescent="0.25">
      <c r="A69" s="247">
        <v>1</v>
      </c>
      <c r="B69" s="246"/>
      <c r="C69" s="246"/>
      <c r="D69" s="257"/>
      <c r="E69" s="246"/>
      <c r="F69" s="233"/>
    </row>
    <row r="70" spans="1:6" ht="18" x14ac:dyDescent="0.25">
      <c r="A70" s="224">
        <v>2</v>
      </c>
      <c r="B70" s="226"/>
      <c r="C70" s="223"/>
      <c r="D70" s="232"/>
      <c r="E70" s="223"/>
      <c r="F70" s="225"/>
    </row>
    <row r="71" spans="1:6" ht="18" x14ac:dyDescent="0.25">
      <c r="A71" s="224">
        <v>3</v>
      </c>
      <c r="B71" s="226"/>
      <c r="C71" s="223"/>
      <c r="D71" s="232"/>
      <c r="E71" s="223"/>
      <c r="F71" s="225"/>
    </row>
    <row r="72" spans="1:6" ht="18" x14ac:dyDescent="0.25">
      <c r="A72" s="224">
        <v>4</v>
      </c>
      <c r="B72" s="226"/>
      <c r="C72" s="223"/>
      <c r="D72" s="223"/>
      <c r="E72" s="223"/>
      <c r="F72" s="225"/>
    </row>
    <row r="73" spans="1:6" ht="18" x14ac:dyDescent="0.25">
      <c r="A73" s="224">
        <v>5</v>
      </c>
      <c r="B73" s="226"/>
      <c r="C73" s="223"/>
      <c r="D73" s="223"/>
      <c r="E73" s="223"/>
      <c r="F73" s="225"/>
    </row>
    <row r="74" spans="1:6" ht="18" x14ac:dyDescent="0.25">
      <c r="A74" s="224">
        <v>6</v>
      </c>
      <c r="B74" s="226"/>
      <c r="C74" s="223"/>
      <c r="D74" s="232"/>
      <c r="E74" s="223"/>
      <c r="F74" s="225"/>
    </row>
    <row r="75" spans="1:6" ht="18" x14ac:dyDescent="0.25">
      <c r="A75" s="251"/>
      <c r="B75" s="286"/>
      <c r="C75" s="250"/>
      <c r="D75" s="250" t="s">
        <v>198</v>
      </c>
      <c r="E75" s="250"/>
      <c r="F75" s="258"/>
    </row>
    <row r="76" spans="1:6" ht="18" x14ac:dyDescent="0.25">
      <c r="A76" s="247">
        <v>1</v>
      </c>
      <c r="B76" s="246"/>
      <c r="C76" s="246"/>
      <c r="D76" s="257"/>
      <c r="E76" s="246"/>
      <c r="F76" s="233"/>
    </row>
    <row r="77" spans="1:6" ht="18" x14ac:dyDescent="0.25">
      <c r="A77" s="224">
        <v>2</v>
      </c>
      <c r="B77" s="226"/>
      <c r="C77" s="223"/>
      <c r="D77" s="232"/>
      <c r="E77" s="223"/>
      <c r="F77" s="225"/>
    </row>
    <row r="78" spans="1:6" ht="18" x14ac:dyDescent="0.25">
      <c r="A78" s="224">
        <v>3</v>
      </c>
      <c r="B78" s="226"/>
      <c r="C78" s="223"/>
      <c r="D78" s="232"/>
      <c r="E78" s="223"/>
      <c r="F78" s="225"/>
    </row>
    <row r="79" spans="1:6" ht="18" x14ac:dyDescent="0.25">
      <c r="A79" s="224">
        <v>4</v>
      </c>
      <c r="B79" s="226"/>
      <c r="C79" s="223"/>
      <c r="D79" s="232"/>
      <c r="E79" s="223"/>
      <c r="F79" s="225"/>
    </row>
    <row r="80" spans="1:6" ht="18" x14ac:dyDescent="0.25">
      <c r="A80" s="224">
        <v>5</v>
      </c>
      <c r="B80" s="226"/>
      <c r="C80" s="223"/>
      <c r="D80" s="232"/>
      <c r="E80" s="223"/>
      <c r="F80" s="225"/>
    </row>
    <row r="81" spans="1:6" ht="18" x14ac:dyDescent="0.25">
      <c r="A81" s="253">
        <v>6</v>
      </c>
      <c r="B81" s="268"/>
      <c r="C81" s="252"/>
      <c r="D81" s="274"/>
      <c r="E81" s="252"/>
      <c r="F81" s="241"/>
    </row>
    <row r="82" spans="1:6" ht="18" x14ac:dyDescent="0.25">
      <c r="A82" s="273"/>
      <c r="B82" s="272"/>
      <c r="C82" s="256"/>
      <c r="D82" s="256" t="s">
        <v>197</v>
      </c>
      <c r="E82" s="270"/>
      <c r="F82" s="255"/>
    </row>
    <row r="83" spans="1:6" ht="18" x14ac:dyDescent="0.25">
      <c r="A83" s="247">
        <v>1</v>
      </c>
      <c r="B83" s="263"/>
      <c r="C83" s="246"/>
      <c r="D83" s="257"/>
      <c r="E83" s="246"/>
      <c r="F83" s="233"/>
    </row>
    <row r="84" spans="1:6" ht="18" x14ac:dyDescent="0.25">
      <c r="A84" s="224">
        <v>2</v>
      </c>
      <c r="B84" s="226"/>
      <c r="C84" s="223"/>
      <c r="D84" s="232"/>
      <c r="E84" s="223"/>
      <c r="F84" s="225"/>
    </row>
    <row r="85" spans="1:6" ht="18" x14ac:dyDescent="0.25">
      <c r="A85" s="224">
        <v>3</v>
      </c>
      <c r="B85" s="226"/>
      <c r="C85" s="223"/>
      <c r="D85" s="232"/>
      <c r="E85" s="223"/>
      <c r="F85" s="225"/>
    </row>
    <row r="86" spans="1:6" ht="18" x14ac:dyDescent="0.25">
      <c r="A86" s="224">
        <v>4</v>
      </c>
      <c r="B86" s="226"/>
      <c r="C86" s="223"/>
      <c r="D86" s="232"/>
      <c r="E86" s="223"/>
      <c r="F86" s="225"/>
    </row>
    <row r="87" spans="1:6" ht="18" x14ac:dyDescent="0.25">
      <c r="A87" s="224">
        <v>5</v>
      </c>
      <c r="B87" s="226"/>
      <c r="C87" s="223"/>
      <c r="D87" s="232"/>
      <c r="E87" s="223"/>
      <c r="F87" s="225"/>
    </row>
    <row r="88" spans="1:6" ht="18" x14ac:dyDescent="0.25">
      <c r="A88" s="253">
        <v>6</v>
      </c>
      <c r="B88" s="268"/>
      <c r="C88" s="252"/>
      <c r="D88" s="274"/>
      <c r="E88" s="252"/>
      <c r="F88" s="241"/>
    </row>
    <row r="89" spans="1:6" ht="18" x14ac:dyDescent="0.25">
      <c r="A89" s="251"/>
      <c r="B89" s="267"/>
      <c r="C89" s="250"/>
      <c r="D89" s="250" t="s">
        <v>196</v>
      </c>
      <c r="E89" s="265"/>
      <c r="F89" s="264"/>
    </row>
    <row r="90" spans="1:6" ht="18" x14ac:dyDescent="0.25">
      <c r="A90" s="247">
        <v>1</v>
      </c>
      <c r="B90" s="263"/>
      <c r="C90" s="246"/>
      <c r="D90" s="257"/>
      <c r="E90" s="246"/>
      <c r="F90" s="233"/>
    </row>
    <row r="91" spans="1:6" ht="18" x14ac:dyDescent="0.25">
      <c r="A91" s="224">
        <v>2</v>
      </c>
      <c r="B91" s="226"/>
      <c r="C91" s="223"/>
      <c r="D91" s="232"/>
      <c r="E91" s="223"/>
      <c r="F91" s="225"/>
    </row>
    <row r="92" spans="1:6" ht="18" x14ac:dyDescent="0.25">
      <c r="A92" s="224">
        <v>3</v>
      </c>
      <c r="B92" s="226"/>
      <c r="C92" s="223"/>
      <c r="D92" s="232"/>
      <c r="E92" s="223"/>
      <c r="F92" s="225"/>
    </row>
    <row r="93" spans="1:6" ht="18" x14ac:dyDescent="0.25">
      <c r="A93" s="253">
        <v>4</v>
      </c>
      <c r="B93" s="268"/>
      <c r="C93" s="223"/>
      <c r="D93" s="274"/>
      <c r="E93" s="252"/>
      <c r="F93" s="241"/>
    </row>
    <row r="94" spans="1:6" ht="18" x14ac:dyDescent="0.25">
      <c r="A94" s="253">
        <v>5</v>
      </c>
      <c r="B94" s="268"/>
      <c r="C94" s="223"/>
      <c r="D94" s="274"/>
      <c r="E94" s="252"/>
      <c r="F94" s="241"/>
    </row>
    <row r="95" spans="1:6" ht="18" x14ac:dyDescent="0.25">
      <c r="A95" s="253">
        <v>6</v>
      </c>
      <c r="B95" s="268"/>
      <c r="C95" s="223"/>
      <c r="D95" s="274"/>
      <c r="E95" s="252"/>
      <c r="F95" s="241"/>
    </row>
    <row r="96" spans="1:6" ht="18" x14ac:dyDescent="0.25">
      <c r="A96" s="273"/>
      <c r="B96" s="272"/>
      <c r="C96" s="256"/>
      <c r="D96" s="256" t="s">
        <v>195</v>
      </c>
      <c r="E96" s="270"/>
      <c r="F96" s="255"/>
    </row>
    <row r="97" spans="1:6" ht="18" x14ac:dyDescent="0.25">
      <c r="A97" s="224">
        <v>1</v>
      </c>
      <c r="B97" s="226"/>
      <c r="C97" s="285"/>
      <c r="D97" s="223"/>
      <c r="E97" s="223"/>
      <c r="F97" s="225"/>
    </row>
    <row r="98" spans="1:6" ht="18" x14ac:dyDescent="0.25">
      <c r="A98" s="224">
        <v>2</v>
      </c>
      <c r="B98" s="226"/>
      <c r="C98" s="269"/>
      <c r="D98" s="223"/>
      <c r="E98" s="223"/>
      <c r="F98" s="225"/>
    </row>
    <row r="99" spans="1:6" ht="18" x14ac:dyDescent="0.25">
      <c r="A99" s="224">
        <v>3</v>
      </c>
      <c r="B99" s="226"/>
      <c r="C99" s="223"/>
      <c r="D99" s="223"/>
      <c r="E99" s="223"/>
      <c r="F99" s="225"/>
    </row>
    <row r="100" spans="1:6" ht="18" x14ac:dyDescent="0.25">
      <c r="A100" s="224">
        <v>4</v>
      </c>
      <c r="B100" s="226"/>
      <c r="C100" s="223"/>
      <c r="D100" s="223"/>
      <c r="E100" s="223"/>
      <c r="F100" s="225"/>
    </row>
    <row r="101" spans="1:6" ht="18" x14ac:dyDescent="0.25">
      <c r="A101" s="224">
        <v>5</v>
      </c>
      <c r="B101" s="226"/>
      <c r="C101" s="223"/>
      <c r="D101" s="223"/>
      <c r="E101" s="223"/>
      <c r="F101" s="225"/>
    </row>
    <row r="102" spans="1:6" ht="18" x14ac:dyDescent="0.25">
      <c r="A102" s="253">
        <v>6</v>
      </c>
      <c r="B102" s="268"/>
      <c r="C102" s="252"/>
      <c r="D102" s="252"/>
      <c r="E102" s="252"/>
      <c r="F102" s="241"/>
    </row>
    <row r="103" spans="1:6" ht="18" x14ac:dyDescent="0.25">
      <c r="A103" s="251"/>
      <c r="B103" s="267"/>
      <c r="C103" s="250"/>
      <c r="D103" s="250" t="s">
        <v>194</v>
      </c>
      <c r="E103" s="265"/>
      <c r="F103" s="264"/>
    </row>
    <row r="104" spans="1:6" ht="18" x14ac:dyDescent="0.25">
      <c r="A104" s="284">
        <v>1</v>
      </c>
      <c r="B104" s="226"/>
      <c r="C104" s="223"/>
      <c r="D104" s="223"/>
      <c r="E104" s="282"/>
      <c r="F104" s="233"/>
    </row>
    <row r="105" spans="1:6" ht="18" x14ac:dyDescent="0.25">
      <c r="A105" s="281">
        <v>2</v>
      </c>
      <c r="B105" s="226"/>
      <c r="C105" s="223"/>
      <c r="D105" s="223"/>
      <c r="E105" s="282"/>
      <c r="F105" s="233"/>
    </row>
    <row r="106" spans="1:6" ht="18" x14ac:dyDescent="0.25">
      <c r="A106" s="283">
        <v>3</v>
      </c>
      <c r="B106" s="226"/>
      <c r="C106" s="223"/>
      <c r="D106" s="223"/>
      <c r="E106" s="282"/>
      <c r="F106" s="233"/>
    </row>
    <row r="107" spans="1:6" ht="18" x14ac:dyDescent="0.25">
      <c r="A107" s="283">
        <v>4</v>
      </c>
      <c r="B107" s="226"/>
      <c r="C107" s="223"/>
      <c r="D107" s="223"/>
      <c r="E107" s="282"/>
      <c r="F107" s="233"/>
    </row>
    <row r="108" spans="1:6" ht="18" x14ac:dyDescent="0.25">
      <c r="A108" s="281">
        <v>5</v>
      </c>
      <c r="B108" s="226"/>
      <c r="C108" s="223"/>
      <c r="D108" s="232"/>
      <c r="E108" s="280"/>
      <c r="F108" s="225"/>
    </row>
    <row r="109" spans="1:6" ht="18" x14ac:dyDescent="0.25">
      <c r="A109" s="224">
        <v>6</v>
      </c>
      <c r="B109" s="226"/>
      <c r="C109" s="269"/>
      <c r="D109" s="269"/>
      <c r="E109" s="269"/>
      <c r="F109" s="225"/>
    </row>
    <row r="110" spans="1:6" ht="18" x14ac:dyDescent="0.25">
      <c r="A110" s="240"/>
      <c r="B110" s="239"/>
      <c r="C110" s="238"/>
      <c r="D110" s="238" t="s">
        <v>193</v>
      </c>
      <c r="E110" s="237"/>
      <c r="F110" s="236"/>
    </row>
    <row r="111" spans="1:6" ht="18" x14ac:dyDescent="0.25">
      <c r="A111" s="224">
        <v>1</v>
      </c>
      <c r="B111" s="226"/>
      <c r="C111" s="223"/>
      <c r="D111" s="232"/>
      <c r="E111" s="223"/>
      <c r="F111" s="225"/>
    </row>
    <row r="112" spans="1:6" ht="18" x14ac:dyDescent="0.25">
      <c r="A112" s="224">
        <v>2</v>
      </c>
      <c r="B112" s="226"/>
      <c r="C112" s="279"/>
      <c r="D112" s="232"/>
      <c r="E112" s="223"/>
      <c r="F112" s="225"/>
    </row>
    <row r="113" spans="1:6" ht="18" x14ac:dyDescent="0.25">
      <c r="A113" s="224">
        <v>3</v>
      </c>
      <c r="B113" s="226"/>
      <c r="C113" s="279"/>
      <c r="D113" s="232"/>
      <c r="E113" s="223"/>
      <c r="F113" s="225"/>
    </row>
    <row r="114" spans="1:6" ht="18" x14ac:dyDescent="0.25">
      <c r="A114" s="224">
        <v>4</v>
      </c>
      <c r="B114" s="226"/>
      <c r="C114" s="279"/>
      <c r="D114" s="232"/>
      <c r="E114" s="223"/>
      <c r="F114" s="225"/>
    </row>
    <row r="115" spans="1:6" ht="18" x14ac:dyDescent="0.25">
      <c r="A115" s="224">
        <v>5</v>
      </c>
      <c r="B115" s="223"/>
      <c r="C115" s="223"/>
      <c r="D115" s="223"/>
      <c r="E115" s="223"/>
      <c r="F115" s="225"/>
    </row>
    <row r="116" spans="1:6" ht="18" x14ac:dyDescent="0.25">
      <c r="A116" s="224">
        <v>6</v>
      </c>
      <c r="B116" s="223"/>
      <c r="C116" s="223"/>
      <c r="D116" s="223"/>
      <c r="E116" s="223"/>
      <c r="F116" s="225"/>
    </row>
    <row r="117" spans="1:6" ht="18" x14ac:dyDescent="0.25">
      <c r="A117" s="231"/>
      <c r="B117" s="229"/>
      <c r="C117" s="229"/>
      <c r="D117" s="229" t="s">
        <v>192</v>
      </c>
      <c r="E117" s="229"/>
      <c r="F117" s="278"/>
    </row>
    <row r="118" spans="1:6" ht="18" x14ac:dyDescent="0.25">
      <c r="A118" s="224">
        <v>1</v>
      </c>
      <c r="B118" s="223"/>
      <c r="C118" s="223"/>
      <c r="D118" s="232"/>
      <c r="E118" s="223"/>
      <c r="F118" s="225"/>
    </row>
    <row r="119" spans="1:6" ht="18" x14ac:dyDescent="0.25">
      <c r="A119" s="224">
        <v>2</v>
      </c>
      <c r="B119" s="226"/>
      <c r="C119" s="223"/>
      <c r="D119" s="232"/>
      <c r="E119" s="223"/>
      <c r="F119" s="225"/>
    </row>
    <row r="120" spans="1:6" ht="18" x14ac:dyDescent="0.25">
      <c r="A120" s="224">
        <v>3</v>
      </c>
      <c r="B120" s="226"/>
      <c r="C120" s="223"/>
      <c r="D120" s="232"/>
      <c r="E120" s="223"/>
      <c r="F120" s="225"/>
    </row>
    <row r="121" spans="1:6" ht="18" x14ac:dyDescent="0.25">
      <c r="A121" s="224">
        <v>4</v>
      </c>
      <c r="B121" s="226"/>
      <c r="C121" s="223"/>
      <c r="D121" s="232"/>
      <c r="E121" s="223"/>
      <c r="F121" s="225"/>
    </row>
    <row r="122" spans="1:6" ht="18" x14ac:dyDescent="0.25">
      <c r="A122" s="224">
        <v>5</v>
      </c>
      <c r="B122" s="226"/>
      <c r="C122" s="223"/>
      <c r="D122" s="223"/>
      <c r="E122" s="223"/>
      <c r="F122" s="225"/>
    </row>
    <row r="123" spans="1:6" ht="18" x14ac:dyDescent="0.25">
      <c r="A123" s="253">
        <v>6</v>
      </c>
      <c r="B123" s="268"/>
      <c r="C123" s="252"/>
      <c r="D123" s="274"/>
      <c r="E123" s="252"/>
      <c r="F123" s="241"/>
    </row>
    <row r="124" spans="1:6" ht="18" x14ac:dyDescent="0.25">
      <c r="A124" s="273"/>
      <c r="B124" s="272"/>
      <c r="C124" s="256"/>
      <c r="D124" s="256" t="s">
        <v>191</v>
      </c>
      <c r="E124" s="277"/>
      <c r="F124" s="262"/>
    </row>
    <row r="125" spans="1:6" ht="18" x14ac:dyDescent="0.25">
      <c r="A125" s="247">
        <v>1</v>
      </c>
      <c r="B125" s="263"/>
      <c r="C125" s="246"/>
      <c r="D125" s="257"/>
      <c r="E125" s="246"/>
      <c r="F125" s="233"/>
    </row>
    <row r="126" spans="1:6" ht="18" x14ac:dyDescent="0.25">
      <c r="A126" s="247">
        <v>2</v>
      </c>
      <c r="B126" s="263"/>
      <c r="C126" s="246"/>
      <c r="D126" s="257"/>
      <c r="E126" s="246"/>
      <c r="F126" s="233"/>
    </row>
    <row r="127" spans="1:6" ht="18" x14ac:dyDescent="0.25">
      <c r="A127" s="247">
        <v>3</v>
      </c>
      <c r="B127" s="263"/>
      <c r="C127" s="246"/>
      <c r="D127" s="257"/>
      <c r="E127" s="246"/>
      <c r="F127" s="233"/>
    </row>
    <row r="128" spans="1:6" ht="18" x14ac:dyDescent="0.25">
      <c r="A128" s="247">
        <v>4</v>
      </c>
      <c r="B128" s="263"/>
      <c r="C128" s="246"/>
      <c r="D128" s="257"/>
      <c r="E128" s="246"/>
      <c r="F128" s="233"/>
    </row>
    <row r="129" spans="1:6" ht="18" x14ac:dyDescent="0.25">
      <c r="A129" s="247">
        <v>5</v>
      </c>
      <c r="B129" s="263"/>
      <c r="C129" s="246"/>
      <c r="D129" s="257"/>
      <c r="E129" s="246"/>
      <c r="F129" s="233"/>
    </row>
    <row r="130" spans="1:6" ht="18" x14ac:dyDescent="0.25">
      <c r="A130" s="261">
        <v>6</v>
      </c>
      <c r="B130" s="276"/>
      <c r="C130" s="260"/>
      <c r="D130" s="275"/>
      <c r="E130" s="260"/>
      <c r="F130" s="259"/>
    </row>
    <row r="131" spans="1:6" ht="18" x14ac:dyDescent="0.25">
      <c r="A131" s="251"/>
      <c r="B131" s="267"/>
      <c r="C131" s="266"/>
      <c r="D131" s="266" t="s">
        <v>190</v>
      </c>
      <c r="E131" s="265"/>
      <c r="F131" s="264"/>
    </row>
    <row r="132" spans="1:6" ht="18" x14ac:dyDescent="0.25">
      <c r="A132" s="224">
        <v>1</v>
      </c>
      <c r="B132" s="226"/>
      <c r="C132" s="232"/>
      <c r="D132" s="232"/>
      <c r="E132" s="223"/>
      <c r="F132" s="225"/>
    </row>
    <row r="133" spans="1:6" ht="18" x14ac:dyDescent="0.25">
      <c r="A133" s="224">
        <v>2</v>
      </c>
      <c r="B133" s="226"/>
      <c r="C133" s="232"/>
      <c r="D133" s="232"/>
      <c r="E133" s="223"/>
      <c r="F133" s="225"/>
    </row>
    <row r="134" spans="1:6" ht="18" x14ac:dyDescent="0.25">
      <c r="A134" s="224">
        <v>3</v>
      </c>
      <c r="B134" s="226"/>
      <c r="C134" s="232"/>
      <c r="D134" s="232"/>
      <c r="E134" s="223"/>
      <c r="F134" s="225"/>
    </row>
    <row r="135" spans="1:6" ht="18" x14ac:dyDescent="0.25">
      <c r="A135" s="224">
        <v>4</v>
      </c>
      <c r="B135" s="226"/>
      <c r="C135" s="232"/>
      <c r="D135" s="232"/>
      <c r="E135" s="223"/>
      <c r="F135" s="225"/>
    </row>
    <row r="136" spans="1:6" ht="18" x14ac:dyDescent="0.25">
      <c r="A136" s="224">
        <v>5</v>
      </c>
      <c r="B136" s="226"/>
      <c r="C136" s="232"/>
      <c r="D136" s="232"/>
      <c r="E136" s="223"/>
      <c r="F136" s="225"/>
    </row>
    <row r="137" spans="1:6" ht="18" x14ac:dyDescent="0.25">
      <c r="A137" s="253">
        <v>6</v>
      </c>
      <c r="B137" s="268"/>
      <c r="C137" s="274"/>
      <c r="D137" s="274"/>
      <c r="E137" s="252"/>
      <c r="F137" s="241"/>
    </row>
    <row r="138" spans="1:6" ht="18" x14ac:dyDescent="0.25">
      <c r="A138" s="273"/>
      <c r="B138" s="272"/>
      <c r="C138" s="271"/>
      <c r="D138" s="271" t="s">
        <v>189</v>
      </c>
      <c r="E138" s="270"/>
      <c r="F138" s="255"/>
    </row>
    <row r="139" spans="1:6" ht="18" x14ac:dyDescent="0.25">
      <c r="A139" s="224">
        <v>1</v>
      </c>
      <c r="B139" s="226"/>
      <c r="C139" s="232"/>
      <c r="D139" s="232"/>
      <c r="E139" s="223"/>
      <c r="F139" s="225"/>
    </row>
    <row r="140" spans="1:6" ht="18" x14ac:dyDescent="0.25">
      <c r="A140" s="224">
        <v>2</v>
      </c>
      <c r="B140" s="226"/>
      <c r="C140" s="269"/>
      <c r="D140" s="269"/>
      <c r="E140" s="269"/>
      <c r="F140" s="225"/>
    </row>
    <row r="141" spans="1:6" ht="18" x14ac:dyDescent="0.25">
      <c r="A141" s="224">
        <v>3</v>
      </c>
      <c r="B141" s="226"/>
      <c r="C141" s="223"/>
      <c r="D141" s="223"/>
      <c r="E141" s="223"/>
      <c r="F141" s="233"/>
    </row>
    <row r="142" spans="1:6" ht="18" x14ac:dyDescent="0.25">
      <c r="A142" s="224">
        <v>4</v>
      </c>
      <c r="B142" s="226"/>
      <c r="C142" s="223"/>
      <c r="D142" s="223"/>
      <c r="E142" s="223"/>
      <c r="F142" s="233"/>
    </row>
    <row r="143" spans="1:6" ht="18" x14ac:dyDescent="0.25">
      <c r="A143" s="224">
        <v>5</v>
      </c>
      <c r="B143" s="226"/>
      <c r="C143" s="223"/>
      <c r="D143" s="223"/>
      <c r="E143" s="223"/>
      <c r="F143" s="233"/>
    </row>
    <row r="144" spans="1:6" ht="18" x14ac:dyDescent="0.25">
      <c r="A144" s="253">
        <v>6</v>
      </c>
      <c r="B144" s="268"/>
      <c r="C144" s="252"/>
      <c r="D144" s="252"/>
      <c r="E144" s="252"/>
      <c r="F144" s="259"/>
    </row>
    <row r="145" spans="1:6" ht="18" x14ac:dyDescent="0.25">
      <c r="A145" s="251"/>
      <c r="B145" s="267"/>
      <c r="C145" s="266"/>
      <c r="D145" s="266" t="s">
        <v>188</v>
      </c>
      <c r="E145" s="265"/>
      <c r="F145" s="264"/>
    </row>
    <row r="146" spans="1:6" ht="18" x14ac:dyDescent="0.25">
      <c r="A146" s="247">
        <v>1</v>
      </c>
      <c r="B146" s="263"/>
      <c r="C146" s="246"/>
      <c r="D146" s="257"/>
      <c r="E146" s="246"/>
      <c r="F146" s="233"/>
    </row>
    <row r="147" spans="1:6" ht="18" x14ac:dyDescent="0.25">
      <c r="A147" s="247">
        <v>2</v>
      </c>
      <c r="B147" s="263"/>
      <c r="C147" s="246"/>
      <c r="D147" s="257"/>
      <c r="E147" s="246"/>
      <c r="F147" s="233"/>
    </row>
    <row r="148" spans="1:6" ht="18" x14ac:dyDescent="0.25">
      <c r="A148" s="247">
        <v>3</v>
      </c>
      <c r="B148" s="263"/>
      <c r="C148" s="246"/>
      <c r="D148" s="257"/>
      <c r="E148" s="246"/>
      <c r="F148" s="233"/>
    </row>
    <row r="149" spans="1:6" ht="18" x14ac:dyDescent="0.25">
      <c r="A149" s="247">
        <v>4</v>
      </c>
      <c r="B149" s="263"/>
      <c r="C149" s="246"/>
      <c r="D149" s="257"/>
      <c r="E149" s="246"/>
      <c r="F149" s="233"/>
    </row>
    <row r="150" spans="1:6" ht="18" x14ac:dyDescent="0.25">
      <c r="A150" s="224">
        <v>5</v>
      </c>
      <c r="B150" s="226"/>
      <c r="C150" s="223"/>
      <c r="D150" s="223"/>
      <c r="E150" s="223"/>
      <c r="F150" s="225"/>
    </row>
    <row r="151" spans="1:6" ht="18" x14ac:dyDescent="0.25">
      <c r="A151" s="254">
        <v>6</v>
      </c>
      <c r="B151" s="226"/>
      <c r="C151" s="226"/>
      <c r="D151" s="223"/>
      <c r="E151" s="232"/>
      <c r="F151" s="241"/>
    </row>
    <row r="152" spans="1:6" ht="18" x14ac:dyDescent="0.25">
      <c r="A152" s="238"/>
      <c r="B152" s="239"/>
      <c r="C152" s="238"/>
      <c r="D152" s="238" t="s">
        <v>187</v>
      </c>
      <c r="E152" s="238"/>
      <c r="F152" s="262"/>
    </row>
    <row r="153" spans="1:6" ht="18" x14ac:dyDescent="0.25">
      <c r="A153" s="254">
        <v>1</v>
      </c>
      <c r="B153" s="223"/>
      <c r="C153" s="223"/>
      <c r="D153" s="223"/>
      <c r="E153" s="223"/>
      <c r="F153" s="259"/>
    </row>
    <row r="154" spans="1:6" ht="18" x14ac:dyDescent="0.25">
      <c r="A154" s="224">
        <v>2</v>
      </c>
      <c r="B154" s="223"/>
      <c r="C154" s="223"/>
      <c r="D154" s="223"/>
      <c r="E154" s="223"/>
      <c r="F154" s="225"/>
    </row>
    <row r="155" spans="1:6" ht="18" x14ac:dyDescent="0.25">
      <c r="A155" s="247">
        <v>3</v>
      </c>
      <c r="B155" s="246"/>
      <c r="C155" s="246"/>
      <c r="D155" s="246"/>
      <c r="E155" s="246"/>
      <c r="F155" s="233"/>
    </row>
    <row r="156" spans="1:6" ht="18" x14ac:dyDescent="0.25">
      <c r="A156" s="247">
        <v>4</v>
      </c>
      <c r="B156" s="246"/>
      <c r="C156" s="246"/>
      <c r="D156" s="246"/>
      <c r="E156" s="246"/>
      <c r="F156" s="233"/>
    </row>
    <row r="157" spans="1:6" ht="18" x14ac:dyDescent="0.25">
      <c r="A157" s="247">
        <v>5</v>
      </c>
      <c r="B157" s="246"/>
      <c r="C157" s="246"/>
      <c r="D157" s="246"/>
      <c r="E157" s="246"/>
      <c r="F157" s="233"/>
    </row>
    <row r="158" spans="1:6" ht="18" x14ac:dyDescent="0.25">
      <c r="A158" s="261">
        <v>6</v>
      </c>
      <c r="B158" s="260"/>
      <c r="C158" s="260"/>
      <c r="D158" s="260"/>
      <c r="E158" s="260"/>
      <c r="F158" s="259"/>
    </row>
    <row r="159" spans="1:6" ht="18" x14ac:dyDescent="0.25">
      <c r="A159" s="251"/>
      <c r="B159" s="250"/>
      <c r="C159" s="250"/>
      <c r="D159" s="250" t="s">
        <v>186</v>
      </c>
      <c r="E159" s="250"/>
      <c r="F159" s="258"/>
    </row>
    <row r="160" spans="1:6" ht="18" x14ac:dyDescent="0.25">
      <c r="A160" s="247">
        <v>1</v>
      </c>
      <c r="B160" s="246"/>
      <c r="C160" s="246"/>
      <c r="D160" s="246"/>
      <c r="E160" s="246"/>
      <c r="F160" s="233"/>
    </row>
    <row r="161" spans="1:6" ht="18" x14ac:dyDescent="0.25">
      <c r="A161" s="247">
        <v>2</v>
      </c>
      <c r="B161" s="246"/>
      <c r="C161" s="246"/>
      <c r="D161" s="246"/>
      <c r="E161" s="246"/>
      <c r="F161" s="233"/>
    </row>
    <row r="162" spans="1:6" ht="18" x14ac:dyDescent="0.25">
      <c r="A162" s="247">
        <v>3</v>
      </c>
      <c r="B162" s="246"/>
      <c r="C162" s="246"/>
      <c r="D162" s="246"/>
      <c r="E162" s="246"/>
      <c r="F162" s="233"/>
    </row>
    <row r="163" spans="1:6" ht="18" x14ac:dyDescent="0.25">
      <c r="A163" s="247">
        <v>4</v>
      </c>
      <c r="B163" s="246"/>
      <c r="C163" s="246"/>
      <c r="D163" s="246"/>
      <c r="E163" s="246"/>
      <c r="F163" s="233"/>
    </row>
    <row r="164" spans="1:6" ht="18" x14ac:dyDescent="0.25">
      <c r="A164" s="247">
        <v>5</v>
      </c>
      <c r="B164" s="246"/>
      <c r="C164" s="246"/>
      <c r="D164" s="257"/>
      <c r="E164" s="246"/>
      <c r="F164" s="233"/>
    </row>
    <row r="165" spans="1:6" ht="18" x14ac:dyDescent="0.25">
      <c r="A165" s="254">
        <v>6</v>
      </c>
      <c r="B165" s="226"/>
      <c r="C165" s="223"/>
      <c r="D165" s="232"/>
      <c r="E165" s="223"/>
      <c r="F165" s="225"/>
    </row>
    <row r="166" spans="1:6" ht="18" x14ac:dyDescent="0.25">
      <c r="A166" s="238"/>
      <c r="B166" s="239"/>
      <c r="C166" s="256"/>
      <c r="D166" s="256" t="s">
        <v>185</v>
      </c>
      <c r="E166" s="237"/>
      <c r="F166" s="255"/>
    </row>
    <row r="167" spans="1:6" ht="18" x14ac:dyDescent="0.25">
      <c r="A167" s="254">
        <v>1</v>
      </c>
      <c r="B167" s="226"/>
      <c r="C167" s="223"/>
      <c r="D167" s="232"/>
      <c r="E167" s="223"/>
      <c r="F167" s="225"/>
    </row>
    <row r="168" spans="1:6" ht="18" x14ac:dyDescent="0.25">
      <c r="A168" s="224">
        <v>2</v>
      </c>
      <c r="B168" s="226"/>
      <c r="C168" s="223"/>
      <c r="D168" s="232"/>
      <c r="E168" s="223"/>
      <c r="F168" s="225"/>
    </row>
    <row r="169" spans="1:6" ht="18" x14ac:dyDescent="0.25">
      <c r="A169" s="224">
        <v>3</v>
      </c>
      <c r="B169" s="226"/>
      <c r="C169" s="223"/>
      <c r="D169" s="232"/>
      <c r="E169" s="223"/>
      <c r="F169" s="225"/>
    </row>
    <row r="170" spans="1:6" ht="18" x14ac:dyDescent="0.25">
      <c r="A170" s="224">
        <v>4</v>
      </c>
      <c r="B170" s="223"/>
      <c r="C170" s="223"/>
      <c r="D170" s="223"/>
      <c r="E170" s="223"/>
      <c r="F170" s="225"/>
    </row>
    <row r="171" spans="1:6" ht="18" x14ac:dyDescent="0.25">
      <c r="A171" s="224">
        <v>5</v>
      </c>
      <c r="B171" s="223"/>
      <c r="C171" s="223"/>
      <c r="D171" s="223"/>
      <c r="E171" s="223"/>
      <c r="F171" s="225"/>
    </row>
    <row r="172" spans="1:6" ht="18" x14ac:dyDescent="0.25">
      <c r="A172" s="253">
        <v>6</v>
      </c>
      <c r="B172" s="252"/>
      <c r="C172" s="252"/>
      <c r="D172" s="252"/>
      <c r="E172" s="252"/>
      <c r="F172" s="241"/>
    </row>
    <row r="173" spans="1:6" ht="18" x14ac:dyDescent="0.25">
      <c r="A173" s="251"/>
      <c r="B173" s="249"/>
      <c r="C173" s="250"/>
      <c r="D173" s="250" t="s">
        <v>184</v>
      </c>
      <c r="E173" s="249"/>
      <c r="F173" s="248"/>
    </row>
    <row r="174" spans="1:6" ht="18" x14ac:dyDescent="0.25">
      <c r="A174" s="247">
        <v>1</v>
      </c>
      <c r="B174" s="246"/>
      <c r="C174" s="246"/>
      <c r="D174" s="246"/>
      <c r="E174" s="246"/>
      <c r="F174" s="233"/>
    </row>
    <row r="175" spans="1:6" ht="18" x14ac:dyDescent="0.25">
      <c r="A175" s="224">
        <v>2</v>
      </c>
      <c r="B175" s="223"/>
      <c r="C175" s="223"/>
      <c r="D175" s="223"/>
      <c r="E175" s="223"/>
      <c r="F175" s="225"/>
    </row>
    <row r="176" spans="1:6" ht="18" x14ac:dyDescent="0.25">
      <c r="A176" s="224">
        <v>3</v>
      </c>
      <c r="B176" s="223"/>
      <c r="C176" s="223"/>
      <c r="D176" s="223"/>
      <c r="E176" s="223"/>
      <c r="F176" s="225"/>
    </row>
    <row r="177" spans="1:6" ht="18" x14ac:dyDescent="0.25">
      <c r="A177" s="224">
        <v>4</v>
      </c>
      <c r="B177" s="223"/>
      <c r="C177" s="223"/>
      <c r="D177" s="223"/>
      <c r="E177" s="223"/>
      <c r="F177" s="225"/>
    </row>
    <row r="178" spans="1:6" ht="18" x14ac:dyDescent="0.25">
      <c r="A178" s="224">
        <v>5</v>
      </c>
      <c r="B178" s="223"/>
      <c r="C178" s="223"/>
      <c r="D178" s="223"/>
      <c r="E178" s="223"/>
      <c r="F178" s="225"/>
    </row>
    <row r="179" spans="1:6" ht="18" x14ac:dyDescent="0.25">
      <c r="A179" s="224">
        <v>6</v>
      </c>
      <c r="B179" s="223"/>
      <c r="C179" s="223"/>
      <c r="D179" s="223"/>
      <c r="E179" s="223"/>
      <c r="F179" s="225"/>
    </row>
    <row r="180" spans="1:6" ht="18" x14ac:dyDescent="0.25">
      <c r="A180" s="240"/>
      <c r="B180" s="238"/>
      <c r="C180" s="238"/>
      <c r="D180" s="238" t="s">
        <v>183</v>
      </c>
      <c r="E180" s="238"/>
      <c r="F180" s="236"/>
    </row>
    <row r="181" spans="1:6" ht="18" x14ac:dyDescent="0.25">
      <c r="A181" s="224">
        <v>1</v>
      </c>
      <c r="B181" s="226"/>
      <c r="C181" s="223"/>
      <c r="D181" s="232"/>
      <c r="E181" s="223"/>
      <c r="F181" s="225"/>
    </row>
    <row r="182" spans="1:6" ht="18" x14ac:dyDescent="0.25">
      <c r="A182" s="224">
        <v>2</v>
      </c>
      <c r="B182" s="226"/>
      <c r="C182" s="223"/>
      <c r="D182" s="232"/>
      <c r="E182" s="223"/>
      <c r="F182" s="241"/>
    </row>
    <row r="183" spans="1:6" ht="18" x14ac:dyDescent="0.25">
      <c r="A183" s="224">
        <v>3</v>
      </c>
      <c r="B183" s="226"/>
      <c r="C183" s="223"/>
      <c r="D183" s="232"/>
      <c r="E183" s="223"/>
      <c r="F183" s="235"/>
    </row>
    <row r="184" spans="1:6" ht="18" x14ac:dyDescent="0.25">
      <c r="A184" s="224">
        <v>4</v>
      </c>
      <c r="B184" s="226"/>
      <c r="C184" s="223"/>
      <c r="D184" s="232"/>
      <c r="E184" s="223"/>
      <c r="F184" s="234"/>
    </row>
    <row r="185" spans="1:6" ht="18" x14ac:dyDescent="0.25">
      <c r="A185" s="224">
        <v>5</v>
      </c>
      <c r="B185" s="226"/>
      <c r="C185" s="223"/>
      <c r="D185" s="223"/>
      <c r="E185" s="223"/>
      <c r="F185" s="233"/>
    </row>
    <row r="186" spans="1:6" ht="18" x14ac:dyDescent="0.25">
      <c r="A186" s="224">
        <v>6</v>
      </c>
      <c r="B186" s="226"/>
      <c r="C186" s="223"/>
      <c r="D186" s="232"/>
      <c r="E186" s="223"/>
      <c r="F186" s="225"/>
    </row>
    <row r="187" spans="1:6" ht="18" x14ac:dyDescent="0.25">
      <c r="A187" s="231"/>
      <c r="B187" s="245"/>
      <c r="C187" s="229"/>
      <c r="D187" s="229" t="s">
        <v>182</v>
      </c>
      <c r="E187" s="230"/>
      <c r="F187" s="227"/>
    </row>
    <row r="188" spans="1:6" ht="18" x14ac:dyDescent="0.25">
      <c r="A188" s="224">
        <v>1</v>
      </c>
      <c r="B188" s="226"/>
      <c r="C188" s="223"/>
      <c r="D188" s="232"/>
      <c r="E188" s="223"/>
      <c r="F188" s="225"/>
    </row>
    <row r="189" spans="1:6" ht="18" x14ac:dyDescent="0.25">
      <c r="A189" s="224">
        <v>2</v>
      </c>
      <c r="B189" s="226"/>
      <c r="C189" s="223"/>
      <c r="D189" s="232"/>
      <c r="E189" s="223"/>
      <c r="F189" s="241"/>
    </row>
    <row r="190" spans="1:6" ht="18" x14ac:dyDescent="0.25">
      <c r="A190" s="224">
        <v>3</v>
      </c>
      <c r="B190" s="223"/>
      <c r="C190" s="223"/>
      <c r="D190" s="223"/>
      <c r="E190" s="223"/>
      <c r="F190" s="235"/>
    </row>
    <row r="191" spans="1:6" ht="18" x14ac:dyDescent="0.25">
      <c r="A191" s="224">
        <v>4</v>
      </c>
      <c r="B191" s="223"/>
      <c r="C191" s="223"/>
      <c r="D191" s="223"/>
      <c r="E191" s="223"/>
      <c r="F191" s="234"/>
    </row>
    <row r="192" spans="1:6" ht="18" x14ac:dyDescent="0.25">
      <c r="A192" s="224">
        <v>5</v>
      </c>
      <c r="B192" s="223"/>
      <c r="C192" s="223"/>
      <c r="D192" s="223"/>
      <c r="E192" s="223"/>
      <c r="F192" s="234"/>
    </row>
    <row r="193" spans="1:6" ht="18" x14ac:dyDescent="0.25">
      <c r="A193" s="224">
        <v>6</v>
      </c>
      <c r="B193" s="223"/>
      <c r="C193" s="223"/>
      <c r="D193" s="223"/>
      <c r="E193" s="223"/>
      <c r="F193" s="225"/>
    </row>
    <row r="194" spans="1:6" ht="18" x14ac:dyDescent="0.25">
      <c r="A194" s="240"/>
      <c r="B194" s="244"/>
      <c r="C194" s="238"/>
      <c r="D194" s="238" t="s">
        <v>181</v>
      </c>
      <c r="E194" s="244"/>
      <c r="F194" s="243"/>
    </row>
    <row r="195" spans="1:6" ht="18" x14ac:dyDescent="0.25">
      <c r="A195" s="224">
        <v>1</v>
      </c>
      <c r="B195" s="226"/>
      <c r="C195" s="223"/>
      <c r="D195" s="223"/>
      <c r="E195" s="223"/>
      <c r="F195" s="225"/>
    </row>
    <row r="196" spans="1:6" ht="18" x14ac:dyDescent="0.25">
      <c r="A196" s="224">
        <v>2</v>
      </c>
      <c r="B196" s="223"/>
      <c r="C196" s="223"/>
      <c r="D196" s="223"/>
      <c r="E196" s="223"/>
      <c r="F196" s="234"/>
    </row>
    <row r="197" spans="1:6" ht="18" x14ac:dyDescent="0.25">
      <c r="A197" s="224">
        <v>3</v>
      </c>
      <c r="B197" s="223"/>
      <c r="C197" s="223"/>
      <c r="D197" s="223"/>
      <c r="E197" s="223"/>
      <c r="F197" s="234"/>
    </row>
    <row r="198" spans="1:6" ht="18" x14ac:dyDescent="0.25">
      <c r="A198" s="224">
        <v>4</v>
      </c>
      <c r="B198" s="223"/>
      <c r="C198" s="223"/>
      <c r="D198" s="223"/>
      <c r="E198" s="223"/>
      <c r="F198" s="234"/>
    </row>
    <row r="199" spans="1:6" ht="18" x14ac:dyDescent="0.25">
      <c r="A199" s="224">
        <v>5</v>
      </c>
      <c r="B199" s="223"/>
      <c r="C199" s="223"/>
      <c r="D199" s="223"/>
      <c r="E199" s="223"/>
      <c r="F199" s="233"/>
    </row>
    <row r="200" spans="1:6" ht="18" x14ac:dyDescent="0.25">
      <c r="A200" s="224">
        <v>6</v>
      </c>
      <c r="B200" s="223"/>
      <c r="C200" s="223"/>
      <c r="D200" s="223"/>
      <c r="E200" s="223"/>
      <c r="F200" s="225"/>
    </row>
    <row r="201" spans="1:6" ht="18" x14ac:dyDescent="0.25">
      <c r="A201" s="231"/>
      <c r="B201" s="229"/>
      <c r="C201" s="229"/>
      <c r="D201" s="229" t="s">
        <v>180</v>
      </c>
      <c r="E201" s="229"/>
      <c r="F201" s="242"/>
    </row>
    <row r="202" spans="1:6" ht="18" x14ac:dyDescent="0.25">
      <c r="A202" s="224">
        <v>1</v>
      </c>
      <c r="B202" s="226"/>
      <c r="C202" s="223"/>
      <c r="D202" s="223"/>
      <c r="E202" s="223"/>
      <c r="F202" s="225"/>
    </row>
    <row r="203" spans="1:6" ht="18" x14ac:dyDescent="0.25">
      <c r="A203" s="224">
        <v>2</v>
      </c>
      <c r="B203" s="226"/>
      <c r="C203" s="223"/>
      <c r="D203" s="232"/>
      <c r="E203" s="223"/>
      <c r="F203" s="241"/>
    </row>
    <row r="204" spans="1:6" ht="18" x14ac:dyDescent="0.25">
      <c r="A204" s="224">
        <v>3</v>
      </c>
      <c r="B204" s="226"/>
      <c r="C204" s="223"/>
      <c r="D204" s="223"/>
      <c r="E204" s="223"/>
      <c r="F204" s="235"/>
    </row>
    <row r="205" spans="1:6" ht="18" x14ac:dyDescent="0.25">
      <c r="A205" s="224">
        <v>4</v>
      </c>
      <c r="B205" s="226"/>
      <c r="C205" s="223"/>
      <c r="D205" s="223"/>
      <c r="E205" s="223"/>
      <c r="F205" s="234"/>
    </row>
    <row r="206" spans="1:6" ht="18" x14ac:dyDescent="0.25">
      <c r="A206" s="240"/>
      <c r="B206" s="239"/>
      <c r="C206" s="238"/>
      <c r="D206" s="238" t="s">
        <v>179</v>
      </c>
      <c r="E206" s="237"/>
      <c r="F206" s="236"/>
    </row>
    <row r="207" spans="1:6" ht="18" x14ac:dyDescent="0.25">
      <c r="A207" s="224">
        <v>1</v>
      </c>
      <c r="B207" s="226"/>
      <c r="C207" s="223"/>
      <c r="D207" s="232"/>
      <c r="E207" s="223"/>
      <c r="F207" s="225"/>
    </row>
    <row r="208" spans="1:6" ht="18" x14ac:dyDescent="0.25">
      <c r="A208" s="224">
        <v>2</v>
      </c>
      <c r="B208" s="226"/>
      <c r="C208" s="223"/>
      <c r="D208" s="232"/>
      <c r="E208" s="223"/>
      <c r="F208" s="225"/>
    </row>
    <row r="209" spans="1:10" ht="18" x14ac:dyDescent="0.25">
      <c r="A209" s="224">
        <v>3</v>
      </c>
      <c r="B209" s="226"/>
      <c r="C209" s="226"/>
      <c r="D209" s="223"/>
      <c r="E209" s="232"/>
      <c r="F209" s="235"/>
    </row>
    <row r="210" spans="1:10" ht="18" x14ac:dyDescent="0.25">
      <c r="A210" s="224">
        <v>4</v>
      </c>
      <c r="B210" s="226"/>
      <c r="C210" s="226"/>
      <c r="D210" s="223"/>
      <c r="E210" s="232"/>
      <c r="F210" s="234"/>
    </row>
    <row r="211" spans="1:10" ht="18" x14ac:dyDescent="0.25">
      <c r="A211" s="224">
        <v>5</v>
      </c>
      <c r="B211" s="226"/>
      <c r="C211" s="226"/>
      <c r="D211" s="223"/>
      <c r="E211" s="232"/>
      <c r="F211" s="233"/>
    </row>
    <row r="212" spans="1:10" ht="18" x14ac:dyDescent="0.25">
      <c r="A212" s="224">
        <v>6</v>
      </c>
      <c r="B212" s="223"/>
      <c r="C212" s="226"/>
      <c r="D212" s="223"/>
      <c r="E212" s="232"/>
      <c r="F212" s="225"/>
    </row>
    <row r="213" spans="1:10" ht="18" x14ac:dyDescent="0.25">
      <c r="A213" s="231"/>
      <c r="B213" s="230"/>
      <c r="C213" s="229"/>
      <c r="D213" s="229" t="s">
        <v>178</v>
      </c>
      <c r="E213" s="228"/>
      <c r="F213" s="227"/>
    </row>
    <row r="214" spans="1:10" ht="18" x14ac:dyDescent="0.25">
      <c r="A214" s="224">
        <v>1</v>
      </c>
      <c r="B214" s="223"/>
      <c r="C214" s="223"/>
      <c r="D214" s="223"/>
      <c r="E214" s="223"/>
      <c r="F214" s="225"/>
    </row>
    <row r="215" spans="1:10" ht="18" x14ac:dyDescent="0.25">
      <c r="A215" s="224">
        <v>2</v>
      </c>
      <c r="B215" s="226"/>
      <c r="C215" s="223"/>
      <c r="D215" s="223"/>
      <c r="E215" s="223"/>
      <c r="F215" s="225"/>
    </row>
    <row r="216" spans="1:10" ht="18" x14ac:dyDescent="0.25">
      <c r="A216" s="224">
        <v>3</v>
      </c>
      <c r="B216" s="226"/>
      <c r="C216" s="223"/>
      <c r="D216" s="223"/>
      <c r="E216" s="223"/>
      <c r="F216" s="225"/>
    </row>
    <row r="217" spans="1:10" ht="18" x14ac:dyDescent="0.25">
      <c r="A217" s="224">
        <v>4</v>
      </c>
      <c r="B217" s="226"/>
      <c r="C217" s="223"/>
      <c r="D217" s="223"/>
      <c r="E217" s="223"/>
      <c r="F217" s="225"/>
    </row>
    <row r="218" spans="1:10" ht="18" x14ac:dyDescent="0.25">
      <c r="A218" s="224">
        <v>5</v>
      </c>
      <c r="B218" s="223"/>
      <c r="C218" s="223"/>
      <c r="D218" s="223"/>
      <c r="E218" s="223"/>
      <c r="F218" s="222"/>
    </row>
    <row r="219" spans="1:10" ht="18.75" thickBot="1" x14ac:dyDescent="0.3">
      <c r="A219" s="221">
        <v>6</v>
      </c>
      <c r="B219" s="220"/>
      <c r="C219" s="220"/>
      <c r="D219" s="220"/>
      <c r="E219" s="220"/>
      <c r="F219" s="219"/>
    </row>
    <row r="220" spans="1:10" x14ac:dyDescent="0.2">
      <c r="A220" s="216"/>
      <c r="B220" s="216"/>
      <c r="C220" s="216"/>
      <c r="D220" s="216"/>
      <c r="E220" s="216"/>
      <c r="F220" s="216"/>
    </row>
    <row r="221" spans="1:10" ht="18" x14ac:dyDescent="0.25">
      <c r="A221" s="216"/>
      <c r="B221" s="216"/>
      <c r="C221" s="218"/>
      <c r="D221" s="216"/>
      <c r="E221" s="216"/>
      <c r="F221" s="216"/>
    </row>
    <row r="222" spans="1:10" ht="15.75" x14ac:dyDescent="0.25">
      <c r="A222" s="216"/>
      <c r="B222" s="305" t="s">
        <v>216</v>
      </c>
      <c r="C222" s="306"/>
      <c r="D222" s="306"/>
      <c r="E222" s="306"/>
      <c r="F222" s="306"/>
      <c r="G222" s="307"/>
      <c r="H222" s="307"/>
      <c r="I222" s="307"/>
      <c r="J222" s="307"/>
    </row>
    <row r="223" spans="1:10" x14ac:dyDescent="0.2">
      <c r="A223" s="216"/>
      <c r="B223" s="216"/>
      <c r="C223" s="216"/>
      <c r="D223" s="216"/>
      <c r="E223" s="216"/>
      <c r="F223" s="216"/>
    </row>
    <row r="224" spans="1:10" x14ac:dyDescent="0.2">
      <c r="A224" s="216"/>
      <c r="B224" s="216"/>
      <c r="C224" s="216"/>
      <c r="D224" s="216"/>
      <c r="E224" s="216"/>
      <c r="F224" s="216"/>
    </row>
    <row r="225" spans="1:6" x14ac:dyDescent="0.2">
      <c r="A225" s="216"/>
      <c r="B225" s="216"/>
      <c r="C225" s="216"/>
      <c r="D225" s="216"/>
      <c r="E225" s="216"/>
      <c r="F225" s="216"/>
    </row>
    <row r="226" spans="1:6" ht="18" x14ac:dyDescent="0.25">
      <c r="A226" s="216"/>
      <c r="B226" s="216"/>
      <c r="C226" s="217"/>
      <c r="D226" s="216"/>
      <c r="E226" s="216"/>
      <c r="F226" s="216"/>
    </row>
    <row r="227" spans="1:6" x14ac:dyDescent="0.2">
      <c r="A227" s="216"/>
      <c r="B227" s="216"/>
      <c r="C227" s="216"/>
      <c r="D227" s="216"/>
      <c r="E227" s="216"/>
      <c r="F227" s="216"/>
    </row>
    <row r="228" spans="1:6" x14ac:dyDescent="0.2">
      <c r="A228" s="216"/>
      <c r="B228" s="216"/>
      <c r="C228" s="216"/>
      <c r="D228" s="216"/>
      <c r="E228" s="216"/>
      <c r="F228" s="216"/>
    </row>
    <row r="229" spans="1:6" x14ac:dyDescent="0.2">
      <c r="A229" s="216"/>
      <c r="B229" s="216"/>
      <c r="C229" s="216"/>
      <c r="D229" s="216"/>
      <c r="E229" s="216"/>
      <c r="F229" s="216"/>
    </row>
    <row r="230" spans="1:6" x14ac:dyDescent="0.2">
      <c r="A230" s="216"/>
      <c r="B230" s="216"/>
      <c r="C230" s="216"/>
      <c r="D230" s="216"/>
      <c r="E230" s="216"/>
      <c r="F230" s="216"/>
    </row>
    <row r="231" spans="1:6" x14ac:dyDescent="0.2">
      <c r="A231" s="216"/>
      <c r="B231" s="216"/>
      <c r="C231" s="216"/>
      <c r="D231" s="216"/>
      <c r="E231" s="216"/>
    </row>
    <row r="232" spans="1:6" x14ac:dyDescent="0.2">
      <c r="A232" s="216"/>
      <c r="B232" s="216"/>
      <c r="C232" s="216"/>
      <c r="D232" s="216"/>
      <c r="E232" s="216"/>
    </row>
    <row r="233" spans="1:6" x14ac:dyDescent="0.2">
      <c r="A233" s="216"/>
      <c r="B233" s="216"/>
      <c r="C233" s="216"/>
      <c r="D233" s="216"/>
      <c r="E233" s="216"/>
    </row>
    <row r="234" spans="1:6" x14ac:dyDescent="0.2">
      <c r="A234" s="216"/>
      <c r="B234" s="216"/>
      <c r="C234" s="216"/>
      <c r="D234" s="216"/>
      <c r="E234" s="216"/>
    </row>
    <row r="235" spans="1:6" x14ac:dyDescent="0.2">
      <c r="A235" s="216"/>
      <c r="B235" s="216"/>
      <c r="C235" s="216"/>
      <c r="D235" s="216"/>
      <c r="E235" s="216"/>
    </row>
    <row r="236" spans="1:6" x14ac:dyDescent="0.2">
      <c r="A236" s="216"/>
      <c r="B236" s="216"/>
      <c r="C236" s="216"/>
      <c r="D236" s="216"/>
      <c r="E236" s="216"/>
    </row>
    <row r="237" spans="1:6" x14ac:dyDescent="0.2">
      <c r="A237" s="216"/>
      <c r="B237" s="216"/>
      <c r="C237" s="216"/>
      <c r="D237" s="216"/>
      <c r="E237" s="216"/>
      <c r="F237" s="216"/>
    </row>
    <row r="238" spans="1:6" x14ac:dyDescent="0.2">
      <c r="A238" s="216"/>
      <c r="B238" s="216"/>
      <c r="C238" s="216"/>
      <c r="D238" s="216"/>
      <c r="E238" s="216"/>
      <c r="F238" s="216"/>
    </row>
    <row r="239" spans="1:6" x14ac:dyDescent="0.2">
      <c r="A239" s="216"/>
      <c r="B239" s="216"/>
      <c r="C239" s="216"/>
      <c r="D239" s="216"/>
      <c r="E239" s="216"/>
      <c r="F239" s="216"/>
    </row>
    <row r="240" spans="1:6" x14ac:dyDescent="0.2">
      <c r="A240" s="216"/>
      <c r="B240" s="216"/>
      <c r="C240" s="216"/>
      <c r="D240" s="216"/>
      <c r="E240" s="216"/>
      <c r="F240" s="216"/>
    </row>
    <row r="241" spans="1:6" x14ac:dyDescent="0.2">
      <c r="A241" s="216"/>
      <c r="B241" s="216"/>
      <c r="C241" s="216"/>
      <c r="D241" s="216"/>
      <c r="E241" s="216"/>
      <c r="F241" s="216"/>
    </row>
    <row r="242" spans="1:6" x14ac:dyDescent="0.2">
      <c r="A242" s="216"/>
      <c r="B242" s="216"/>
      <c r="C242" s="216"/>
      <c r="D242" s="216"/>
      <c r="E242" s="216"/>
      <c r="F242" s="216"/>
    </row>
    <row r="243" spans="1:6" x14ac:dyDescent="0.2">
      <c r="A243" s="216"/>
      <c r="B243" s="216"/>
      <c r="C243" s="216"/>
      <c r="D243" s="216"/>
      <c r="E243" s="216"/>
      <c r="F243" s="216"/>
    </row>
    <row r="244" spans="1:6" x14ac:dyDescent="0.2">
      <c r="A244" s="216"/>
      <c r="B244" s="216"/>
      <c r="C244" s="216"/>
      <c r="D244" s="216"/>
      <c r="E244" s="216"/>
      <c r="F244" s="216"/>
    </row>
    <row r="245" spans="1:6" x14ac:dyDescent="0.2">
      <c r="A245" s="216"/>
      <c r="B245" s="216"/>
      <c r="C245" s="216"/>
      <c r="D245" s="216"/>
      <c r="E245" s="216"/>
      <c r="F245" s="216"/>
    </row>
    <row r="246" spans="1:6" x14ac:dyDescent="0.2">
      <c r="A246" s="216"/>
      <c r="B246" s="216"/>
      <c r="C246" s="216"/>
      <c r="D246" s="216"/>
      <c r="E246" s="216"/>
      <c r="F246" s="216"/>
    </row>
    <row r="247" spans="1:6" x14ac:dyDescent="0.2">
      <c r="A247" s="216"/>
      <c r="B247" s="216"/>
      <c r="C247" s="216"/>
      <c r="D247" s="216"/>
      <c r="E247" s="216"/>
      <c r="F247" s="216"/>
    </row>
    <row r="248" spans="1:6" x14ac:dyDescent="0.2">
      <c r="A248" s="216"/>
      <c r="B248" s="216"/>
      <c r="C248" s="216"/>
      <c r="D248" s="216"/>
      <c r="E248" s="216"/>
      <c r="F248" s="216"/>
    </row>
    <row r="249" spans="1:6" x14ac:dyDescent="0.2">
      <c r="A249" s="216"/>
      <c r="B249" s="216"/>
      <c r="C249" s="216"/>
      <c r="D249" s="216"/>
      <c r="E249" s="216"/>
      <c r="F249" s="216"/>
    </row>
    <row r="250" spans="1:6" x14ac:dyDescent="0.2">
      <c r="A250" s="216"/>
      <c r="B250" s="216"/>
      <c r="C250" s="216"/>
      <c r="D250" s="216"/>
      <c r="E250" s="216"/>
      <c r="F250" s="216"/>
    </row>
    <row r="251" spans="1:6" x14ac:dyDescent="0.2">
      <c r="A251" s="216"/>
      <c r="B251" s="216"/>
      <c r="C251" s="216"/>
      <c r="D251" s="216"/>
      <c r="E251" s="216"/>
      <c r="F251" s="216"/>
    </row>
    <row r="252" spans="1:6" x14ac:dyDescent="0.2">
      <c r="A252" s="216"/>
      <c r="B252" s="216"/>
      <c r="C252" s="216"/>
      <c r="D252" s="216"/>
      <c r="E252" s="216"/>
      <c r="F252" s="216"/>
    </row>
    <row r="253" spans="1:6" x14ac:dyDescent="0.2">
      <c r="A253" s="216"/>
      <c r="B253" s="216"/>
      <c r="C253" s="216"/>
      <c r="D253" s="216"/>
      <c r="E253" s="216"/>
      <c r="F253" s="216"/>
    </row>
    <row r="254" spans="1:6" ht="42" customHeight="1" x14ac:dyDescent="0.2">
      <c r="A254" s="216"/>
      <c r="B254" s="216"/>
      <c r="C254" s="216"/>
      <c r="D254" s="216"/>
      <c r="E254" s="216"/>
      <c r="F254" s="216"/>
    </row>
    <row r="255" spans="1:6" x14ac:dyDescent="0.2">
      <c r="A255" s="216"/>
      <c r="B255" s="216"/>
      <c r="C255" s="216"/>
      <c r="D255" s="216"/>
      <c r="E255" s="216"/>
      <c r="F255" s="216"/>
    </row>
    <row r="256" spans="1:6" x14ac:dyDescent="0.2">
      <c r="A256" s="216"/>
      <c r="B256" s="216"/>
      <c r="C256" s="216"/>
      <c r="D256" s="216"/>
      <c r="E256" s="216"/>
      <c r="F256" s="216"/>
    </row>
    <row r="257" spans="1:6" x14ac:dyDescent="0.2">
      <c r="A257" s="216"/>
      <c r="B257" s="216"/>
      <c r="C257" s="216"/>
      <c r="D257" s="216"/>
      <c r="E257" s="216"/>
      <c r="F257" s="216"/>
    </row>
    <row r="258" spans="1:6" x14ac:dyDescent="0.2">
      <c r="A258" s="216"/>
      <c r="B258" s="216"/>
      <c r="C258" s="216"/>
      <c r="D258" s="216"/>
      <c r="E258" s="216"/>
      <c r="F258" s="216"/>
    </row>
    <row r="259" spans="1:6" x14ac:dyDescent="0.2">
      <c r="A259" s="216"/>
      <c r="B259" s="216"/>
      <c r="C259" s="216"/>
      <c r="D259" s="216"/>
      <c r="E259" s="216"/>
      <c r="F259" s="216"/>
    </row>
    <row r="260" spans="1:6" x14ac:dyDescent="0.2">
      <c r="A260" s="216"/>
      <c r="B260" s="216"/>
      <c r="C260" s="216"/>
      <c r="D260" s="216"/>
      <c r="E260" s="216"/>
      <c r="F260" s="216"/>
    </row>
    <row r="261" spans="1:6" x14ac:dyDescent="0.2">
      <c r="A261" s="216"/>
      <c r="B261" s="216"/>
      <c r="C261" s="216"/>
      <c r="D261" s="216"/>
      <c r="E261" s="216"/>
      <c r="F261" s="216"/>
    </row>
    <row r="262" spans="1:6" x14ac:dyDescent="0.2">
      <c r="A262" s="216"/>
      <c r="B262" s="216"/>
      <c r="C262" s="216"/>
      <c r="D262" s="216"/>
      <c r="E262" s="216"/>
      <c r="F262" s="216"/>
    </row>
    <row r="263" spans="1:6" x14ac:dyDescent="0.2">
      <c r="A263" s="216"/>
      <c r="B263" s="216"/>
      <c r="C263" s="216"/>
      <c r="D263" s="216"/>
      <c r="E263" s="216"/>
      <c r="F263" s="216"/>
    </row>
    <row r="264" spans="1:6" x14ac:dyDescent="0.2">
      <c r="A264" s="216"/>
      <c r="B264" s="216"/>
      <c r="C264" s="216"/>
      <c r="D264" s="216"/>
      <c r="E264" s="216"/>
      <c r="F264" s="216"/>
    </row>
    <row r="265" spans="1:6" x14ac:dyDescent="0.2">
      <c r="A265" s="216"/>
      <c r="B265" s="216"/>
      <c r="C265" s="216"/>
      <c r="D265" s="216"/>
      <c r="E265" s="216"/>
      <c r="F265" s="216"/>
    </row>
    <row r="266" spans="1:6" x14ac:dyDescent="0.2">
      <c r="A266" s="216"/>
      <c r="B266" s="216"/>
      <c r="C266" s="216"/>
      <c r="D266" s="216"/>
      <c r="E266" s="216"/>
      <c r="F266" s="216"/>
    </row>
    <row r="267" spans="1:6" x14ac:dyDescent="0.2">
      <c r="A267" s="216"/>
      <c r="B267" s="216"/>
      <c r="C267" s="216"/>
      <c r="D267" s="216"/>
      <c r="E267" s="216"/>
      <c r="F267" s="216"/>
    </row>
    <row r="268" spans="1:6" x14ac:dyDescent="0.2">
      <c r="A268" s="216"/>
      <c r="B268" s="216"/>
      <c r="C268" s="216"/>
      <c r="D268" s="216"/>
      <c r="E268" s="216"/>
      <c r="F268" s="216"/>
    </row>
    <row r="269" spans="1:6" x14ac:dyDescent="0.2">
      <c r="A269" s="216"/>
      <c r="B269" s="216"/>
      <c r="C269" s="216"/>
      <c r="D269" s="216"/>
      <c r="E269" s="216"/>
      <c r="F269" s="216"/>
    </row>
    <row r="270" spans="1:6" x14ac:dyDescent="0.2">
      <c r="A270" s="216"/>
      <c r="B270" s="216"/>
      <c r="C270" s="216"/>
      <c r="D270" s="216"/>
      <c r="E270" s="216"/>
      <c r="F270" s="216"/>
    </row>
    <row r="271" spans="1:6" x14ac:dyDescent="0.2">
      <c r="A271" s="216"/>
      <c r="B271" s="216"/>
      <c r="C271" s="216"/>
      <c r="D271" s="216"/>
      <c r="E271" s="216"/>
      <c r="F271" s="216"/>
    </row>
    <row r="272" spans="1:6" x14ac:dyDescent="0.2">
      <c r="A272" s="216"/>
      <c r="B272" s="216"/>
      <c r="C272" s="216"/>
      <c r="D272" s="216"/>
      <c r="E272" s="216"/>
      <c r="F272" s="216"/>
    </row>
    <row r="273" spans="1:6" x14ac:dyDescent="0.2">
      <c r="A273" s="216"/>
      <c r="B273" s="216"/>
      <c r="C273" s="216"/>
      <c r="D273" s="216"/>
      <c r="E273" s="216"/>
      <c r="F273" s="216"/>
    </row>
    <row r="274" spans="1:6" x14ac:dyDescent="0.2">
      <c r="A274" s="216"/>
      <c r="B274" s="216"/>
      <c r="C274" s="216"/>
      <c r="D274" s="216"/>
      <c r="E274" s="216"/>
      <c r="F274" s="216"/>
    </row>
    <row r="275" spans="1:6" x14ac:dyDescent="0.2">
      <c r="A275" s="216"/>
      <c r="B275" s="216"/>
      <c r="C275" s="216"/>
      <c r="D275" s="216"/>
      <c r="E275" s="216"/>
      <c r="F275" s="216"/>
    </row>
    <row r="276" spans="1:6" x14ac:dyDescent="0.2">
      <c r="A276" s="216"/>
      <c r="B276" s="216"/>
      <c r="C276" s="216"/>
      <c r="D276" s="216"/>
      <c r="E276" s="216"/>
      <c r="F276" s="216"/>
    </row>
    <row r="277" spans="1:6" x14ac:dyDescent="0.2">
      <c r="A277" s="216"/>
      <c r="B277" s="216"/>
      <c r="C277" s="216"/>
      <c r="D277" s="216"/>
      <c r="E277" s="216"/>
      <c r="F277" s="216"/>
    </row>
    <row r="278" spans="1:6" x14ac:dyDescent="0.2">
      <c r="A278" s="216"/>
      <c r="B278" s="216"/>
      <c r="C278" s="216"/>
      <c r="D278" s="216"/>
      <c r="E278" s="216"/>
      <c r="F278" s="216"/>
    </row>
    <row r="279" spans="1:6" x14ac:dyDescent="0.2">
      <c r="A279" s="216"/>
      <c r="B279" s="216"/>
      <c r="C279" s="216"/>
      <c r="D279" s="216"/>
      <c r="E279" s="216"/>
      <c r="F279" s="216"/>
    </row>
    <row r="280" spans="1:6" x14ac:dyDescent="0.2">
      <c r="A280" s="216"/>
      <c r="B280" s="216"/>
      <c r="C280" s="216"/>
      <c r="D280" s="216"/>
      <c r="E280" s="216"/>
      <c r="F280" s="216"/>
    </row>
    <row r="281" spans="1:6" x14ac:dyDescent="0.2">
      <c r="A281" s="216"/>
      <c r="B281" s="216"/>
      <c r="C281" s="216"/>
      <c r="D281" s="216"/>
      <c r="E281" s="216"/>
      <c r="F281" s="216"/>
    </row>
    <row r="282" spans="1:6" x14ac:dyDescent="0.2">
      <c r="A282" s="216"/>
      <c r="B282" s="216"/>
      <c r="C282" s="216"/>
      <c r="D282" s="216"/>
      <c r="E282" s="216"/>
      <c r="F282" s="216"/>
    </row>
    <row r="283" spans="1:6" x14ac:dyDescent="0.2">
      <c r="A283" s="216"/>
      <c r="B283" s="216"/>
      <c r="C283" s="216"/>
      <c r="D283" s="216"/>
      <c r="E283" s="216"/>
      <c r="F283" s="216"/>
    </row>
    <row r="284" spans="1:6" x14ac:dyDescent="0.2">
      <c r="A284" s="216"/>
      <c r="B284" s="216"/>
      <c r="C284" s="216"/>
      <c r="D284" s="216"/>
      <c r="E284" s="216"/>
      <c r="F284" s="216"/>
    </row>
    <row r="285" spans="1:6" x14ac:dyDescent="0.2">
      <c r="A285" s="216"/>
      <c r="B285" s="216"/>
      <c r="C285" s="216"/>
      <c r="D285" s="216"/>
      <c r="E285" s="216"/>
      <c r="F285" s="216"/>
    </row>
    <row r="286" spans="1:6" x14ac:dyDescent="0.2">
      <c r="A286" s="216"/>
      <c r="B286" s="216"/>
      <c r="C286" s="216"/>
      <c r="D286" s="216"/>
      <c r="E286" s="216"/>
      <c r="F286" s="216"/>
    </row>
    <row r="287" spans="1:6" x14ac:dyDescent="0.2">
      <c r="A287" s="216"/>
      <c r="B287" s="216"/>
      <c r="C287" s="216"/>
      <c r="D287" s="216"/>
      <c r="E287" s="216"/>
      <c r="F287" s="216"/>
    </row>
    <row r="288" spans="1:6" x14ac:dyDescent="0.2">
      <c r="A288" s="216"/>
      <c r="B288" s="216"/>
      <c r="C288" s="216"/>
      <c r="D288" s="216"/>
      <c r="E288" s="216"/>
      <c r="F288" s="216"/>
    </row>
    <row r="289" spans="1:6" x14ac:dyDescent="0.2">
      <c r="A289" s="216"/>
      <c r="B289" s="216"/>
      <c r="C289" s="216"/>
      <c r="D289" s="216"/>
      <c r="E289" s="216"/>
      <c r="F289" s="216"/>
    </row>
    <row r="290" spans="1:6" x14ac:dyDescent="0.2">
      <c r="A290" s="216"/>
      <c r="B290" s="216"/>
      <c r="C290" s="216"/>
      <c r="D290" s="216"/>
      <c r="E290" s="216"/>
      <c r="F290" s="216"/>
    </row>
    <row r="291" spans="1:6" x14ac:dyDescent="0.2">
      <c r="A291" s="216"/>
      <c r="B291" s="216"/>
      <c r="C291" s="216"/>
      <c r="D291" s="216"/>
      <c r="E291" s="216"/>
      <c r="F291" s="216"/>
    </row>
    <row r="292" spans="1:6" x14ac:dyDescent="0.2">
      <c r="A292" s="216"/>
      <c r="B292" s="216"/>
      <c r="C292" s="216"/>
      <c r="D292" s="216"/>
      <c r="E292" s="216"/>
      <c r="F292" s="216"/>
    </row>
    <row r="293" spans="1:6" x14ac:dyDescent="0.2">
      <c r="A293" s="216"/>
      <c r="B293" s="216"/>
      <c r="C293" s="216"/>
      <c r="D293" s="216"/>
      <c r="E293" s="216"/>
      <c r="F293" s="216"/>
    </row>
    <row r="294" spans="1:6" x14ac:dyDescent="0.2">
      <c r="A294" s="216"/>
      <c r="B294" s="216"/>
      <c r="C294" s="216"/>
      <c r="D294" s="216"/>
      <c r="E294" s="216"/>
      <c r="F294" s="216"/>
    </row>
    <row r="295" spans="1:6" x14ac:dyDescent="0.2">
      <c r="A295" s="216"/>
      <c r="B295" s="216"/>
      <c r="C295" s="216"/>
      <c r="D295" s="216"/>
      <c r="E295" s="216"/>
      <c r="F295" s="216"/>
    </row>
    <row r="296" spans="1:6" x14ac:dyDescent="0.2">
      <c r="A296" s="216"/>
      <c r="B296" s="216"/>
      <c r="C296" s="216"/>
      <c r="D296" s="216"/>
      <c r="E296" s="216"/>
      <c r="F296" s="216"/>
    </row>
    <row r="297" spans="1:6" x14ac:dyDescent="0.2">
      <c r="A297" s="216"/>
      <c r="B297" s="216"/>
      <c r="C297" s="216"/>
      <c r="D297" s="216"/>
      <c r="E297" s="216"/>
      <c r="F297" s="216"/>
    </row>
    <row r="298" spans="1:6" x14ac:dyDescent="0.2">
      <c r="A298" s="216"/>
      <c r="B298" s="216"/>
      <c r="C298" s="216"/>
      <c r="D298" s="216"/>
      <c r="E298" s="216"/>
      <c r="F298" s="216"/>
    </row>
    <row r="299" spans="1:6" x14ac:dyDescent="0.2">
      <c r="A299" s="216"/>
      <c r="B299" s="216"/>
      <c r="C299" s="216"/>
      <c r="D299" s="216"/>
      <c r="E299" s="216"/>
      <c r="F299" s="216"/>
    </row>
    <row r="300" spans="1:6" x14ac:dyDescent="0.2">
      <c r="A300" s="216"/>
      <c r="B300" s="216"/>
      <c r="C300" s="216"/>
      <c r="D300" s="216"/>
      <c r="E300" s="216"/>
      <c r="F300" s="216"/>
    </row>
    <row r="301" spans="1:6" x14ac:dyDescent="0.2">
      <c r="A301" s="216"/>
      <c r="B301" s="216"/>
      <c r="C301" s="216"/>
      <c r="D301" s="216"/>
      <c r="E301" s="216"/>
      <c r="F301" s="216"/>
    </row>
    <row r="302" spans="1:6" x14ac:dyDescent="0.2">
      <c r="A302" s="216"/>
      <c r="B302" s="216"/>
      <c r="C302" s="216"/>
      <c r="D302" s="216"/>
      <c r="E302" s="216"/>
      <c r="F302" s="216"/>
    </row>
    <row r="303" spans="1:6" x14ac:dyDescent="0.2">
      <c r="A303" s="216"/>
      <c r="B303" s="216"/>
      <c r="C303" s="216"/>
      <c r="D303" s="216"/>
      <c r="E303" s="216"/>
      <c r="F303" s="216"/>
    </row>
    <row r="304" spans="1:6" x14ac:dyDescent="0.2">
      <c r="A304" s="216"/>
      <c r="B304" s="216"/>
      <c r="C304" s="216"/>
      <c r="D304" s="216"/>
      <c r="E304" s="216"/>
      <c r="F304" s="216"/>
    </row>
    <row r="305" spans="1:6" x14ac:dyDescent="0.2">
      <c r="A305" s="216"/>
      <c r="B305" s="216"/>
      <c r="C305" s="216"/>
      <c r="D305" s="216"/>
      <c r="E305" s="216"/>
      <c r="F305" s="216"/>
    </row>
    <row r="306" spans="1:6" x14ac:dyDescent="0.2">
      <c r="A306" s="216"/>
      <c r="B306" s="216"/>
      <c r="C306" s="216"/>
      <c r="D306" s="216"/>
      <c r="E306" s="216"/>
      <c r="F306" s="216"/>
    </row>
    <row r="307" spans="1:6" x14ac:dyDescent="0.2">
      <c r="A307" s="216"/>
      <c r="B307" s="216"/>
      <c r="C307" s="216"/>
      <c r="D307" s="216"/>
      <c r="E307" s="216"/>
      <c r="F307" s="216"/>
    </row>
    <row r="308" spans="1:6" x14ac:dyDescent="0.2">
      <c r="A308" s="216"/>
      <c r="B308" s="216"/>
      <c r="C308" s="216"/>
      <c r="D308" s="216"/>
      <c r="E308" s="216"/>
      <c r="F308" s="216"/>
    </row>
    <row r="309" spans="1:6" x14ac:dyDescent="0.2">
      <c r="A309" s="216"/>
      <c r="B309" s="216"/>
      <c r="C309" s="216"/>
      <c r="D309" s="216"/>
      <c r="E309" s="216"/>
      <c r="F309" s="216"/>
    </row>
    <row r="310" spans="1:6" x14ac:dyDescent="0.2">
      <c r="A310" s="216"/>
      <c r="B310" s="216"/>
      <c r="C310" s="216"/>
      <c r="D310" s="216"/>
      <c r="E310" s="216"/>
      <c r="F310" s="216"/>
    </row>
    <row r="311" spans="1:6" x14ac:dyDescent="0.2">
      <c r="A311" s="216"/>
      <c r="B311" s="216"/>
      <c r="C311" s="216"/>
      <c r="D311" s="216"/>
      <c r="E311" s="216"/>
      <c r="F311" s="216"/>
    </row>
    <row r="312" spans="1:6" x14ac:dyDescent="0.2">
      <c r="A312" s="216"/>
      <c r="B312" s="216"/>
      <c r="C312" s="216"/>
      <c r="D312" s="216"/>
      <c r="E312" s="216"/>
      <c r="F312" s="216"/>
    </row>
    <row r="313" spans="1:6" x14ac:dyDescent="0.2">
      <c r="A313" s="216"/>
      <c r="B313" s="216"/>
      <c r="C313" s="216"/>
      <c r="D313" s="216"/>
      <c r="E313" s="216"/>
      <c r="F313" s="216"/>
    </row>
    <row r="314" spans="1:6" x14ac:dyDescent="0.2">
      <c r="A314" s="216"/>
      <c r="B314" s="216"/>
      <c r="C314" s="216"/>
      <c r="D314" s="216"/>
      <c r="E314" s="216"/>
      <c r="F314" s="216"/>
    </row>
    <row r="315" spans="1:6" x14ac:dyDescent="0.2">
      <c r="A315" s="216"/>
      <c r="B315" s="216"/>
      <c r="C315" s="216"/>
      <c r="D315" s="216"/>
      <c r="E315" s="216"/>
      <c r="F315" s="216"/>
    </row>
    <row r="316" spans="1:6" x14ac:dyDescent="0.2">
      <c r="A316" s="216"/>
      <c r="B316" s="216"/>
      <c r="C316" s="216"/>
      <c r="D316" s="216"/>
      <c r="E316" s="216"/>
      <c r="F316" s="216"/>
    </row>
    <row r="317" spans="1:6" x14ac:dyDescent="0.2">
      <c r="A317" s="216"/>
      <c r="B317" s="216"/>
      <c r="C317" s="216"/>
      <c r="D317" s="216"/>
      <c r="E317" s="216"/>
      <c r="F317" s="216"/>
    </row>
    <row r="318" spans="1:6" x14ac:dyDescent="0.2">
      <c r="A318" s="216"/>
      <c r="B318" s="216"/>
      <c r="C318" s="216"/>
      <c r="D318" s="216"/>
      <c r="E318" s="216"/>
      <c r="F318" s="216"/>
    </row>
    <row r="319" spans="1:6" x14ac:dyDescent="0.2">
      <c r="A319" s="216"/>
      <c r="B319" s="216"/>
      <c r="C319" s="216"/>
      <c r="D319" s="216"/>
      <c r="E319" s="216"/>
      <c r="F319" s="216"/>
    </row>
    <row r="320" spans="1:6" x14ac:dyDescent="0.2">
      <c r="A320" s="216"/>
      <c r="B320" s="216"/>
      <c r="C320" s="216"/>
      <c r="D320" s="216"/>
      <c r="E320" s="216"/>
      <c r="F320" s="216"/>
    </row>
    <row r="321" spans="1:6" x14ac:dyDescent="0.2">
      <c r="A321" s="216"/>
      <c r="B321" s="216"/>
      <c r="C321" s="216"/>
      <c r="D321" s="216"/>
      <c r="E321" s="216"/>
      <c r="F321" s="216"/>
    </row>
    <row r="322" spans="1:6" x14ac:dyDescent="0.2">
      <c r="A322" s="216"/>
      <c r="B322" s="216"/>
      <c r="C322" s="216"/>
      <c r="D322" s="216"/>
      <c r="E322" s="216"/>
      <c r="F322" s="216"/>
    </row>
    <row r="323" spans="1:6" x14ac:dyDescent="0.2">
      <c r="A323" s="216"/>
      <c r="B323" s="216"/>
      <c r="C323" s="216"/>
      <c r="D323" s="216"/>
      <c r="E323" s="216"/>
      <c r="F323" s="216"/>
    </row>
    <row r="324" spans="1:6" x14ac:dyDescent="0.2">
      <c r="A324" s="216"/>
      <c r="B324" s="216"/>
      <c r="C324" s="216"/>
      <c r="D324" s="216"/>
      <c r="E324" s="216"/>
      <c r="F324" s="216"/>
    </row>
    <row r="325" spans="1:6" x14ac:dyDescent="0.2">
      <c r="A325" s="216"/>
      <c r="B325" s="216"/>
      <c r="C325" s="216"/>
      <c r="D325" s="216"/>
      <c r="E325" s="216"/>
      <c r="F325" s="216"/>
    </row>
    <row r="326" spans="1:6" x14ac:dyDescent="0.2">
      <c r="A326" s="216"/>
      <c r="B326" s="216"/>
      <c r="C326" s="216"/>
      <c r="D326" s="216"/>
      <c r="E326" s="216"/>
      <c r="F326" s="216"/>
    </row>
    <row r="327" spans="1:6" x14ac:dyDescent="0.2">
      <c r="A327" s="216"/>
      <c r="B327" s="216"/>
      <c r="C327" s="216"/>
      <c r="D327" s="216"/>
      <c r="E327" s="216"/>
      <c r="F327" s="216"/>
    </row>
    <row r="328" spans="1:6" x14ac:dyDescent="0.2">
      <c r="A328" s="216"/>
      <c r="B328" s="216"/>
      <c r="C328" s="216"/>
      <c r="D328" s="216"/>
      <c r="E328" s="216"/>
      <c r="F328" s="216"/>
    </row>
    <row r="329" spans="1:6" x14ac:dyDescent="0.2">
      <c r="A329" s="216"/>
      <c r="B329" s="216"/>
      <c r="C329" s="216"/>
      <c r="D329" s="216"/>
      <c r="E329" s="216"/>
      <c r="F329" s="216"/>
    </row>
    <row r="330" spans="1:6" x14ac:dyDescent="0.2">
      <c r="A330" s="216"/>
      <c r="B330" s="216"/>
      <c r="C330" s="216"/>
      <c r="D330" s="216"/>
      <c r="E330" s="216"/>
      <c r="F330" s="216"/>
    </row>
    <row r="331" spans="1:6" x14ac:dyDescent="0.2">
      <c r="A331" s="216"/>
      <c r="B331" s="216"/>
      <c r="C331" s="216"/>
      <c r="D331" s="216"/>
      <c r="E331" s="216"/>
      <c r="F331" s="216"/>
    </row>
    <row r="332" spans="1:6" x14ac:dyDescent="0.2">
      <c r="A332" s="216"/>
      <c r="B332" s="216"/>
      <c r="C332" s="216"/>
      <c r="D332" s="216"/>
      <c r="E332" s="216"/>
      <c r="F332" s="216"/>
    </row>
    <row r="333" spans="1:6" x14ac:dyDescent="0.2">
      <c r="A333" s="216"/>
      <c r="B333" s="216"/>
      <c r="C333" s="216"/>
      <c r="D333" s="216"/>
      <c r="E333" s="216"/>
      <c r="F333" s="216"/>
    </row>
    <row r="334" spans="1:6" x14ac:dyDescent="0.2">
      <c r="A334" s="216"/>
      <c r="B334" s="216"/>
      <c r="C334" s="216"/>
      <c r="D334" s="216"/>
      <c r="E334" s="216"/>
      <c r="F334" s="216"/>
    </row>
    <row r="335" spans="1:6" x14ac:dyDescent="0.2">
      <c r="A335" s="216"/>
      <c r="B335" s="216"/>
      <c r="C335" s="216"/>
      <c r="D335" s="216"/>
      <c r="E335" s="216"/>
      <c r="F335" s="216"/>
    </row>
    <row r="336" spans="1:6" x14ac:dyDescent="0.2">
      <c r="A336" s="216"/>
      <c r="B336" s="216"/>
      <c r="C336" s="216"/>
      <c r="D336" s="216"/>
      <c r="E336" s="216"/>
      <c r="F336" s="216"/>
    </row>
    <row r="337" spans="1:6" x14ac:dyDescent="0.2">
      <c r="A337" s="216"/>
      <c r="B337" s="216"/>
      <c r="C337" s="216"/>
      <c r="D337" s="216"/>
      <c r="E337" s="216"/>
      <c r="F337" s="216"/>
    </row>
    <row r="338" spans="1:6" x14ac:dyDescent="0.2">
      <c r="A338" s="216"/>
      <c r="B338" s="216"/>
      <c r="C338" s="216"/>
      <c r="D338" s="216"/>
      <c r="E338" s="216"/>
      <c r="F338" s="216"/>
    </row>
    <row r="339" spans="1:6" x14ac:dyDescent="0.2">
      <c r="A339" s="216"/>
      <c r="B339" s="216"/>
      <c r="C339" s="216"/>
      <c r="D339" s="216"/>
      <c r="E339" s="216"/>
      <c r="F339" s="216"/>
    </row>
    <row r="340" spans="1:6" x14ac:dyDescent="0.2">
      <c r="A340" s="216"/>
      <c r="B340" s="216"/>
      <c r="C340" s="216"/>
      <c r="D340" s="216"/>
      <c r="E340" s="216"/>
      <c r="F340" s="216"/>
    </row>
    <row r="341" spans="1:6" x14ac:dyDescent="0.2">
      <c r="A341" s="216"/>
      <c r="B341" s="216"/>
      <c r="C341" s="216"/>
      <c r="D341" s="216"/>
      <c r="E341" s="216"/>
      <c r="F341" s="216"/>
    </row>
    <row r="342" spans="1:6" x14ac:dyDescent="0.2">
      <c r="A342" s="216"/>
      <c r="B342" s="216"/>
      <c r="C342" s="216"/>
      <c r="D342" s="216"/>
      <c r="E342" s="216"/>
      <c r="F342" s="216"/>
    </row>
    <row r="343" spans="1:6" x14ac:dyDescent="0.2">
      <c r="A343" s="216"/>
      <c r="B343" s="216"/>
      <c r="C343" s="216"/>
      <c r="D343" s="216"/>
      <c r="E343" s="216"/>
      <c r="F343" s="216"/>
    </row>
    <row r="344" spans="1:6" x14ac:dyDescent="0.2">
      <c r="A344" s="216"/>
      <c r="B344" s="216"/>
      <c r="C344" s="216"/>
      <c r="D344" s="216"/>
      <c r="E344" s="216"/>
      <c r="F344" s="216"/>
    </row>
    <row r="345" spans="1:6" x14ac:dyDescent="0.2">
      <c r="A345" s="216"/>
      <c r="B345" s="216"/>
      <c r="C345" s="216"/>
      <c r="D345" s="216"/>
      <c r="E345" s="216"/>
      <c r="F345" s="216"/>
    </row>
    <row r="346" spans="1:6" x14ac:dyDescent="0.2">
      <c r="A346" s="216"/>
      <c r="B346" s="216"/>
      <c r="C346" s="216"/>
      <c r="D346" s="216"/>
      <c r="E346" s="216"/>
      <c r="F346" s="216"/>
    </row>
    <row r="347" spans="1:6" x14ac:dyDescent="0.2">
      <c r="A347" s="216"/>
      <c r="B347" s="216"/>
      <c r="C347" s="216"/>
      <c r="D347" s="216"/>
      <c r="E347" s="216"/>
      <c r="F347" s="216"/>
    </row>
    <row r="348" spans="1:6" x14ac:dyDescent="0.2">
      <c r="A348" s="216"/>
      <c r="B348" s="216"/>
      <c r="C348" s="216"/>
      <c r="D348" s="216"/>
      <c r="E348" s="216"/>
      <c r="F348" s="216"/>
    </row>
    <row r="349" spans="1:6" x14ac:dyDescent="0.2">
      <c r="A349" s="216"/>
      <c r="B349" s="216"/>
      <c r="C349" s="216"/>
      <c r="D349" s="216"/>
      <c r="E349" s="216"/>
      <c r="F349" s="216"/>
    </row>
    <row r="350" spans="1:6" x14ac:dyDescent="0.2">
      <c r="A350" s="216"/>
      <c r="B350" s="216"/>
      <c r="C350" s="216"/>
      <c r="D350" s="216"/>
      <c r="E350" s="216"/>
      <c r="F350" s="216"/>
    </row>
    <row r="351" spans="1:6" x14ac:dyDescent="0.2">
      <c r="A351" s="216"/>
      <c r="B351" s="216"/>
      <c r="C351" s="216"/>
      <c r="D351" s="216"/>
      <c r="E351" s="216"/>
      <c r="F351" s="216"/>
    </row>
    <row r="352" spans="1:6" x14ac:dyDescent="0.2">
      <c r="A352" s="216"/>
      <c r="B352" s="216"/>
      <c r="C352" s="216"/>
      <c r="D352" s="216"/>
      <c r="E352" s="216"/>
      <c r="F352" s="216"/>
    </row>
    <row r="353" spans="1:6" x14ac:dyDescent="0.2">
      <c r="A353" s="216"/>
      <c r="B353" s="216"/>
      <c r="C353" s="216"/>
      <c r="D353" s="216"/>
      <c r="E353" s="216"/>
      <c r="F353" s="216"/>
    </row>
    <row r="354" spans="1:6" x14ac:dyDescent="0.2">
      <c r="A354" s="216"/>
      <c r="B354" s="216"/>
      <c r="C354" s="216"/>
      <c r="D354" s="216"/>
      <c r="E354" s="216"/>
      <c r="F354" s="216"/>
    </row>
    <row r="355" spans="1:6" x14ac:dyDescent="0.2">
      <c r="A355" s="216"/>
      <c r="B355" s="216"/>
      <c r="C355" s="216"/>
      <c r="D355" s="216"/>
      <c r="E355" s="216"/>
      <c r="F355" s="216"/>
    </row>
    <row r="356" spans="1:6" x14ac:dyDescent="0.2">
      <c r="A356" s="216"/>
      <c r="B356" s="216"/>
      <c r="C356" s="216"/>
      <c r="D356" s="216"/>
      <c r="E356" s="216"/>
      <c r="F356" s="216"/>
    </row>
    <row r="357" spans="1:6" x14ac:dyDescent="0.2">
      <c r="A357" s="216"/>
      <c r="B357" s="216"/>
      <c r="C357" s="216"/>
      <c r="D357" s="216"/>
      <c r="E357" s="216"/>
      <c r="F357" s="216"/>
    </row>
    <row r="358" spans="1:6" x14ac:dyDescent="0.2">
      <c r="A358" s="216"/>
      <c r="B358" s="216"/>
      <c r="C358" s="216"/>
      <c r="D358" s="216"/>
      <c r="E358" s="216"/>
      <c r="F358" s="216"/>
    </row>
    <row r="359" spans="1:6" x14ac:dyDescent="0.2">
      <c r="A359" s="216"/>
      <c r="B359" s="216"/>
      <c r="C359" s="216"/>
      <c r="D359" s="216"/>
      <c r="E359" s="216"/>
      <c r="F359" s="216"/>
    </row>
    <row r="360" spans="1:6" x14ac:dyDescent="0.2">
      <c r="A360" s="216"/>
      <c r="B360" s="216"/>
      <c r="C360" s="216"/>
      <c r="D360" s="216"/>
      <c r="E360" s="216"/>
      <c r="F360" s="216"/>
    </row>
    <row r="361" spans="1:6" x14ac:dyDescent="0.2">
      <c r="A361" s="216"/>
      <c r="B361" s="216"/>
      <c r="C361" s="216"/>
      <c r="D361" s="216"/>
      <c r="E361" s="216"/>
      <c r="F361" s="216"/>
    </row>
    <row r="362" spans="1:6" x14ac:dyDescent="0.2">
      <c r="A362" s="216"/>
      <c r="B362" s="216"/>
      <c r="C362" s="216"/>
      <c r="D362" s="216"/>
      <c r="E362" s="216"/>
      <c r="F362" s="216"/>
    </row>
    <row r="363" spans="1:6" x14ac:dyDescent="0.2">
      <c r="A363" s="216"/>
      <c r="B363" s="216"/>
      <c r="C363" s="216"/>
      <c r="D363" s="216"/>
      <c r="E363" s="216"/>
      <c r="F363" s="216"/>
    </row>
    <row r="364" spans="1:6" x14ac:dyDescent="0.2">
      <c r="A364" s="216"/>
      <c r="B364" s="216"/>
      <c r="C364" s="216"/>
      <c r="D364" s="216"/>
      <c r="E364" s="216"/>
      <c r="F364" s="216"/>
    </row>
    <row r="365" spans="1:6" x14ac:dyDescent="0.2">
      <c r="A365" s="216"/>
      <c r="B365" s="216"/>
      <c r="C365" s="216"/>
      <c r="D365" s="216"/>
      <c r="E365" s="216"/>
      <c r="F365" s="216"/>
    </row>
    <row r="366" spans="1:6" x14ac:dyDescent="0.2">
      <c r="A366" s="216"/>
      <c r="B366" s="216"/>
      <c r="C366" s="216"/>
      <c r="D366" s="216"/>
      <c r="E366" s="216"/>
      <c r="F366" s="216"/>
    </row>
    <row r="367" spans="1:6" x14ac:dyDescent="0.2">
      <c r="A367" s="216"/>
      <c r="B367" s="216"/>
      <c r="C367" s="216"/>
      <c r="D367" s="216"/>
      <c r="E367" s="216"/>
      <c r="F367" s="216"/>
    </row>
    <row r="368" spans="1:6" x14ac:dyDescent="0.2">
      <c r="A368" s="216"/>
      <c r="B368" s="216"/>
      <c r="C368" s="216"/>
      <c r="D368" s="216"/>
      <c r="E368" s="216"/>
      <c r="F368" s="216"/>
    </row>
    <row r="369" spans="1:6" x14ac:dyDescent="0.2">
      <c r="A369" s="216"/>
      <c r="B369" s="216"/>
      <c r="C369" s="216"/>
      <c r="D369" s="216"/>
      <c r="E369" s="216"/>
      <c r="F369" s="216"/>
    </row>
    <row r="370" spans="1:6" x14ac:dyDescent="0.2">
      <c r="A370" s="216"/>
      <c r="B370" s="216"/>
      <c r="C370" s="216"/>
      <c r="D370" s="216"/>
      <c r="E370" s="216"/>
      <c r="F370" s="216"/>
    </row>
    <row r="371" spans="1:6" x14ac:dyDescent="0.2">
      <c r="A371" s="216"/>
      <c r="B371" s="216"/>
      <c r="C371" s="216"/>
      <c r="D371" s="216"/>
      <c r="E371" s="216"/>
      <c r="F371" s="216"/>
    </row>
    <row r="372" spans="1:6" x14ac:dyDescent="0.2">
      <c r="A372" s="216"/>
      <c r="B372" s="216"/>
      <c r="C372" s="216"/>
      <c r="D372" s="216"/>
      <c r="E372" s="216"/>
      <c r="F372" s="216"/>
    </row>
    <row r="373" spans="1:6" x14ac:dyDescent="0.2">
      <c r="A373" s="216"/>
      <c r="B373" s="216"/>
      <c r="C373" s="216"/>
      <c r="D373" s="216"/>
      <c r="E373" s="216"/>
      <c r="F373" s="216"/>
    </row>
    <row r="374" spans="1:6" x14ac:dyDescent="0.2">
      <c r="A374" s="216"/>
      <c r="B374" s="216"/>
      <c r="C374" s="216"/>
      <c r="D374" s="216"/>
      <c r="E374" s="216"/>
      <c r="F374" s="216"/>
    </row>
    <row r="375" spans="1:6" x14ac:dyDescent="0.2">
      <c r="A375" s="216"/>
      <c r="B375" s="216"/>
      <c r="C375" s="216"/>
      <c r="D375" s="216"/>
      <c r="E375" s="216"/>
      <c r="F375" s="216"/>
    </row>
    <row r="376" spans="1:6" x14ac:dyDescent="0.2">
      <c r="A376" s="216"/>
      <c r="B376" s="216"/>
      <c r="C376" s="216"/>
      <c r="D376" s="216"/>
      <c r="E376" s="216"/>
      <c r="F376" s="216"/>
    </row>
    <row r="377" spans="1:6" x14ac:dyDescent="0.2">
      <c r="A377" s="216"/>
      <c r="B377" s="216"/>
      <c r="C377" s="216"/>
      <c r="D377" s="216"/>
      <c r="E377" s="216"/>
      <c r="F377" s="216"/>
    </row>
    <row r="378" spans="1:6" x14ac:dyDescent="0.2">
      <c r="A378" s="216"/>
      <c r="B378" s="216"/>
      <c r="C378" s="216"/>
      <c r="D378" s="216"/>
      <c r="E378" s="216"/>
      <c r="F378" s="216"/>
    </row>
    <row r="379" spans="1:6" x14ac:dyDescent="0.2">
      <c r="A379" s="216"/>
      <c r="B379" s="216"/>
      <c r="C379" s="216"/>
      <c r="D379" s="216"/>
      <c r="E379" s="216"/>
      <c r="F379" s="216"/>
    </row>
    <row r="380" spans="1:6" x14ac:dyDescent="0.2">
      <c r="A380" s="216"/>
      <c r="B380" s="216"/>
      <c r="C380" s="216"/>
      <c r="D380" s="216"/>
      <c r="E380" s="216"/>
      <c r="F380" s="216"/>
    </row>
    <row r="381" spans="1:6" x14ac:dyDescent="0.2">
      <c r="A381" s="216"/>
      <c r="B381" s="216"/>
      <c r="C381" s="216"/>
      <c r="D381" s="216"/>
      <c r="E381" s="216"/>
      <c r="F381" s="216"/>
    </row>
    <row r="382" spans="1:6" x14ac:dyDescent="0.2">
      <c r="A382" s="216"/>
      <c r="B382" s="216"/>
      <c r="C382" s="216"/>
      <c r="D382" s="216"/>
      <c r="E382" s="216"/>
      <c r="F382" s="216"/>
    </row>
    <row r="383" spans="1:6" x14ac:dyDescent="0.2">
      <c r="A383" s="216"/>
      <c r="B383" s="216"/>
      <c r="C383" s="216"/>
      <c r="D383" s="216"/>
      <c r="E383" s="216"/>
      <c r="F383" s="216"/>
    </row>
    <row r="384" spans="1:6" x14ac:dyDescent="0.2">
      <c r="A384" s="216"/>
      <c r="B384" s="216"/>
      <c r="C384" s="216"/>
      <c r="D384" s="216"/>
      <c r="E384" s="216"/>
      <c r="F384" s="216"/>
    </row>
    <row r="385" spans="1:6" x14ac:dyDescent="0.2">
      <c r="A385" s="216"/>
      <c r="B385" s="216"/>
      <c r="C385" s="216"/>
      <c r="D385" s="216"/>
      <c r="E385" s="216"/>
      <c r="F385" s="216"/>
    </row>
    <row r="386" spans="1:6" x14ac:dyDescent="0.2">
      <c r="A386" s="216"/>
      <c r="B386" s="216"/>
      <c r="C386" s="216"/>
      <c r="D386" s="216"/>
      <c r="E386" s="216"/>
      <c r="F386" s="216"/>
    </row>
    <row r="387" spans="1:6" x14ac:dyDescent="0.2">
      <c r="A387" s="216"/>
      <c r="B387" s="216"/>
      <c r="C387" s="216"/>
      <c r="D387" s="216"/>
      <c r="E387" s="216"/>
      <c r="F387" s="216"/>
    </row>
    <row r="388" spans="1:6" x14ac:dyDescent="0.2">
      <c r="A388" s="216"/>
      <c r="B388" s="216"/>
      <c r="C388" s="216"/>
      <c r="D388" s="216"/>
      <c r="E388" s="216"/>
      <c r="F388" s="216"/>
    </row>
    <row r="389" spans="1:6" x14ac:dyDescent="0.2">
      <c r="A389" s="216"/>
      <c r="B389" s="216"/>
      <c r="C389" s="216"/>
      <c r="D389" s="216"/>
      <c r="E389" s="216"/>
      <c r="F389" s="216"/>
    </row>
    <row r="390" spans="1:6" x14ac:dyDescent="0.2">
      <c r="A390" s="216"/>
      <c r="B390" s="216"/>
      <c r="C390" s="216"/>
      <c r="D390" s="216"/>
      <c r="E390" s="216"/>
      <c r="F390" s="216"/>
    </row>
    <row r="391" spans="1:6" x14ac:dyDescent="0.2">
      <c r="A391" s="216"/>
      <c r="B391" s="216"/>
      <c r="C391" s="216"/>
      <c r="D391" s="216"/>
      <c r="E391" s="216"/>
      <c r="F391" s="216"/>
    </row>
    <row r="392" spans="1:6" x14ac:dyDescent="0.2">
      <c r="A392" s="216"/>
      <c r="B392" s="216"/>
      <c r="C392" s="216"/>
      <c r="D392" s="216"/>
      <c r="E392" s="216"/>
      <c r="F392" s="216"/>
    </row>
    <row r="393" spans="1:6" x14ac:dyDescent="0.2">
      <c r="A393" s="216"/>
      <c r="B393" s="216"/>
      <c r="C393" s="216"/>
      <c r="D393" s="216"/>
      <c r="E393" s="216"/>
      <c r="F393" s="216"/>
    </row>
    <row r="394" spans="1:6" x14ac:dyDescent="0.2">
      <c r="A394" s="216"/>
      <c r="B394" s="216"/>
      <c r="C394" s="216"/>
      <c r="D394" s="216"/>
      <c r="E394" s="216"/>
      <c r="F394" s="216"/>
    </row>
    <row r="395" spans="1:6" x14ac:dyDescent="0.2">
      <c r="A395" s="216"/>
      <c r="B395" s="216"/>
      <c r="C395" s="216"/>
      <c r="D395" s="216"/>
      <c r="E395" s="216"/>
      <c r="F395" s="216"/>
    </row>
    <row r="396" spans="1:6" x14ac:dyDescent="0.2">
      <c r="A396" s="216"/>
      <c r="B396" s="216"/>
      <c r="C396" s="216"/>
      <c r="D396" s="216"/>
      <c r="E396" s="216"/>
      <c r="F396" s="216"/>
    </row>
    <row r="397" spans="1:6" x14ac:dyDescent="0.2">
      <c r="A397" s="216"/>
      <c r="B397" s="216"/>
      <c r="C397" s="216"/>
      <c r="D397" s="216"/>
      <c r="E397" s="216"/>
      <c r="F397" s="216"/>
    </row>
    <row r="398" spans="1:6" x14ac:dyDescent="0.2">
      <c r="A398" s="216"/>
      <c r="B398" s="216"/>
      <c r="C398" s="216"/>
      <c r="D398" s="216"/>
      <c r="E398" s="216"/>
      <c r="F398" s="216"/>
    </row>
    <row r="399" spans="1:6" x14ac:dyDescent="0.2">
      <c r="A399" s="216"/>
      <c r="B399" s="216"/>
      <c r="C399" s="216"/>
      <c r="D399" s="216"/>
      <c r="E399" s="216"/>
      <c r="F399" s="216"/>
    </row>
    <row r="400" spans="1:6" x14ac:dyDescent="0.2">
      <c r="A400" s="216"/>
      <c r="B400" s="216"/>
      <c r="C400" s="216"/>
      <c r="D400" s="216"/>
      <c r="E400" s="216"/>
      <c r="F400" s="216"/>
    </row>
    <row r="401" spans="1:6" x14ac:dyDescent="0.2">
      <c r="A401" s="216"/>
      <c r="B401" s="216"/>
      <c r="C401" s="216"/>
      <c r="D401" s="216"/>
      <c r="E401" s="216"/>
      <c r="F401" s="216"/>
    </row>
    <row r="402" spans="1:6" x14ac:dyDescent="0.2">
      <c r="A402" s="216"/>
      <c r="B402" s="216"/>
      <c r="C402" s="216"/>
      <c r="D402" s="216"/>
      <c r="E402" s="216"/>
      <c r="F402" s="216"/>
    </row>
    <row r="403" spans="1:6" x14ac:dyDescent="0.2">
      <c r="A403" s="216"/>
      <c r="B403" s="216"/>
      <c r="C403" s="216"/>
      <c r="D403" s="216"/>
      <c r="E403" s="216"/>
      <c r="F403" s="216"/>
    </row>
    <row r="404" spans="1:6" x14ac:dyDescent="0.2">
      <c r="A404" s="216"/>
      <c r="B404" s="216"/>
      <c r="C404" s="216"/>
      <c r="D404" s="216"/>
      <c r="E404" s="216"/>
      <c r="F404" s="216"/>
    </row>
    <row r="405" spans="1:6" x14ac:dyDescent="0.2">
      <c r="A405" s="216"/>
      <c r="B405" s="216"/>
      <c r="C405" s="216"/>
      <c r="D405" s="216"/>
      <c r="E405" s="216"/>
      <c r="F405" s="216"/>
    </row>
    <row r="406" spans="1:6" x14ac:dyDescent="0.2">
      <c r="A406" s="216"/>
      <c r="B406" s="216"/>
      <c r="C406" s="216"/>
      <c r="D406" s="216"/>
      <c r="E406" s="216"/>
      <c r="F406" s="216"/>
    </row>
    <row r="407" spans="1:6" x14ac:dyDescent="0.2">
      <c r="A407" s="216"/>
      <c r="B407" s="216"/>
      <c r="C407" s="216"/>
      <c r="D407" s="216"/>
      <c r="E407" s="216"/>
      <c r="F407" s="216"/>
    </row>
    <row r="408" spans="1:6" x14ac:dyDescent="0.2">
      <c r="A408" s="216"/>
      <c r="B408" s="216"/>
      <c r="C408" s="216"/>
      <c r="D408" s="216"/>
      <c r="E408" s="216"/>
      <c r="F408" s="216"/>
    </row>
    <row r="409" spans="1:6" x14ac:dyDescent="0.2">
      <c r="A409" s="216"/>
      <c r="B409" s="216"/>
      <c r="C409" s="216"/>
      <c r="D409" s="216"/>
      <c r="E409" s="216"/>
      <c r="F409" s="216"/>
    </row>
    <row r="410" spans="1:6" x14ac:dyDescent="0.2">
      <c r="A410" s="216"/>
      <c r="B410" s="216"/>
      <c r="C410" s="216"/>
      <c r="D410" s="216"/>
      <c r="E410" s="216"/>
      <c r="F410" s="216"/>
    </row>
    <row r="411" spans="1:6" x14ac:dyDescent="0.2">
      <c r="A411" s="216"/>
      <c r="B411" s="216"/>
      <c r="C411" s="216"/>
      <c r="D411" s="216"/>
      <c r="E411" s="216"/>
      <c r="F411" s="216"/>
    </row>
    <row r="412" spans="1:6" x14ac:dyDescent="0.2">
      <c r="A412" s="216"/>
      <c r="B412" s="216"/>
      <c r="C412" s="216"/>
      <c r="D412" s="216"/>
      <c r="E412" s="216"/>
      <c r="F412" s="216"/>
    </row>
    <row r="413" spans="1:6" x14ac:dyDescent="0.2">
      <c r="A413" s="216"/>
      <c r="B413" s="216"/>
      <c r="C413" s="216"/>
      <c r="D413" s="216"/>
      <c r="E413" s="216"/>
      <c r="F413" s="216"/>
    </row>
    <row r="414" spans="1:6" x14ac:dyDescent="0.2">
      <c r="A414" s="216"/>
      <c r="B414" s="216"/>
      <c r="C414" s="216"/>
      <c r="D414" s="216"/>
      <c r="E414" s="216"/>
      <c r="F414" s="216"/>
    </row>
    <row r="415" spans="1:6" x14ac:dyDescent="0.2">
      <c r="A415" s="216"/>
      <c r="B415" s="216"/>
      <c r="C415" s="216"/>
      <c r="D415" s="216"/>
      <c r="E415" s="216"/>
      <c r="F415" s="216"/>
    </row>
    <row r="416" spans="1:6" x14ac:dyDescent="0.2">
      <c r="A416" s="216"/>
      <c r="B416" s="216"/>
      <c r="C416" s="216"/>
      <c r="D416" s="216"/>
      <c r="E416" s="216"/>
      <c r="F416" s="216"/>
    </row>
    <row r="417" spans="1:6" x14ac:dyDescent="0.2">
      <c r="A417" s="216"/>
      <c r="B417" s="216"/>
      <c r="C417" s="216"/>
      <c r="D417" s="216"/>
      <c r="E417" s="216"/>
      <c r="F417" s="216"/>
    </row>
    <row r="418" spans="1:6" x14ac:dyDescent="0.2">
      <c r="A418" s="216"/>
      <c r="B418" s="216"/>
      <c r="C418" s="216"/>
      <c r="D418" s="216"/>
      <c r="E418" s="216"/>
      <c r="F418" s="216"/>
    </row>
    <row r="419" spans="1:6" x14ac:dyDescent="0.2">
      <c r="A419" s="216"/>
      <c r="B419" s="216"/>
      <c r="C419" s="216"/>
      <c r="D419" s="216"/>
      <c r="E419" s="216"/>
      <c r="F419" s="216"/>
    </row>
    <row r="420" spans="1:6" x14ac:dyDescent="0.2">
      <c r="A420" s="216"/>
      <c r="B420" s="216"/>
      <c r="C420" s="216"/>
      <c r="D420" s="216"/>
      <c r="E420" s="216"/>
      <c r="F420" s="216"/>
    </row>
    <row r="421" spans="1:6" x14ac:dyDescent="0.2">
      <c r="A421" s="216"/>
      <c r="B421" s="216"/>
      <c r="C421" s="216"/>
      <c r="D421" s="216"/>
      <c r="E421" s="216"/>
      <c r="F421" s="216"/>
    </row>
    <row r="422" spans="1:6" x14ac:dyDescent="0.2">
      <c r="A422" s="216"/>
      <c r="B422" s="216"/>
      <c r="C422" s="216"/>
      <c r="D422" s="216"/>
      <c r="E422" s="216"/>
      <c r="F422" s="216"/>
    </row>
    <row r="423" spans="1:6" x14ac:dyDescent="0.2">
      <c r="A423" s="216"/>
      <c r="B423" s="216"/>
      <c r="C423" s="216"/>
      <c r="D423" s="216"/>
      <c r="E423" s="216"/>
      <c r="F423" s="216"/>
    </row>
    <row r="424" spans="1:6" x14ac:dyDescent="0.2">
      <c r="A424" s="216"/>
      <c r="B424" s="216"/>
      <c r="C424" s="216"/>
      <c r="D424" s="216"/>
      <c r="E424" s="216"/>
      <c r="F424" s="216"/>
    </row>
    <row r="425" spans="1:6" x14ac:dyDescent="0.2">
      <c r="A425" s="216"/>
      <c r="B425" s="216"/>
      <c r="C425" s="216"/>
      <c r="D425" s="216"/>
      <c r="E425" s="216"/>
      <c r="F425" s="216"/>
    </row>
    <row r="426" spans="1:6" x14ac:dyDescent="0.2">
      <c r="A426" s="216"/>
      <c r="B426" s="216"/>
      <c r="C426" s="216"/>
      <c r="D426" s="216"/>
      <c r="E426" s="216"/>
      <c r="F426" s="216"/>
    </row>
    <row r="427" spans="1:6" x14ac:dyDescent="0.2">
      <c r="A427" s="216"/>
      <c r="B427" s="216"/>
      <c r="C427" s="216"/>
      <c r="D427" s="216"/>
      <c r="E427" s="216"/>
      <c r="F427" s="216"/>
    </row>
    <row r="428" spans="1:6" x14ac:dyDescent="0.2">
      <c r="A428" s="216"/>
      <c r="B428" s="216"/>
      <c r="C428" s="216"/>
      <c r="D428" s="216"/>
      <c r="E428" s="216"/>
      <c r="F428" s="216"/>
    </row>
    <row r="429" spans="1:6" x14ac:dyDescent="0.2">
      <c r="A429" s="216"/>
      <c r="B429" s="216"/>
      <c r="C429" s="216"/>
      <c r="D429" s="216"/>
      <c r="E429" s="216"/>
      <c r="F429" s="216"/>
    </row>
    <row r="430" spans="1:6" x14ac:dyDescent="0.2">
      <c r="A430" s="216"/>
      <c r="B430" s="216"/>
      <c r="C430" s="216"/>
      <c r="D430" s="216"/>
      <c r="E430" s="216"/>
      <c r="F430" s="216"/>
    </row>
    <row r="431" spans="1:6" x14ac:dyDescent="0.2">
      <c r="A431" s="216"/>
      <c r="B431" s="216"/>
      <c r="C431" s="216"/>
      <c r="D431" s="216"/>
      <c r="E431" s="216"/>
      <c r="F431" s="216"/>
    </row>
    <row r="432" spans="1:6" x14ac:dyDescent="0.2">
      <c r="A432" s="216"/>
      <c r="B432" s="216"/>
      <c r="C432" s="216"/>
      <c r="D432" s="216"/>
      <c r="E432" s="216"/>
      <c r="F432" s="216"/>
    </row>
    <row r="433" spans="1:6" x14ac:dyDescent="0.2">
      <c r="A433" s="216"/>
      <c r="B433" s="216"/>
      <c r="C433" s="216"/>
      <c r="D433" s="216"/>
      <c r="E433" s="216"/>
      <c r="F433" s="216"/>
    </row>
    <row r="434" spans="1:6" x14ac:dyDescent="0.2">
      <c r="A434" s="216"/>
      <c r="B434" s="216"/>
      <c r="C434" s="216"/>
      <c r="D434" s="216"/>
      <c r="E434" s="216"/>
      <c r="F434" s="216"/>
    </row>
    <row r="435" spans="1:6" x14ac:dyDescent="0.2">
      <c r="A435" s="216"/>
      <c r="B435" s="216"/>
      <c r="C435" s="216"/>
      <c r="D435" s="216"/>
      <c r="E435" s="216"/>
    </row>
    <row r="436" spans="1:6" x14ac:dyDescent="0.2">
      <c r="A436" s="216"/>
      <c r="B436" s="216"/>
      <c r="D436" s="216"/>
      <c r="E436" s="216"/>
    </row>
    <row r="437" spans="1:6" x14ac:dyDescent="0.2">
      <c r="A437" s="216"/>
      <c r="B437" s="216"/>
      <c r="E437" s="216"/>
    </row>
  </sheetData>
  <customSheetViews>
    <customSheetView guid="{00693D45-C56D-461F-A426-F4F2D86CE8F3}" scale="70" state="hidden" topLeftCell="A187">
      <selection activeCell="E227" sqref="E227"/>
      <pageMargins left="0.75" right="0.75" top="1" bottom="1" header="0" footer="0"/>
      <pageSetup paperSize="9" orientation="landscape" r:id="rId1"/>
      <headerFooter alignWithMargins="0"/>
    </customSheetView>
    <customSheetView guid="{97430386-6CCE-4300-991C-9D05DEFDB4D5}" scale="70" topLeftCell="A193">
      <selection activeCell="E227" sqref="E227"/>
      <pageMargins left="0.75" right="0.75" top="1" bottom="1" header="0" footer="0"/>
      <pageSetup paperSize="9" orientation="landscape" r:id="rId2"/>
      <headerFooter alignWithMargins="0"/>
    </customSheetView>
    <customSheetView guid="{7D0AEEC9-2A59-45FC-9D6E-3D6150BA015F}" scale="70" topLeftCell="A205">
      <selection activeCell="C226" sqref="C226"/>
      <pageMargins left="0.75" right="0.75" top="1" bottom="1" header="0" footer="0"/>
      <pageSetup paperSize="9" orientation="landscape" r:id="rId3"/>
      <headerFooter alignWithMargins="0"/>
    </customSheetView>
    <customSheetView guid="{D157721D-B988-4B6E-BD52-91A268F880C4}" scale="75">
      <selection activeCell="G15" sqref="G15"/>
      <pageMargins left="0.75" right="0.75" top="1" bottom="1" header="0" footer="0"/>
      <pageSetup paperSize="9" orientation="landscape" r:id="rId4"/>
      <headerFooter alignWithMargins="0"/>
    </customSheetView>
    <customSheetView guid="{FAE066D7-12A6-432A-BBA2-2DB7F7D09B07}" scale="75">
      <selection activeCell="G15" sqref="G15"/>
      <pageMargins left="0.75" right="0.75" top="1" bottom="1" header="0" footer="0"/>
      <pageSetup paperSize="9" orientation="landscape" r:id="rId5"/>
      <headerFooter alignWithMargins="0"/>
    </customSheetView>
    <customSheetView guid="{2303B38C-7E86-4405-8750-E3C0D1408889}" scale="75">
      <selection activeCell="G15" sqref="G15"/>
      <pageMargins left="0.75" right="0.75" top="1" bottom="1" header="0" footer="0"/>
      <pageSetup paperSize="9" orientation="landscape" r:id="rId6"/>
      <headerFooter alignWithMargins="0"/>
    </customSheetView>
    <customSheetView guid="{11B93BB5-8A1D-490F-A4DC-4BF5FC9C1A2E}" scale="75">
      <selection activeCell="G15" sqref="G15"/>
      <pageMargins left="0.75" right="0.75" top="1" bottom="1" header="0" footer="0"/>
      <pageSetup paperSize="9" orientation="landscape" r:id="rId7"/>
      <headerFooter alignWithMargins="0"/>
    </customSheetView>
    <customSheetView guid="{154DD74C-C178-4F18-BBAA-868D67D31DDC}" scale="75">
      <selection activeCell="G15" sqref="G15"/>
      <pageMargins left="0.75" right="0.75" top="1" bottom="1" header="0" footer="0"/>
      <pageSetup paperSize="9" orientation="landscape" r:id="rId8"/>
      <headerFooter alignWithMargins="0"/>
    </customSheetView>
  </customSheetViews>
  <mergeCells count="1">
    <mergeCell ref="A2:F3"/>
  </mergeCells>
  <pageMargins left="0.75" right="0.75" top="1" bottom="1" header="0" footer="0"/>
  <pageSetup paperSize="9" orientation="landscape" r:id="rId9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6"/>
  <sheetViews>
    <sheetView workbookViewId="0">
      <selection activeCell="D23" sqref="D23"/>
    </sheetView>
  </sheetViews>
  <sheetFormatPr baseColWidth="10" defaultRowHeight="12.75" x14ac:dyDescent="0.2"/>
  <cols>
    <col min="1" max="1" width="4.140625" customWidth="1"/>
    <col min="2" max="2" width="11.140625" customWidth="1"/>
    <col min="3" max="3" width="34" customWidth="1"/>
    <col min="4" max="4" width="20.28515625" customWidth="1"/>
    <col min="5" max="5" width="10.85546875" bestFit="1" customWidth="1"/>
    <col min="6" max="6" width="7.5703125" customWidth="1"/>
    <col min="7" max="7" width="44.7109375" customWidth="1"/>
  </cols>
  <sheetData>
    <row r="2" spans="1:7" ht="12.75" customHeight="1" x14ac:dyDescent="0.2">
      <c r="A2" s="1709"/>
      <c r="B2" s="1709"/>
      <c r="C2" s="1709"/>
      <c r="D2" s="1709"/>
      <c r="E2" s="1709"/>
      <c r="F2" s="1709"/>
      <c r="G2" s="1709"/>
    </row>
    <row r="3" spans="1:7" ht="12.75" customHeight="1" x14ac:dyDescent="0.2">
      <c r="A3" s="1709"/>
      <c r="B3" s="1709"/>
      <c r="C3" s="1709"/>
      <c r="D3" s="1709"/>
      <c r="E3" s="1709"/>
      <c r="F3" s="1709"/>
      <c r="G3" s="1709"/>
    </row>
    <row r="4" spans="1:7" x14ac:dyDescent="0.2">
      <c r="A4" s="213"/>
      <c r="B4" s="213"/>
      <c r="C4" s="213"/>
      <c r="D4" s="213"/>
      <c r="E4" s="213"/>
      <c r="F4" s="213"/>
      <c r="G4" s="213"/>
    </row>
    <row r="5" spans="1:7" ht="15" customHeight="1" x14ac:dyDescent="0.2">
      <c r="A5" s="25"/>
      <c r="B5" s="26"/>
      <c r="C5" s="25"/>
      <c r="D5" s="25"/>
      <c r="E5" s="25"/>
      <c r="F5" s="25"/>
      <c r="G5" s="25"/>
    </row>
    <row r="6" spans="1:7" ht="15" customHeight="1" x14ac:dyDescent="0.2">
      <c r="A6" s="25"/>
      <c r="B6" s="26"/>
      <c r="C6" s="25"/>
      <c r="D6" s="25"/>
      <c r="E6" s="25"/>
      <c r="F6" s="25"/>
      <c r="G6" s="25"/>
    </row>
    <row r="7" spans="1:7" ht="15" customHeight="1" x14ac:dyDescent="0.2">
      <c r="A7" s="25"/>
      <c r="B7" s="26"/>
      <c r="C7" s="25"/>
      <c r="D7" s="25"/>
      <c r="E7" s="25"/>
      <c r="F7" s="25"/>
      <c r="G7" s="25"/>
    </row>
    <row r="8" spans="1:7" ht="15" customHeight="1" x14ac:dyDescent="0.2">
      <c r="A8" s="25"/>
      <c r="B8" s="26"/>
      <c r="C8" s="25"/>
      <c r="D8" s="25"/>
      <c r="E8" s="25"/>
      <c r="F8" s="25"/>
      <c r="G8" s="25"/>
    </row>
    <row r="9" spans="1:7" ht="15" customHeight="1" x14ac:dyDescent="0.2">
      <c r="A9" s="25"/>
      <c r="B9" s="26"/>
      <c r="C9" s="28"/>
      <c r="D9" s="25"/>
      <c r="E9" s="25"/>
      <c r="F9" s="25"/>
      <c r="G9" s="25"/>
    </row>
    <row r="10" spans="1:7" ht="15" customHeight="1" x14ac:dyDescent="0.2">
      <c r="A10" s="25"/>
      <c r="B10" s="26"/>
      <c r="C10" s="28"/>
      <c r="D10" s="25"/>
      <c r="E10" s="25"/>
      <c r="F10" s="25"/>
      <c r="G10" s="25"/>
    </row>
    <row r="11" spans="1:7" ht="15" customHeight="1" x14ac:dyDescent="0.2">
      <c r="A11" s="25"/>
      <c r="B11" s="26"/>
      <c r="C11" s="28"/>
      <c r="D11" s="25"/>
      <c r="E11" s="25"/>
      <c r="F11" s="25"/>
      <c r="G11" s="25"/>
    </row>
    <row r="12" spans="1:7" ht="15" customHeight="1" x14ac:dyDescent="0.2">
      <c r="A12" s="25"/>
      <c r="B12" s="26"/>
      <c r="C12" s="28"/>
      <c r="D12" s="25"/>
      <c r="E12" s="25"/>
      <c r="F12" s="25"/>
      <c r="G12" s="25"/>
    </row>
    <row r="13" spans="1:7" ht="15" customHeight="1" x14ac:dyDescent="0.2">
      <c r="A13" s="25"/>
      <c r="B13" s="26"/>
      <c r="C13" s="25"/>
      <c r="D13" s="25"/>
      <c r="E13" s="25"/>
      <c r="F13" s="25"/>
      <c r="G13" s="25"/>
    </row>
    <row r="14" spans="1:7" ht="15" customHeight="1" x14ac:dyDescent="0.2">
      <c r="A14" s="25"/>
      <c r="B14" s="26"/>
      <c r="C14" s="28"/>
      <c r="D14" s="25"/>
      <c r="E14" s="25"/>
      <c r="F14" s="25"/>
      <c r="G14" s="25"/>
    </row>
    <row r="15" spans="1:7" ht="15" customHeight="1" x14ac:dyDescent="0.2">
      <c r="A15" s="25"/>
      <c r="B15" s="26"/>
      <c r="C15" s="28"/>
      <c r="D15" s="25"/>
      <c r="E15" s="25"/>
      <c r="F15" s="25"/>
      <c r="G15" s="25"/>
    </row>
    <row r="16" spans="1:7" ht="15" customHeight="1" x14ac:dyDescent="0.2">
      <c r="A16" s="25"/>
      <c r="B16" s="26"/>
      <c r="C16" s="28"/>
      <c r="D16" s="25"/>
      <c r="E16" s="25"/>
      <c r="F16" s="25"/>
      <c r="G16" s="25"/>
    </row>
    <row r="17" spans="1:7" ht="15" customHeight="1" x14ac:dyDescent="0.2">
      <c r="A17" s="25"/>
      <c r="B17" s="26"/>
      <c r="C17" s="28"/>
      <c r="D17" s="25"/>
      <c r="E17" s="25"/>
      <c r="F17" s="25"/>
      <c r="G17" s="25"/>
    </row>
    <row r="18" spans="1:7" ht="15" customHeight="1" x14ac:dyDescent="0.2">
      <c r="A18" s="25"/>
      <c r="B18" s="26"/>
      <c r="C18" s="28"/>
      <c r="D18" s="25"/>
      <c r="E18" s="25"/>
      <c r="F18" s="25"/>
      <c r="G18" s="25"/>
    </row>
    <row r="19" spans="1:7" ht="15" customHeight="1" x14ac:dyDescent="0.2">
      <c r="A19" s="25"/>
      <c r="B19" s="26"/>
      <c r="C19" s="28"/>
      <c r="D19" s="25"/>
      <c r="E19" s="25"/>
      <c r="F19" s="25"/>
      <c r="G19" s="25"/>
    </row>
    <row r="20" spans="1:7" ht="15" customHeight="1" x14ac:dyDescent="0.2">
      <c r="A20" s="25"/>
      <c r="B20" s="26"/>
      <c r="C20" s="214"/>
      <c r="D20" s="25"/>
      <c r="E20" s="25"/>
      <c r="F20" s="25"/>
      <c r="G20" s="25"/>
    </row>
    <row r="21" spans="1:7" ht="15" customHeight="1" x14ac:dyDescent="0.2">
      <c r="A21" s="25"/>
      <c r="B21" s="26"/>
      <c r="C21" s="214"/>
      <c r="D21" s="25"/>
      <c r="E21" s="25"/>
      <c r="F21" s="25"/>
      <c r="G21" s="25"/>
    </row>
    <row r="22" spans="1:7" ht="15" customHeight="1" x14ac:dyDescent="0.2">
      <c r="A22" s="25"/>
      <c r="B22" s="26"/>
      <c r="C22" s="25"/>
      <c r="D22" s="25"/>
      <c r="E22" s="25"/>
      <c r="F22" s="25"/>
      <c r="G22" s="25"/>
    </row>
    <row r="23" spans="1:7" ht="15" customHeight="1" x14ac:dyDescent="0.2">
      <c r="A23" s="25"/>
      <c r="B23" s="26"/>
      <c r="C23" s="25"/>
      <c r="D23" s="25"/>
      <c r="E23" s="25"/>
      <c r="F23" s="25"/>
      <c r="G23" s="25"/>
    </row>
    <row r="24" spans="1:7" ht="15" customHeight="1" x14ac:dyDescent="0.2">
      <c r="A24" s="25"/>
      <c r="B24" s="26"/>
      <c r="C24" s="25"/>
      <c r="D24" s="25"/>
      <c r="E24" s="25"/>
      <c r="F24" s="25"/>
      <c r="G24" s="25"/>
    </row>
    <row r="25" spans="1:7" ht="15" customHeight="1" x14ac:dyDescent="0.2">
      <c r="A25" s="25"/>
      <c r="B25" s="26"/>
      <c r="C25" s="25"/>
      <c r="D25" s="25"/>
      <c r="E25" s="25"/>
      <c r="F25" s="25"/>
      <c r="G25" s="25"/>
    </row>
    <row r="26" spans="1:7" ht="15" customHeight="1" x14ac:dyDescent="0.2">
      <c r="A26" s="25"/>
      <c r="B26" s="26"/>
      <c r="C26" s="25"/>
      <c r="D26" s="25"/>
      <c r="E26" s="25"/>
      <c r="F26" s="25"/>
      <c r="G26" s="25"/>
    </row>
    <row r="27" spans="1:7" ht="15" customHeight="1" x14ac:dyDescent="0.2">
      <c r="A27" s="25"/>
      <c r="B27" s="26"/>
      <c r="C27" s="28"/>
      <c r="D27" s="25"/>
      <c r="E27" s="25"/>
      <c r="F27" s="25"/>
      <c r="G27" s="25"/>
    </row>
    <row r="28" spans="1:7" ht="15" customHeight="1" x14ac:dyDescent="0.2">
      <c r="A28" s="25"/>
      <c r="B28" s="26"/>
      <c r="C28" s="28"/>
      <c r="D28" s="25"/>
      <c r="E28" s="25"/>
      <c r="F28" s="25"/>
      <c r="G28" s="25"/>
    </row>
    <row r="29" spans="1:7" ht="15" customHeight="1" x14ac:dyDescent="0.2">
      <c r="A29" s="25"/>
      <c r="B29" s="26"/>
      <c r="C29" s="28"/>
      <c r="D29" s="25"/>
      <c r="E29" s="25"/>
      <c r="F29" s="25"/>
      <c r="G29" s="25"/>
    </row>
    <row r="30" spans="1:7" ht="15" customHeight="1" x14ac:dyDescent="0.2">
      <c r="A30" s="25"/>
      <c r="B30" s="26"/>
      <c r="C30" s="28"/>
      <c r="D30" s="25"/>
      <c r="E30" s="25"/>
      <c r="F30" s="25"/>
      <c r="G30" s="25"/>
    </row>
    <row r="31" spans="1:7" ht="15" customHeight="1" x14ac:dyDescent="0.2">
      <c r="A31" s="25"/>
      <c r="B31" s="26"/>
      <c r="C31" s="25"/>
      <c r="D31" s="25"/>
      <c r="E31" s="25"/>
      <c r="F31" s="25"/>
      <c r="G31" s="25"/>
    </row>
    <row r="32" spans="1:7" ht="15" customHeight="1" x14ac:dyDescent="0.2">
      <c r="A32" s="25"/>
      <c r="B32" s="26"/>
      <c r="C32" s="25"/>
      <c r="D32" s="25"/>
      <c r="E32" s="25"/>
      <c r="F32" s="25"/>
      <c r="G32" s="25"/>
    </row>
    <row r="33" spans="1:8" ht="15" customHeight="1" x14ac:dyDescent="0.2">
      <c r="A33" s="25"/>
      <c r="B33" s="26"/>
      <c r="C33" s="25"/>
      <c r="D33" s="25"/>
      <c r="E33" s="25"/>
      <c r="F33" s="25"/>
      <c r="G33" s="25"/>
    </row>
    <row r="34" spans="1:8" ht="15" customHeight="1" x14ac:dyDescent="0.2">
      <c r="A34" s="25"/>
      <c r="B34" s="26"/>
      <c r="C34" s="25"/>
      <c r="D34" s="25"/>
      <c r="E34" s="25"/>
      <c r="F34" s="25"/>
      <c r="G34" s="25"/>
    </row>
    <row r="35" spans="1:8" x14ac:dyDescent="0.2">
      <c r="A35" s="25"/>
      <c r="B35" s="26"/>
      <c r="C35" s="25"/>
      <c r="D35" s="25"/>
      <c r="E35" s="25"/>
      <c r="F35" s="25"/>
      <c r="G35" s="25"/>
    </row>
    <row r="36" spans="1:8" x14ac:dyDescent="0.2">
      <c r="A36" s="25"/>
      <c r="B36" s="26"/>
      <c r="C36" s="25"/>
      <c r="D36" s="25"/>
      <c r="E36" s="25"/>
      <c r="F36" s="25"/>
      <c r="G36" s="25"/>
    </row>
    <row r="37" spans="1:8" x14ac:dyDescent="0.2">
      <c r="A37" s="25"/>
      <c r="B37" s="26"/>
      <c r="C37" s="25"/>
      <c r="D37" s="25"/>
      <c r="E37" s="25"/>
      <c r="F37" s="25"/>
      <c r="G37" s="25"/>
    </row>
    <row r="38" spans="1:8" x14ac:dyDescent="0.2">
      <c r="A38" s="25"/>
      <c r="B38" s="26"/>
      <c r="C38" s="25"/>
      <c r="D38" s="25"/>
      <c r="E38" s="25"/>
      <c r="F38" s="25"/>
      <c r="G38" s="25"/>
    </row>
    <row r="39" spans="1:8" x14ac:dyDescent="0.2">
      <c r="A39" s="25"/>
      <c r="B39" s="26"/>
      <c r="C39" s="25"/>
      <c r="D39" s="25"/>
      <c r="E39" s="25"/>
      <c r="F39" s="25"/>
      <c r="G39" s="25"/>
    </row>
    <row r="40" spans="1:8" x14ac:dyDescent="0.2">
      <c r="A40" s="25"/>
      <c r="B40" s="26"/>
      <c r="C40" s="25"/>
      <c r="D40" s="25"/>
      <c r="E40" s="25"/>
      <c r="F40" s="25"/>
      <c r="G40" s="25"/>
    </row>
    <row r="41" spans="1:8" x14ac:dyDescent="0.2">
      <c r="A41" s="28"/>
      <c r="B41" s="26"/>
      <c r="C41" s="25"/>
      <c r="D41" s="25"/>
      <c r="E41" s="25"/>
      <c r="F41" s="25"/>
      <c r="G41" s="25"/>
    </row>
    <row r="42" spans="1:8" x14ac:dyDescent="0.2">
      <c r="A42" s="28"/>
      <c r="B42" s="26"/>
      <c r="C42" s="25"/>
      <c r="D42" s="25"/>
      <c r="E42" s="25"/>
      <c r="F42" s="25"/>
      <c r="G42" s="25"/>
    </row>
    <row r="43" spans="1:8" x14ac:dyDescent="0.2">
      <c r="A43" s="28"/>
      <c r="B43" s="26"/>
      <c r="C43" s="25"/>
      <c r="D43" s="25"/>
      <c r="E43" s="25"/>
      <c r="F43" s="25"/>
      <c r="G43" s="25"/>
    </row>
    <row r="44" spans="1:8" x14ac:dyDescent="0.2">
      <c r="A44" s="28"/>
      <c r="B44" s="26"/>
      <c r="C44" s="25"/>
      <c r="D44" s="25"/>
      <c r="E44" s="25"/>
      <c r="F44" s="25"/>
      <c r="G44" s="25"/>
    </row>
    <row r="45" spans="1:8" x14ac:dyDescent="0.2">
      <c r="A45" s="28"/>
      <c r="B45" s="26"/>
      <c r="C45" s="25"/>
      <c r="D45" s="25"/>
      <c r="E45" s="25"/>
      <c r="F45" s="25"/>
      <c r="G45" s="25"/>
    </row>
    <row r="46" spans="1:8" x14ac:dyDescent="0.2">
      <c r="A46" s="28"/>
      <c r="B46" s="26"/>
      <c r="C46" s="25"/>
      <c r="D46" s="25"/>
      <c r="E46" s="25"/>
      <c r="F46" s="25"/>
      <c r="G46" s="25"/>
      <c r="H46" s="25"/>
    </row>
    <row r="47" spans="1:8" x14ac:dyDescent="0.2">
      <c r="A47" s="28"/>
      <c r="B47" s="26"/>
      <c r="C47" s="25"/>
      <c r="D47" s="25"/>
      <c r="E47" s="25"/>
      <c r="F47" s="25"/>
      <c r="G47" s="25"/>
    </row>
    <row r="48" spans="1:8" x14ac:dyDescent="0.2">
      <c r="A48" s="28"/>
      <c r="B48" s="26"/>
      <c r="C48" s="25"/>
      <c r="D48" s="25"/>
      <c r="E48" s="25"/>
      <c r="F48" s="25"/>
      <c r="G48" s="25"/>
    </row>
    <row r="49" spans="1:7" x14ac:dyDescent="0.2">
      <c r="A49" s="28"/>
      <c r="B49" s="25"/>
      <c r="C49" s="25"/>
      <c r="D49" s="25"/>
      <c r="E49" s="25"/>
      <c r="F49" s="25"/>
      <c r="G49" s="25"/>
    </row>
    <row r="50" spans="1:7" x14ac:dyDescent="0.2">
      <c r="A50" s="28"/>
      <c r="B50" s="26"/>
      <c r="C50" s="25"/>
      <c r="D50" s="27"/>
      <c r="E50" s="25"/>
      <c r="F50" s="25"/>
      <c r="G50" s="25"/>
    </row>
    <row r="51" spans="1:7" x14ac:dyDescent="0.2">
      <c r="A51" s="28"/>
      <c r="B51" s="26"/>
      <c r="C51" s="25"/>
      <c r="D51" s="29"/>
      <c r="E51" s="25"/>
      <c r="F51" s="25"/>
      <c r="G51" s="25"/>
    </row>
    <row r="52" spans="1:7" x14ac:dyDescent="0.2">
      <c r="A52" s="28"/>
      <c r="B52" s="26"/>
      <c r="C52" s="25"/>
      <c r="D52" s="27"/>
      <c r="E52" s="25"/>
      <c r="F52" s="25"/>
      <c r="G52" s="25"/>
    </row>
    <row r="53" spans="1:7" x14ac:dyDescent="0.2">
      <c r="A53" s="28"/>
      <c r="B53" s="26"/>
      <c r="C53" s="25"/>
      <c r="D53" s="27"/>
      <c r="E53" s="25"/>
      <c r="F53" s="25"/>
      <c r="G53" s="25"/>
    </row>
    <row r="54" spans="1:7" x14ac:dyDescent="0.2">
      <c r="A54" s="28"/>
      <c r="B54" s="26"/>
      <c r="C54" s="25"/>
      <c r="D54" s="29"/>
      <c r="E54" s="25"/>
      <c r="F54" s="25"/>
      <c r="G54" s="25"/>
    </row>
    <row r="55" spans="1:7" x14ac:dyDescent="0.2">
      <c r="A55" s="28"/>
      <c r="B55" s="26"/>
      <c r="C55" s="25"/>
      <c r="D55" s="29"/>
      <c r="E55" s="25"/>
      <c r="F55" s="25"/>
      <c r="G55" s="25"/>
    </row>
    <row r="56" spans="1:7" x14ac:dyDescent="0.2">
      <c r="A56" s="28"/>
      <c r="B56" s="26"/>
      <c r="C56" s="25"/>
      <c r="D56" s="29"/>
      <c r="E56" s="25"/>
      <c r="F56" s="25"/>
      <c r="G56" s="25"/>
    </row>
    <row r="57" spans="1:7" x14ac:dyDescent="0.2">
      <c r="A57" s="28"/>
      <c r="B57" s="26"/>
      <c r="C57" s="25"/>
      <c r="D57" s="27"/>
      <c r="E57" s="25"/>
      <c r="F57" s="25"/>
      <c r="G57" s="25"/>
    </row>
    <row r="58" spans="1:7" x14ac:dyDescent="0.2">
      <c r="A58" s="28"/>
      <c r="B58" s="26"/>
      <c r="C58" s="25"/>
      <c r="D58" s="29"/>
      <c r="E58" s="25"/>
      <c r="F58" s="25"/>
      <c r="G58" s="25"/>
    </row>
    <row r="59" spans="1:7" x14ac:dyDescent="0.2">
      <c r="A59" s="28"/>
      <c r="B59" s="26"/>
      <c r="C59" s="25"/>
      <c r="D59" s="25"/>
      <c r="E59" s="25"/>
      <c r="F59" s="25"/>
      <c r="G59" s="25"/>
    </row>
    <row r="60" spans="1:7" x14ac:dyDescent="0.2">
      <c r="A60" s="28"/>
      <c r="B60" s="25"/>
      <c r="C60" s="25"/>
      <c r="D60" s="25"/>
      <c r="E60" s="25"/>
      <c r="F60" s="25"/>
      <c r="G60" s="25"/>
    </row>
    <row r="61" spans="1:7" x14ac:dyDescent="0.2">
      <c r="A61" s="28"/>
      <c r="B61" s="25"/>
      <c r="C61" s="25"/>
      <c r="D61" s="25"/>
      <c r="E61" s="25"/>
      <c r="F61" s="25"/>
      <c r="G61" s="25"/>
    </row>
    <row r="62" spans="1:7" x14ac:dyDescent="0.2">
      <c r="A62" s="28"/>
      <c r="B62" s="25"/>
      <c r="C62" s="25"/>
      <c r="D62" s="25"/>
      <c r="E62" s="25"/>
      <c r="F62" s="25"/>
      <c r="G62" s="25"/>
    </row>
    <row r="63" spans="1:7" x14ac:dyDescent="0.2">
      <c r="A63" s="28"/>
      <c r="B63" s="25"/>
      <c r="C63" s="25"/>
      <c r="D63" s="25"/>
      <c r="E63" s="25"/>
      <c r="F63" s="25"/>
      <c r="G63" s="25"/>
    </row>
    <row r="64" spans="1:7" x14ac:dyDescent="0.2">
      <c r="A64" s="28"/>
      <c r="B64" s="25"/>
      <c r="C64" s="25"/>
      <c r="D64" s="25"/>
      <c r="E64" s="25"/>
      <c r="F64" s="25"/>
      <c r="G64" s="25"/>
    </row>
    <row r="65" spans="1:7" x14ac:dyDescent="0.2">
      <c r="A65" s="28"/>
      <c r="B65" s="25"/>
      <c r="C65" s="25"/>
      <c r="D65" s="25"/>
      <c r="E65" s="25"/>
      <c r="F65" s="25"/>
      <c r="G65" s="25"/>
    </row>
    <row r="66" spans="1:7" x14ac:dyDescent="0.2">
      <c r="A66" s="28"/>
      <c r="B66" s="25"/>
      <c r="C66" s="25"/>
      <c r="D66" s="25"/>
      <c r="E66" s="25"/>
      <c r="F66" s="25"/>
      <c r="G66" s="25"/>
    </row>
    <row r="67" spans="1:7" x14ac:dyDescent="0.2">
      <c r="A67" s="28"/>
      <c r="B67" s="25"/>
      <c r="C67" s="25"/>
      <c r="D67" s="25"/>
      <c r="E67" s="25"/>
      <c r="F67" s="25"/>
      <c r="G67" s="25"/>
    </row>
    <row r="68" spans="1:7" x14ac:dyDescent="0.2">
      <c r="A68" s="28"/>
      <c r="B68" s="25"/>
      <c r="C68" s="25"/>
      <c r="D68" s="25"/>
      <c r="E68" s="25"/>
      <c r="F68" s="25"/>
      <c r="G68" s="25"/>
    </row>
    <row r="69" spans="1:7" x14ac:dyDescent="0.2">
      <c r="A69" s="28"/>
      <c r="B69" s="25"/>
      <c r="C69" s="25"/>
      <c r="D69" s="25"/>
      <c r="E69" s="25"/>
      <c r="F69" s="25"/>
      <c r="G69" s="25"/>
    </row>
    <row r="70" spans="1:7" x14ac:dyDescent="0.2">
      <c r="A70" s="28"/>
      <c r="B70" s="25"/>
      <c r="C70" s="25"/>
      <c r="D70" s="25"/>
      <c r="E70" s="25"/>
      <c r="F70" s="25"/>
      <c r="G70" s="25"/>
    </row>
    <row r="71" spans="1:7" x14ac:dyDescent="0.2">
      <c r="A71" s="28"/>
      <c r="B71" s="25"/>
      <c r="C71" s="25"/>
      <c r="D71" s="25"/>
      <c r="E71" s="25"/>
      <c r="F71" s="25"/>
      <c r="G71" s="25"/>
    </row>
    <row r="72" spans="1:7" x14ac:dyDescent="0.2">
      <c r="A72" s="28"/>
      <c r="B72" s="25"/>
      <c r="C72" s="25"/>
      <c r="D72" s="25"/>
      <c r="E72" s="25"/>
      <c r="F72" s="25"/>
      <c r="G72" s="25"/>
    </row>
    <row r="73" spans="1:7" x14ac:dyDescent="0.2">
      <c r="A73" s="28"/>
      <c r="B73" s="25"/>
      <c r="C73" s="25"/>
      <c r="D73" s="25"/>
      <c r="E73" s="25"/>
      <c r="F73" s="25"/>
      <c r="G73" s="25"/>
    </row>
    <row r="74" spans="1:7" x14ac:dyDescent="0.2">
      <c r="A74" s="28"/>
      <c r="B74" s="25"/>
      <c r="C74" s="25"/>
      <c r="D74" s="25"/>
      <c r="E74" s="25"/>
      <c r="F74" s="25"/>
      <c r="G74" s="25"/>
    </row>
    <row r="75" spans="1:7" x14ac:dyDescent="0.2">
      <c r="A75" s="28"/>
      <c r="B75" s="25"/>
      <c r="C75" s="25"/>
      <c r="D75" s="25"/>
      <c r="E75" s="25"/>
      <c r="F75" s="25"/>
      <c r="G75" s="25"/>
    </row>
    <row r="76" spans="1:7" x14ac:dyDescent="0.2">
      <c r="A76" s="28"/>
      <c r="B76" s="25"/>
      <c r="C76" s="25"/>
      <c r="D76" s="25"/>
      <c r="E76" s="25"/>
      <c r="F76" s="25"/>
      <c r="G76" s="25"/>
    </row>
    <row r="77" spans="1:7" x14ac:dyDescent="0.2">
      <c r="A77" s="28"/>
      <c r="B77" s="25"/>
      <c r="C77" s="25"/>
      <c r="D77" s="25"/>
      <c r="E77" s="25"/>
      <c r="F77" s="25"/>
      <c r="G77" s="25"/>
    </row>
    <row r="78" spans="1:7" x14ac:dyDescent="0.2">
      <c r="A78" s="28"/>
      <c r="B78" s="25"/>
      <c r="C78" s="25"/>
      <c r="D78" s="25"/>
      <c r="E78" s="25"/>
      <c r="F78" s="25"/>
      <c r="G78" s="25"/>
    </row>
    <row r="79" spans="1:7" x14ac:dyDescent="0.2">
      <c r="A79" s="28"/>
      <c r="B79" s="25"/>
      <c r="C79" s="25"/>
      <c r="D79" s="25"/>
      <c r="E79" s="25"/>
      <c r="F79" s="25"/>
      <c r="G79" s="25"/>
    </row>
    <row r="80" spans="1:7" x14ac:dyDescent="0.2">
      <c r="A80" s="4"/>
    </row>
    <row r="81" spans="1:1" x14ac:dyDescent="0.2">
      <c r="A81" s="4"/>
    </row>
    <row r="82" spans="1:1" x14ac:dyDescent="0.2">
      <c r="A82" s="4"/>
    </row>
    <row r="83" spans="1:1" x14ac:dyDescent="0.2">
      <c r="A83" s="4"/>
    </row>
    <row r="84" spans="1:1" x14ac:dyDescent="0.2">
      <c r="A84" s="4"/>
    </row>
    <row r="85" spans="1:1" x14ac:dyDescent="0.2">
      <c r="A85" s="4"/>
    </row>
    <row r="86" spans="1:1" x14ac:dyDescent="0.2">
      <c r="A86" s="4"/>
    </row>
  </sheetData>
  <customSheetViews>
    <customSheetView guid="{00693D45-C56D-461F-A426-F4F2D86CE8F3}" state="hidden">
      <selection activeCell="D23" sqref="D23"/>
      <pageMargins left="0.56999999999999995" right="0.43" top="0.53" bottom="0.62" header="0" footer="0"/>
      <pageSetup orientation="landscape" r:id="rId1"/>
      <headerFooter alignWithMargins="0"/>
    </customSheetView>
    <customSheetView guid="{97430386-6CCE-4300-991C-9D05DEFDB4D5}" state="hidden">
      <selection activeCell="D23" sqref="D23"/>
      <pageMargins left="0.56999999999999995" right="0.43" top="0.53" bottom="0.62" header="0" footer="0"/>
      <pageSetup orientation="landscape" r:id="rId2"/>
      <headerFooter alignWithMargins="0"/>
    </customSheetView>
    <customSheetView guid="{7D0AEEC9-2A59-45FC-9D6E-3D6150BA015F}" state="hidden">
      <selection activeCell="D23" sqref="D23"/>
      <pageMargins left="0.56999999999999995" right="0.43" top="0.53" bottom="0.62" header="0" footer="0"/>
      <pageSetup orientation="landscape" r:id="rId3"/>
      <headerFooter alignWithMargins="0"/>
    </customSheetView>
    <customSheetView guid="{D157721D-B988-4B6E-BD52-91A268F880C4}" state="hidden">
      <selection activeCell="D23" sqref="D23"/>
      <pageMargins left="0.56999999999999995" right="0.43" top="0.53" bottom="0.62" header="0" footer="0"/>
      <pageSetup orientation="landscape" r:id="rId4"/>
      <headerFooter alignWithMargins="0"/>
    </customSheetView>
    <customSheetView guid="{FAE066D7-12A6-432A-BBA2-2DB7F7D09B07}" state="hidden">
      <selection activeCell="D23" sqref="D23"/>
      <pageMargins left="0.56999999999999995" right="0.43" top="0.53" bottom="0.62" header="0" footer="0"/>
      <pageSetup orientation="landscape" r:id="rId5"/>
      <headerFooter alignWithMargins="0"/>
    </customSheetView>
    <customSheetView guid="{2303B38C-7E86-4405-8750-E3C0D1408889}" state="hidden">
      <selection activeCell="D23" sqref="D23"/>
      <pageMargins left="0.56999999999999995" right="0.43" top="0.53" bottom="0.62" header="0" footer="0"/>
      <pageSetup orientation="landscape" r:id="rId6"/>
      <headerFooter alignWithMargins="0"/>
    </customSheetView>
    <customSheetView guid="{11B93BB5-8A1D-490F-A4DC-4BF5FC9C1A2E}" state="hidden">
      <selection activeCell="D23" sqref="D23"/>
      <pageMargins left="0.56999999999999995" right="0.43" top="0.53" bottom="0.62" header="0" footer="0"/>
      <pageSetup orientation="landscape" r:id="rId7"/>
      <headerFooter alignWithMargins="0"/>
    </customSheetView>
    <customSheetView guid="{154DD74C-C178-4F18-BBAA-868D67D31DDC}" state="hidden">
      <selection activeCell="D23" sqref="D23"/>
      <pageMargins left="0.56999999999999995" right="0.43" top="0.53" bottom="0.62" header="0" footer="0"/>
      <pageSetup orientation="landscape" r:id="rId8"/>
      <headerFooter alignWithMargins="0"/>
    </customSheetView>
  </customSheetViews>
  <mergeCells count="1">
    <mergeCell ref="A2:G3"/>
  </mergeCells>
  <phoneticPr fontId="6" type="noConversion"/>
  <pageMargins left="0.56999999999999995" right="0.43" top="0.53" bottom="0.62" header="0" footer="0"/>
  <pageSetup orientation="landscape" r:id="rId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267"/>
  <sheetViews>
    <sheetView showGridLines="0" showRowColHeaders="0" showZeros="0" showRuler="0" zoomScale="115" zoomScaleNormal="115" zoomScaleSheetLayoutView="75" workbookViewId="0">
      <selection activeCell="C7" sqref="C7:D7"/>
    </sheetView>
  </sheetViews>
  <sheetFormatPr baseColWidth="10" defaultRowHeight="12.75" outlineLevelRow="1" x14ac:dyDescent="0.2"/>
  <cols>
    <col min="1" max="1" width="7.5703125" style="531" customWidth="1"/>
    <col min="2" max="2" width="17.7109375" style="531" customWidth="1"/>
    <col min="3" max="3" width="13.5703125" style="531" customWidth="1"/>
    <col min="4" max="4" width="13.85546875" style="531" customWidth="1"/>
    <col min="5" max="5" width="46.85546875" style="531" customWidth="1"/>
    <col min="6" max="6" width="9.28515625" style="531" customWidth="1"/>
    <col min="7" max="8" width="7.7109375" style="531" customWidth="1"/>
    <col min="9" max="9" width="7.85546875" style="531" customWidth="1"/>
    <col min="10" max="10" width="9.7109375" style="531" customWidth="1"/>
    <col min="11" max="17" width="7.7109375" style="531" customWidth="1"/>
    <col min="18" max="256" width="11.42578125" style="531"/>
    <col min="257" max="257" width="7.5703125" style="531" customWidth="1"/>
    <col min="258" max="258" width="17.7109375" style="531" customWidth="1"/>
    <col min="259" max="259" width="13.5703125" style="531" customWidth="1"/>
    <col min="260" max="260" width="13.85546875" style="531" customWidth="1"/>
    <col min="261" max="261" width="46.85546875" style="531" customWidth="1"/>
    <col min="262" max="262" width="9.28515625" style="531" customWidth="1"/>
    <col min="263" max="264" width="7.7109375" style="531" customWidth="1"/>
    <col min="265" max="265" width="7.85546875" style="531" customWidth="1"/>
    <col min="266" max="266" width="9.7109375" style="531" customWidth="1"/>
    <col min="267" max="273" width="7.7109375" style="531" customWidth="1"/>
    <col min="274" max="512" width="11.42578125" style="531"/>
    <col min="513" max="513" width="7.5703125" style="531" customWidth="1"/>
    <col min="514" max="514" width="17.7109375" style="531" customWidth="1"/>
    <col min="515" max="515" width="13.5703125" style="531" customWidth="1"/>
    <col min="516" max="516" width="13.85546875" style="531" customWidth="1"/>
    <col min="517" max="517" width="46.85546875" style="531" customWidth="1"/>
    <col min="518" max="518" width="9.28515625" style="531" customWidth="1"/>
    <col min="519" max="520" width="7.7109375" style="531" customWidth="1"/>
    <col min="521" max="521" width="7.85546875" style="531" customWidth="1"/>
    <col min="522" max="522" width="9.7109375" style="531" customWidth="1"/>
    <col min="523" max="529" width="7.7109375" style="531" customWidth="1"/>
    <col min="530" max="768" width="11.42578125" style="531"/>
    <col min="769" max="769" width="7.5703125" style="531" customWidth="1"/>
    <col min="770" max="770" width="17.7109375" style="531" customWidth="1"/>
    <col min="771" max="771" width="13.5703125" style="531" customWidth="1"/>
    <col min="772" max="772" width="13.85546875" style="531" customWidth="1"/>
    <col min="773" max="773" width="46.85546875" style="531" customWidth="1"/>
    <col min="774" max="774" width="9.28515625" style="531" customWidth="1"/>
    <col min="775" max="776" width="7.7109375" style="531" customWidth="1"/>
    <col min="777" max="777" width="7.85546875" style="531" customWidth="1"/>
    <col min="778" max="778" width="9.7109375" style="531" customWidth="1"/>
    <col min="779" max="785" width="7.7109375" style="531" customWidth="1"/>
    <col min="786" max="1024" width="11.42578125" style="531"/>
    <col min="1025" max="1025" width="7.5703125" style="531" customWidth="1"/>
    <col min="1026" max="1026" width="17.7109375" style="531" customWidth="1"/>
    <col min="1027" max="1027" width="13.5703125" style="531" customWidth="1"/>
    <col min="1028" max="1028" width="13.85546875" style="531" customWidth="1"/>
    <col min="1029" max="1029" width="46.85546875" style="531" customWidth="1"/>
    <col min="1030" max="1030" width="9.28515625" style="531" customWidth="1"/>
    <col min="1031" max="1032" width="7.7109375" style="531" customWidth="1"/>
    <col min="1033" max="1033" width="7.85546875" style="531" customWidth="1"/>
    <col min="1034" max="1034" width="9.7109375" style="531" customWidth="1"/>
    <col min="1035" max="1041" width="7.7109375" style="531" customWidth="1"/>
    <col min="1042" max="1280" width="11.42578125" style="531"/>
    <col min="1281" max="1281" width="7.5703125" style="531" customWidth="1"/>
    <col min="1282" max="1282" width="17.7109375" style="531" customWidth="1"/>
    <col min="1283" max="1283" width="13.5703125" style="531" customWidth="1"/>
    <col min="1284" max="1284" width="13.85546875" style="531" customWidth="1"/>
    <col min="1285" max="1285" width="46.85546875" style="531" customWidth="1"/>
    <col min="1286" max="1286" width="9.28515625" style="531" customWidth="1"/>
    <col min="1287" max="1288" width="7.7109375" style="531" customWidth="1"/>
    <col min="1289" max="1289" width="7.85546875" style="531" customWidth="1"/>
    <col min="1290" max="1290" width="9.7109375" style="531" customWidth="1"/>
    <col min="1291" max="1297" width="7.7109375" style="531" customWidth="1"/>
    <col min="1298" max="1536" width="11.42578125" style="531"/>
    <col min="1537" max="1537" width="7.5703125" style="531" customWidth="1"/>
    <col min="1538" max="1538" width="17.7109375" style="531" customWidth="1"/>
    <col min="1539" max="1539" width="13.5703125" style="531" customWidth="1"/>
    <col min="1540" max="1540" width="13.85546875" style="531" customWidth="1"/>
    <col min="1541" max="1541" width="46.85546875" style="531" customWidth="1"/>
    <col min="1542" max="1542" width="9.28515625" style="531" customWidth="1"/>
    <col min="1543" max="1544" width="7.7109375" style="531" customWidth="1"/>
    <col min="1545" max="1545" width="7.85546875" style="531" customWidth="1"/>
    <col min="1546" max="1546" width="9.7109375" style="531" customWidth="1"/>
    <col min="1547" max="1553" width="7.7109375" style="531" customWidth="1"/>
    <col min="1554" max="1792" width="11.42578125" style="531"/>
    <col min="1793" max="1793" width="7.5703125" style="531" customWidth="1"/>
    <col min="1794" max="1794" width="17.7109375" style="531" customWidth="1"/>
    <col min="1795" max="1795" width="13.5703125" style="531" customWidth="1"/>
    <col min="1796" max="1796" width="13.85546875" style="531" customWidth="1"/>
    <col min="1797" max="1797" width="46.85546875" style="531" customWidth="1"/>
    <col min="1798" max="1798" width="9.28515625" style="531" customWidth="1"/>
    <col min="1799" max="1800" width="7.7109375" style="531" customWidth="1"/>
    <col min="1801" max="1801" width="7.85546875" style="531" customWidth="1"/>
    <col min="1802" max="1802" width="9.7109375" style="531" customWidth="1"/>
    <col min="1803" max="1809" width="7.7109375" style="531" customWidth="1"/>
    <col min="1810" max="2048" width="11.42578125" style="531"/>
    <col min="2049" max="2049" width="7.5703125" style="531" customWidth="1"/>
    <col min="2050" max="2050" width="17.7109375" style="531" customWidth="1"/>
    <col min="2051" max="2051" width="13.5703125" style="531" customWidth="1"/>
    <col min="2052" max="2052" width="13.85546875" style="531" customWidth="1"/>
    <col min="2053" max="2053" width="46.85546875" style="531" customWidth="1"/>
    <col min="2054" max="2054" width="9.28515625" style="531" customWidth="1"/>
    <col min="2055" max="2056" width="7.7109375" style="531" customWidth="1"/>
    <col min="2057" max="2057" width="7.85546875" style="531" customWidth="1"/>
    <col min="2058" max="2058" width="9.7109375" style="531" customWidth="1"/>
    <col min="2059" max="2065" width="7.7109375" style="531" customWidth="1"/>
    <col min="2066" max="2304" width="11.42578125" style="531"/>
    <col min="2305" max="2305" width="7.5703125" style="531" customWidth="1"/>
    <col min="2306" max="2306" width="17.7109375" style="531" customWidth="1"/>
    <col min="2307" max="2307" width="13.5703125" style="531" customWidth="1"/>
    <col min="2308" max="2308" width="13.85546875" style="531" customWidth="1"/>
    <col min="2309" max="2309" width="46.85546875" style="531" customWidth="1"/>
    <col min="2310" max="2310" width="9.28515625" style="531" customWidth="1"/>
    <col min="2311" max="2312" width="7.7109375" style="531" customWidth="1"/>
    <col min="2313" max="2313" width="7.85546875" style="531" customWidth="1"/>
    <col min="2314" max="2314" width="9.7109375" style="531" customWidth="1"/>
    <col min="2315" max="2321" width="7.7109375" style="531" customWidth="1"/>
    <col min="2322" max="2560" width="11.42578125" style="531"/>
    <col min="2561" max="2561" width="7.5703125" style="531" customWidth="1"/>
    <col min="2562" max="2562" width="17.7109375" style="531" customWidth="1"/>
    <col min="2563" max="2563" width="13.5703125" style="531" customWidth="1"/>
    <col min="2564" max="2564" width="13.85546875" style="531" customWidth="1"/>
    <col min="2565" max="2565" width="46.85546875" style="531" customWidth="1"/>
    <col min="2566" max="2566" width="9.28515625" style="531" customWidth="1"/>
    <col min="2567" max="2568" width="7.7109375" style="531" customWidth="1"/>
    <col min="2569" max="2569" width="7.85546875" style="531" customWidth="1"/>
    <col min="2570" max="2570" width="9.7109375" style="531" customWidth="1"/>
    <col min="2571" max="2577" width="7.7109375" style="531" customWidth="1"/>
    <col min="2578" max="2816" width="11.42578125" style="531"/>
    <col min="2817" max="2817" width="7.5703125" style="531" customWidth="1"/>
    <col min="2818" max="2818" width="17.7109375" style="531" customWidth="1"/>
    <col min="2819" max="2819" width="13.5703125" style="531" customWidth="1"/>
    <col min="2820" max="2820" width="13.85546875" style="531" customWidth="1"/>
    <col min="2821" max="2821" width="46.85546875" style="531" customWidth="1"/>
    <col min="2822" max="2822" width="9.28515625" style="531" customWidth="1"/>
    <col min="2823" max="2824" width="7.7109375" style="531" customWidth="1"/>
    <col min="2825" max="2825" width="7.85546875" style="531" customWidth="1"/>
    <col min="2826" max="2826" width="9.7109375" style="531" customWidth="1"/>
    <col min="2827" max="2833" width="7.7109375" style="531" customWidth="1"/>
    <col min="2834" max="3072" width="11.42578125" style="531"/>
    <col min="3073" max="3073" width="7.5703125" style="531" customWidth="1"/>
    <col min="3074" max="3074" width="17.7109375" style="531" customWidth="1"/>
    <col min="3075" max="3075" width="13.5703125" style="531" customWidth="1"/>
    <col min="3076" max="3076" width="13.85546875" style="531" customWidth="1"/>
    <col min="3077" max="3077" width="46.85546875" style="531" customWidth="1"/>
    <col min="3078" max="3078" width="9.28515625" style="531" customWidth="1"/>
    <col min="3079" max="3080" width="7.7109375" style="531" customWidth="1"/>
    <col min="3081" max="3081" width="7.85546875" style="531" customWidth="1"/>
    <col min="3082" max="3082" width="9.7109375" style="531" customWidth="1"/>
    <col min="3083" max="3089" width="7.7109375" style="531" customWidth="1"/>
    <col min="3090" max="3328" width="11.42578125" style="531"/>
    <col min="3329" max="3329" width="7.5703125" style="531" customWidth="1"/>
    <col min="3330" max="3330" width="17.7109375" style="531" customWidth="1"/>
    <col min="3331" max="3331" width="13.5703125" style="531" customWidth="1"/>
    <col min="3332" max="3332" width="13.85546875" style="531" customWidth="1"/>
    <col min="3333" max="3333" width="46.85546875" style="531" customWidth="1"/>
    <col min="3334" max="3334" width="9.28515625" style="531" customWidth="1"/>
    <col min="3335" max="3336" width="7.7109375" style="531" customWidth="1"/>
    <col min="3337" max="3337" width="7.85546875" style="531" customWidth="1"/>
    <col min="3338" max="3338" width="9.7109375" style="531" customWidth="1"/>
    <col min="3339" max="3345" width="7.7109375" style="531" customWidth="1"/>
    <col min="3346" max="3584" width="11.42578125" style="531"/>
    <col min="3585" max="3585" width="7.5703125" style="531" customWidth="1"/>
    <col min="3586" max="3586" width="17.7109375" style="531" customWidth="1"/>
    <col min="3587" max="3587" width="13.5703125" style="531" customWidth="1"/>
    <col min="3588" max="3588" width="13.85546875" style="531" customWidth="1"/>
    <col min="3589" max="3589" width="46.85546875" style="531" customWidth="1"/>
    <col min="3590" max="3590" width="9.28515625" style="531" customWidth="1"/>
    <col min="3591" max="3592" width="7.7109375" style="531" customWidth="1"/>
    <col min="3593" max="3593" width="7.85546875" style="531" customWidth="1"/>
    <col min="3594" max="3594" width="9.7109375" style="531" customWidth="1"/>
    <col min="3595" max="3601" width="7.7109375" style="531" customWidth="1"/>
    <col min="3602" max="3840" width="11.42578125" style="531"/>
    <col min="3841" max="3841" width="7.5703125" style="531" customWidth="1"/>
    <col min="3842" max="3842" width="17.7109375" style="531" customWidth="1"/>
    <col min="3843" max="3843" width="13.5703125" style="531" customWidth="1"/>
    <col min="3844" max="3844" width="13.85546875" style="531" customWidth="1"/>
    <col min="3845" max="3845" width="46.85546875" style="531" customWidth="1"/>
    <col min="3846" max="3846" width="9.28515625" style="531" customWidth="1"/>
    <col min="3847" max="3848" width="7.7109375" style="531" customWidth="1"/>
    <col min="3849" max="3849" width="7.85546875" style="531" customWidth="1"/>
    <col min="3850" max="3850" width="9.7109375" style="531" customWidth="1"/>
    <col min="3851" max="3857" width="7.7109375" style="531" customWidth="1"/>
    <col min="3858" max="4096" width="11.42578125" style="531"/>
    <col min="4097" max="4097" width="7.5703125" style="531" customWidth="1"/>
    <col min="4098" max="4098" width="17.7109375" style="531" customWidth="1"/>
    <col min="4099" max="4099" width="13.5703125" style="531" customWidth="1"/>
    <col min="4100" max="4100" width="13.85546875" style="531" customWidth="1"/>
    <col min="4101" max="4101" width="46.85546875" style="531" customWidth="1"/>
    <col min="4102" max="4102" width="9.28515625" style="531" customWidth="1"/>
    <col min="4103" max="4104" width="7.7109375" style="531" customWidth="1"/>
    <col min="4105" max="4105" width="7.85546875" style="531" customWidth="1"/>
    <col min="4106" max="4106" width="9.7109375" style="531" customWidth="1"/>
    <col min="4107" max="4113" width="7.7109375" style="531" customWidth="1"/>
    <col min="4114" max="4352" width="11.42578125" style="531"/>
    <col min="4353" max="4353" width="7.5703125" style="531" customWidth="1"/>
    <col min="4354" max="4354" width="17.7109375" style="531" customWidth="1"/>
    <col min="4355" max="4355" width="13.5703125" style="531" customWidth="1"/>
    <col min="4356" max="4356" width="13.85546875" style="531" customWidth="1"/>
    <col min="4357" max="4357" width="46.85546875" style="531" customWidth="1"/>
    <col min="4358" max="4358" width="9.28515625" style="531" customWidth="1"/>
    <col min="4359" max="4360" width="7.7109375" style="531" customWidth="1"/>
    <col min="4361" max="4361" width="7.85546875" style="531" customWidth="1"/>
    <col min="4362" max="4362" width="9.7109375" style="531" customWidth="1"/>
    <col min="4363" max="4369" width="7.7109375" style="531" customWidth="1"/>
    <col min="4370" max="4608" width="11.42578125" style="531"/>
    <col min="4609" max="4609" width="7.5703125" style="531" customWidth="1"/>
    <col min="4610" max="4610" width="17.7109375" style="531" customWidth="1"/>
    <col min="4611" max="4611" width="13.5703125" style="531" customWidth="1"/>
    <col min="4612" max="4612" width="13.85546875" style="531" customWidth="1"/>
    <col min="4613" max="4613" width="46.85546875" style="531" customWidth="1"/>
    <col min="4614" max="4614" width="9.28515625" style="531" customWidth="1"/>
    <col min="4615" max="4616" width="7.7109375" style="531" customWidth="1"/>
    <col min="4617" max="4617" width="7.85546875" style="531" customWidth="1"/>
    <col min="4618" max="4618" width="9.7109375" style="531" customWidth="1"/>
    <col min="4619" max="4625" width="7.7109375" style="531" customWidth="1"/>
    <col min="4626" max="4864" width="11.42578125" style="531"/>
    <col min="4865" max="4865" width="7.5703125" style="531" customWidth="1"/>
    <col min="4866" max="4866" width="17.7109375" style="531" customWidth="1"/>
    <col min="4867" max="4867" width="13.5703125" style="531" customWidth="1"/>
    <col min="4868" max="4868" width="13.85546875" style="531" customWidth="1"/>
    <col min="4869" max="4869" width="46.85546875" style="531" customWidth="1"/>
    <col min="4870" max="4870" width="9.28515625" style="531" customWidth="1"/>
    <col min="4871" max="4872" width="7.7109375" style="531" customWidth="1"/>
    <col min="4873" max="4873" width="7.85546875" style="531" customWidth="1"/>
    <col min="4874" max="4874" width="9.7109375" style="531" customWidth="1"/>
    <col min="4875" max="4881" width="7.7109375" style="531" customWidth="1"/>
    <col min="4882" max="5120" width="11.42578125" style="531"/>
    <col min="5121" max="5121" width="7.5703125" style="531" customWidth="1"/>
    <col min="5122" max="5122" width="17.7109375" style="531" customWidth="1"/>
    <col min="5123" max="5123" width="13.5703125" style="531" customWidth="1"/>
    <col min="5124" max="5124" width="13.85546875" style="531" customWidth="1"/>
    <col min="5125" max="5125" width="46.85546875" style="531" customWidth="1"/>
    <col min="5126" max="5126" width="9.28515625" style="531" customWidth="1"/>
    <col min="5127" max="5128" width="7.7109375" style="531" customWidth="1"/>
    <col min="5129" max="5129" width="7.85546875" style="531" customWidth="1"/>
    <col min="5130" max="5130" width="9.7109375" style="531" customWidth="1"/>
    <col min="5131" max="5137" width="7.7109375" style="531" customWidth="1"/>
    <col min="5138" max="5376" width="11.42578125" style="531"/>
    <col min="5377" max="5377" width="7.5703125" style="531" customWidth="1"/>
    <col min="5378" max="5378" width="17.7109375" style="531" customWidth="1"/>
    <col min="5379" max="5379" width="13.5703125" style="531" customWidth="1"/>
    <col min="5380" max="5380" width="13.85546875" style="531" customWidth="1"/>
    <col min="5381" max="5381" width="46.85546875" style="531" customWidth="1"/>
    <col min="5382" max="5382" width="9.28515625" style="531" customWidth="1"/>
    <col min="5383" max="5384" width="7.7109375" style="531" customWidth="1"/>
    <col min="5385" max="5385" width="7.85546875" style="531" customWidth="1"/>
    <col min="5386" max="5386" width="9.7109375" style="531" customWidth="1"/>
    <col min="5387" max="5393" width="7.7109375" style="531" customWidth="1"/>
    <col min="5394" max="5632" width="11.42578125" style="531"/>
    <col min="5633" max="5633" width="7.5703125" style="531" customWidth="1"/>
    <col min="5634" max="5634" width="17.7109375" style="531" customWidth="1"/>
    <col min="5635" max="5635" width="13.5703125" style="531" customWidth="1"/>
    <col min="5636" max="5636" width="13.85546875" style="531" customWidth="1"/>
    <col min="5637" max="5637" width="46.85546875" style="531" customWidth="1"/>
    <col min="5638" max="5638" width="9.28515625" style="531" customWidth="1"/>
    <col min="5639" max="5640" width="7.7109375" style="531" customWidth="1"/>
    <col min="5641" max="5641" width="7.85546875" style="531" customWidth="1"/>
    <col min="5642" max="5642" width="9.7109375" style="531" customWidth="1"/>
    <col min="5643" max="5649" width="7.7109375" style="531" customWidth="1"/>
    <col min="5650" max="5888" width="11.42578125" style="531"/>
    <col min="5889" max="5889" width="7.5703125" style="531" customWidth="1"/>
    <col min="5890" max="5890" width="17.7109375" style="531" customWidth="1"/>
    <col min="5891" max="5891" width="13.5703125" style="531" customWidth="1"/>
    <col min="5892" max="5892" width="13.85546875" style="531" customWidth="1"/>
    <col min="5893" max="5893" width="46.85546875" style="531" customWidth="1"/>
    <col min="5894" max="5894" width="9.28515625" style="531" customWidth="1"/>
    <col min="5895" max="5896" width="7.7109375" style="531" customWidth="1"/>
    <col min="5897" max="5897" width="7.85546875" style="531" customWidth="1"/>
    <col min="5898" max="5898" width="9.7109375" style="531" customWidth="1"/>
    <col min="5899" max="5905" width="7.7109375" style="531" customWidth="1"/>
    <col min="5906" max="6144" width="11.42578125" style="531"/>
    <col min="6145" max="6145" width="7.5703125" style="531" customWidth="1"/>
    <col min="6146" max="6146" width="17.7109375" style="531" customWidth="1"/>
    <col min="6147" max="6147" width="13.5703125" style="531" customWidth="1"/>
    <col min="6148" max="6148" width="13.85546875" style="531" customWidth="1"/>
    <col min="6149" max="6149" width="46.85546875" style="531" customWidth="1"/>
    <col min="6150" max="6150" width="9.28515625" style="531" customWidth="1"/>
    <col min="6151" max="6152" width="7.7109375" style="531" customWidth="1"/>
    <col min="6153" max="6153" width="7.85546875" style="531" customWidth="1"/>
    <col min="6154" max="6154" width="9.7109375" style="531" customWidth="1"/>
    <col min="6155" max="6161" width="7.7109375" style="531" customWidth="1"/>
    <col min="6162" max="6400" width="11.42578125" style="531"/>
    <col min="6401" max="6401" width="7.5703125" style="531" customWidth="1"/>
    <col min="6402" max="6402" width="17.7109375" style="531" customWidth="1"/>
    <col min="6403" max="6403" width="13.5703125" style="531" customWidth="1"/>
    <col min="6404" max="6404" width="13.85546875" style="531" customWidth="1"/>
    <col min="6405" max="6405" width="46.85546875" style="531" customWidth="1"/>
    <col min="6406" max="6406" width="9.28515625" style="531" customWidth="1"/>
    <col min="6407" max="6408" width="7.7109375" style="531" customWidth="1"/>
    <col min="6409" max="6409" width="7.85546875" style="531" customWidth="1"/>
    <col min="6410" max="6410" width="9.7109375" style="531" customWidth="1"/>
    <col min="6411" max="6417" width="7.7109375" style="531" customWidth="1"/>
    <col min="6418" max="6656" width="11.42578125" style="531"/>
    <col min="6657" max="6657" width="7.5703125" style="531" customWidth="1"/>
    <col min="6658" max="6658" width="17.7109375" style="531" customWidth="1"/>
    <col min="6659" max="6659" width="13.5703125" style="531" customWidth="1"/>
    <col min="6660" max="6660" width="13.85546875" style="531" customWidth="1"/>
    <col min="6661" max="6661" width="46.85546875" style="531" customWidth="1"/>
    <col min="6662" max="6662" width="9.28515625" style="531" customWidth="1"/>
    <col min="6663" max="6664" width="7.7109375" style="531" customWidth="1"/>
    <col min="6665" max="6665" width="7.85546875" style="531" customWidth="1"/>
    <col min="6666" max="6666" width="9.7109375" style="531" customWidth="1"/>
    <col min="6667" max="6673" width="7.7109375" style="531" customWidth="1"/>
    <col min="6674" max="6912" width="11.42578125" style="531"/>
    <col min="6913" max="6913" width="7.5703125" style="531" customWidth="1"/>
    <col min="6914" max="6914" width="17.7109375" style="531" customWidth="1"/>
    <col min="6915" max="6915" width="13.5703125" style="531" customWidth="1"/>
    <col min="6916" max="6916" width="13.85546875" style="531" customWidth="1"/>
    <col min="6917" max="6917" width="46.85546875" style="531" customWidth="1"/>
    <col min="6918" max="6918" width="9.28515625" style="531" customWidth="1"/>
    <col min="6919" max="6920" width="7.7109375" style="531" customWidth="1"/>
    <col min="6921" max="6921" width="7.85546875" style="531" customWidth="1"/>
    <col min="6922" max="6922" width="9.7109375" style="531" customWidth="1"/>
    <col min="6923" max="6929" width="7.7109375" style="531" customWidth="1"/>
    <col min="6930" max="7168" width="11.42578125" style="531"/>
    <col min="7169" max="7169" width="7.5703125" style="531" customWidth="1"/>
    <col min="7170" max="7170" width="17.7109375" style="531" customWidth="1"/>
    <col min="7171" max="7171" width="13.5703125" style="531" customWidth="1"/>
    <col min="7172" max="7172" width="13.85546875" style="531" customWidth="1"/>
    <col min="7173" max="7173" width="46.85546875" style="531" customWidth="1"/>
    <col min="7174" max="7174" width="9.28515625" style="531" customWidth="1"/>
    <col min="7175" max="7176" width="7.7109375" style="531" customWidth="1"/>
    <col min="7177" max="7177" width="7.85546875" style="531" customWidth="1"/>
    <col min="7178" max="7178" width="9.7109375" style="531" customWidth="1"/>
    <col min="7179" max="7185" width="7.7109375" style="531" customWidth="1"/>
    <col min="7186" max="7424" width="11.42578125" style="531"/>
    <col min="7425" max="7425" width="7.5703125" style="531" customWidth="1"/>
    <col min="7426" max="7426" width="17.7109375" style="531" customWidth="1"/>
    <col min="7427" max="7427" width="13.5703125" style="531" customWidth="1"/>
    <col min="7428" max="7428" width="13.85546875" style="531" customWidth="1"/>
    <col min="7429" max="7429" width="46.85546875" style="531" customWidth="1"/>
    <col min="7430" max="7430" width="9.28515625" style="531" customWidth="1"/>
    <col min="7431" max="7432" width="7.7109375" style="531" customWidth="1"/>
    <col min="7433" max="7433" width="7.85546875" style="531" customWidth="1"/>
    <col min="7434" max="7434" width="9.7109375" style="531" customWidth="1"/>
    <col min="7435" max="7441" width="7.7109375" style="531" customWidth="1"/>
    <col min="7442" max="7680" width="11.42578125" style="531"/>
    <col min="7681" max="7681" width="7.5703125" style="531" customWidth="1"/>
    <col min="7682" max="7682" width="17.7109375" style="531" customWidth="1"/>
    <col min="7683" max="7683" width="13.5703125" style="531" customWidth="1"/>
    <col min="7684" max="7684" width="13.85546875" style="531" customWidth="1"/>
    <col min="7685" max="7685" width="46.85546875" style="531" customWidth="1"/>
    <col min="7686" max="7686" width="9.28515625" style="531" customWidth="1"/>
    <col min="7687" max="7688" width="7.7109375" style="531" customWidth="1"/>
    <col min="7689" max="7689" width="7.85546875" style="531" customWidth="1"/>
    <col min="7690" max="7690" width="9.7109375" style="531" customWidth="1"/>
    <col min="7691" max="7697" width="7.7109375" style="531" customWidth="1"/>
    <col min="7698" max="7936" width="11.42578125" style="531"/>
    <col min="7937" max="7937" width="7.5703125" style="531" customWidth="1"/>
    <col min="7938" max="7938" width="17.7109375" style="531" customWidth="1"/>
    <col min="7939" max="7939" width="13.5703125" style="531" customWidth="1"/>
    <col min="7940" max="7940" width="13.85546875" style="531" customWidth="1"/>
    <col min="7941" max="7941" width="46.85546875" style="531" customWidth="1"/>
    <col min="7942" max="7942" width="9.28515625" style="531" customWidth="1"/>
    <col min="7943" max="7944" width="7.7109375" style="531" customWidth="1"/>
    <col min="7945" max="7945" width="7.85546875" style="531" customWidth="1"/>
    <col min="7946" max="7946" width="9.7109375" style="531" customWidth="1"/>
    <col min="7947" max="7953" width="7.7109375" style="531" customWidth="1"/>
    <col min="7954" max="8192" width="11.42578125" style="531"/>
    <col min="8193" max="8193" width="7.5703125" style="531" customWidth="1"/>
    <col min="8194" max="8194" width="17.7109375" style="531" customWidth="1"/>
    <col min="8195" max="8195" width="13.5703125" style="531" customWidth="1"/>
    <col min="8196" max="8196" width="13.85546875" style="531" customWidth="1"/>
    <col min="8197" max="8197" width="46.85546875" style="531" customWidth="1"/>
    <col min="8198" max="8198" width="9.28515625" style="531" customWidth="1"/>
    <col min="8199" max="8200" width="7.7109375" style="531" customWidth="1"/>
    <col min="8201" max="8201" width="7.85546875" style="531" customWidth="1"/>
    <col min="8202" max="8202" width="9.7109375" style="531" customWidth="1"/>
    <col min="8203" max="8209" width="7.7109375" style="531" customWidth="1"/>
    <col min="8210" max="8448" width="11.42578125" style="531"/>
    <col min="8449" max="8449" width="7.5703125" style="531" customWidth="1"/>
    <col min="8450" max="8450" width="17.7109375" style="531" customWidth="1"/>
    <col min="8451" max="8451" width="13.5703125" style="531" customWidth="1"/>
    <col min="8452" max="8452" width="13.85546875" style="531" customWidth="1"/>
    <col min="8453" max="8453" width="46.85546875" style="531" customWidth="1"/>
    <col min="8454" max="8454" width="9.28515625" style="531" customWidth="1"/>
    <col min="8455" max="8456" width="7.7109375" style="531" customWidth="1"/>
    <col min="8457" max="8457" width="7.85546875" style="531" customWidth="1"/>
    <col min="8458" max="8458" width="9.7109375" style="531" customWidth="1"/>
    <col min="8459" max="8465" width="7.7109375" style="531" customWidth="1"/>
    <col min="8466" max="8704" width="11.42578125" style="531"/>
    <col min="8705" max="8705" width="7.5703125" style="531" customWidth="1"/>
    <col min="8706" max="8706" width="17.7109375" style="531" customWidth="1"/>
    <col min="8707" max="8707" width="13.5703125" style="531" customWidth="1"/>
    <col min="8708" max="8708" width="13.85546875" style="531" customWidth="1"/>
    <col min="8709" max="8709" width="46.85546875" style="531" customWidth="1"/>
    <col min="8710" max="8710" width="9.28515625" style="531" customWidth="1"/>
    <col min="8711" max="8712" width="7.7109375" style="531" customWidth="1"/>
    <col min="8713" max="8713" width="7.85546875" style="531" customWidth="1"/>
    <col min="8714" max="8714" width="9.7109375" style="531" customWidth="1"/>
    <col min="8715" max="8721" width="7.7109375" style="531" customWidth="1"/>
    <col min="8722" max="8960" width="11.42578125" style="531"/>
    <col min="8961" max="8961" width="7.5703125" style="531" customWidth="1"/>
    <col min="8962" max="8962" width="17.7109375" style="531" customWidth="1"/>
    <col min="8963" max="8963" width="13.5703125" style="531" customWidth="1"/>
    <col min="8964" max="8964" width="13.85546875" style="531" customWidth="1"/>
    <col min="8965" max="8965" width="46.85546875" style="531" customWidth="1"/>
    <col min="8966" max="8966" width="9.28515625" style="531" customWidth="1"/>
    <col min="8967" max="8968" width="7.7109375" style="531" customWidth="1"/>
    <col min="8969" max="8969" width="7.85546875" style="531" customWidth="1"/>
    <col min="8970" max="8970" width="9.7109375" style="531" customWidth="1"/>
    <col min="8971" max="8977" width="7.7109375" style="531" customWidth="1"/>
    <col min="8978" max="9216" width="11.42578125" style="531"/>
    <col min="9217" max="9217" width="7.5703125" style="531" customWidth="1"/>
    <col min="9218" max="9218" width="17.7109375" style="531" customWidth="1"/>
    <col min="9219" max="9219" width="13.5703125" style="531" customWidth="1"/>
    <col min="9220" max="9220" width="13.85546875" style="531" customWidth="1"/>
    <col min="9221" max="9221" width="46.85546875" style="531" customWidth="1"/>
    <col min="9222" max="9222" width="9.28515625" style="531" customWidth="1"/>
    <col min="9223" max="9224" width="7.7109375" style="531" customWidth="1"/>
    <col min="9225" max="9225" width="7.85546875" style="531" customWidth="1"/>
    <col min="9226" max="9226" width="9.7109375" style="531" customWidth="1"/>
    <col min="9227" max="9233" width="7.7109375" style="531" customWidth="1"/>
    <col min="9234" max="9472" width="11.42578125" style="531"/>
    <col min="9473" max="9473" width="7.5703125" style="531" customWidth="1"/>
    <col min="9474" max="9474" width="17.7109375" style="531" customWidth="1"/>
    <col min="9475" max="9475" width="13.5703125" style="531" customWidth="1"/>
    <col min="9476" max="9476" width="13.85546875" style="531" customWidth="1"/>
    <col min="9477" max="9477" width="46.85546875" style="531" customWidth="1"/>
    <col min="9478" max="9478" width="9.28515625" style="531" customWidth="1"/>
    <col min="9479" max="9480" width="7.7109375" style="531" customWidth="1"/>
    <col min="9481" max="9481" width="7.85546875" style="531" customWidth="1"/>
    <col min="9482" max="9482" width="9.7109375" style="531" customWidth="1"/>
    <col min="9483" max="9489" width="7.7109375" style="531" customWidth="1"/>
    <col min="9490" max="9728" width="11.42578125" style="531"/>
    <col min="9729" max="9729" width="7.5703125" style="531" customWidth="1"/>
    <col min="9730" max="9730" width="17.7109375" style="531" customWidth="1"/>
    <col min="9731" max="9731" width="13.5703125" style="531" customWidth="1"/>
    <col min="9732" max="9732" width="13.85546875" style="531" customWidth="1"/>
    <col min="9733" max="9733" width="46.85546875" style="531" customWidth="1"/>
    <col min="9734" max="9734" width="9.28515625" style="531" customWidth="1"/>
    <col min="9735" max="9736" width="7.7109375" style="531" customWidth="1"/>
    <col min="9737" max="9737" width="7.85546875" style="531" customWidth="1"/>
    <col min="9738" max="9738" width="9.7109375" style="531" customWidth="1"/>
    <col min="9739" max="9745" width="7.7109375" style="531" customWidth="1"/>
    <col min="9746" max="9984" width="11.42578125" style="531"/>
    <col min="9985" max="9985" width="7.5703125" style="531" customWidth="1"/>
    <col min="9986" max="9986" width="17.7109375" style="531" customWidth="1"/>
    <col min="9987" max="9987" width="13.5703125" style="531" customWidth="1"/>
    <col min="9988" max="9988" width="13.85546875" style="531" customWidth="1"/>
    <col min="9989" max="9989" width="46.85546875" style="531" customWidth="1"/>
    <col min="9990" max="9990" width="9.28515625" style="531" customWidth="1"/>
    <col min="9991" max="9992" width="7.7109375" style="531" customWidth="1"/>
    <col min="9993" max="9993" width="7.85546875" style="531" customWidth="1"/>
    <col min="9994" max="9994" width="9.7109375" style="531" customWidth="1"/>
    <col min="9995" max="10001" width="7.7109375" style="531" customWidth="1"/>
    <col min="10002" max="10240" width="11.42578125" style="531"/>
    <col min="10241" max="10241" width="7.5703125" style="531" customWidth="1"/>
    <col min="10242" max="10242" width="17.7109375" style="531" customWidth="1"/>
    <col min="10243" max="10243" width="13.5703125" style="531" customWidth="1"/>
    <col min="10244" max="10244" width="13.85546875" style="531" customWidth="1"/>
    <col min="10245" max="10245" width="46.85546875" style="531" customWidth="1"/>
    <col min="10246" max="10246" width="9.28515625" style="531" customWidth="1"/>
    <col min="10247" max="10248" width="7.7109375" style="531" customWidth="1"/>
    <col min="10249" max="10249" width="7.85546875" style="531" customWidth="1"/>
    <col min="10250" max="10250" width="9.7109375" style="531" customWidth="1"/>
    <col min="10251" max="10257" width="7.7109375" style="531" customWidth="1"/>
    <col min="10258" max="10496" width="11.42578125" style="531"/>
    <col min="10497" max="10497" width="7.5703125" style="531" customWidth="1"/>
    <col min="10498" max="10498" width="17.7109375" style="531" customWidth="1"/>
    <col min="10499" max="10499" width="13.5703125" style="531" customWidth="1"/>
    <col min="10500" max="10500" width="13.85546875" style="531" customWidth="1"/>
    <col min="10501" max="10501" width="46.85546875" style="531" customWidth="1"/>
    <col min="10502" max="10502" width="9.28515625" style="531" customWidth="1"/>
    <col min="10503" max="10504" width="7.7109375" style="531" customWidth="1"/>
    <col min="10505" max="10505" width="7.85546875" style="531" customWidth="1"/>
    <col min="10506" max="10506" width="9.7109375" style="531" customWidth="1"/>
    <col min="10507" max="10513" width="7.7109375" style="531" customWidth="1"/>
    <col min="10514" max="10752" width="11.42578125" style="531"/>
    <col min="10753" max="10753" width="7.5703125" style="531" customWidth="1"/>
    <col min="10754" max="10754" width="17.7109375" style="531" customWidth="1"/>
    <col min="10755" max="10755" width="13.5703125" style="531" customWidth="1"/>
    <col min="10756" max="10756" width="13.85546875" style="531" customWidth="1"/>
    <col min="10757" max="10757" width="46.85546875" style="531" customWidth="1"/>
    <col min="10758" max="10758" width="9.28515625" style="531" customWidth="1"/>
    <col min="10759" max="10760" width="7.7109375" style="531" customWidth="1"/>
    <col min="10761" max="10761" width="7.85546875" style="531" customWidth="1"/>
    <col min="10762" max="10762" width="9.7109375" style="531" customWidth="1"/>
    <col min="10763" max="10769" width="7.7109375" style="531" customWidth="1"/>
    <col min="10770" max="11008" width="11.42578125" style="531"/>
    <col min="11009" max="11009" width="7.5703125" style="531" customWidth="1"/>
    <col min="11010" max="11010" width="17.7109375" style="531" customWidth="1"/>
    <col min="11011" max="11011" width="13.5703125" style="531" customWidth="1"/>
    <col min="11012" max="11012" width="13.85546875" style="531" customWidth="1"/>
    <col min="11013" max="11013" width="46.85546875" style="531" customWidth="1"/>
    <col min="11014" max="11014" width="9.28515625" style="531" customWidth="1"/>
    <col min="11015" max="11016" width="7.7109375" style="531" customWidth="1"/>
    <col min="11017" max="11017" width="7.85546875" style="531" customWidth="1"/>
    <col min="11018" max="11018" width="9.7109375" style="531" customWidth="1"/>
    <col min="11019" max="11025" width="7.7109375" style="531" customWidth="1"/>
    <col min="11026" max="11264" width="11.42578125" style="531"/>
    <col min="11265" max="11265" width="7.5703125" style="531" customWidth="1"/>
    <col min="11266" max="11266" width="17.7109375" style="531" customWidth="1"/>
    <col min="11267" max="11267" width="13.5703125" style="531" customWidth="1"/>
    <col min="11268" max="11268" width="13.85546875" style="531" customWidth="1"/>
    <col min="11269" max="11269" width="46.85546875" style="531" customWidth="1"/>
    <col min="11270" max="11270" width="9.28515625" style="531" customWidth="1"/>
    <col min="11271" max="11272" width="7.7109375" style="531" customWidth="1"/>
    <col min="11273" max="11273" width="7.85546875" style="531" customWidth="1"/>
    <col min="11274" max="11274" width="9.7109375" style="531" customWidth="1"/>
    <col min="11275" max="11281" width="7.7109375" style="531" customWidth="1"/>
    <col min="11282" max="11520" width="11.42578125" style="531"/>
    <col min="11521" max="11521" width="7.5703125" style="531" customWidth="1"/>
    <col min="11522" max="11522" width="17.7109375" style="531" customWidth="1"/>
    <col min="11523" max="11523" width="13.5703125" style="531" customWidth="1"/>
    <col min="11524" max="11524" width="13.85546875" style="531" customWidth="1"/>
    <col min="11525" max="11525" width="46.85546875" style="531" customWidth="1"/>
    <col min="11526" max="11526" width="9.28515625" style="531" customWidth="1"/>
    <col min="11527" max="11528" width="7.7109375" style="531" customWidth="1"/>
    <col min="11529" max="11529" width="7.85546875" style="531" customWidth="1"/>
    <col min="11530" max="11530" width="9.7109375" style="531" customWidth="1"/>
    <col min="11531" max="11537" width="7.7109375" style="531" customWidth="1"/>
    <col min="11538" max="11776" width="11.42578125" style="531"/>
    <col min="11777" max="11777" width="7.5703125" style="531" customWidth="1"/>
    <col min="11778" max="11778" width="17.7109375" style="531" customWidth="1"/>
    <col min="11779" max="11779" width="13.5703125" style="531" customWidth="1"/>
    <col min="11780" max="11780" width="13.85546875" style="531" customWidth="1"/>
    <col min="11781" max="11781" width="46.85546875" style="531" customWidth="1"/>
    <col min="11782" max="11782" width="9.28515625" style="531" customWidth="1"/>
    <col min="11783" max="11784" width="7.7109375" style="531" customWidth="1"/>
    <col min="11785" max="11785" width="7.85546875" style="531" customWidth="1"/>
    <col min="11786" max="11786" width="9.7109375" style="531" customWidth="1"/>
    <col min="11787" max="11793" width="7.7109375" style="531" customWidth="1"/>
    <col min="11794" max="12032" width="11.42578125" style="531"/>
    <col min="12033" max="12033" width="7.5703125" style="531" customWidth="1"/>
    <col min="12034" max="12034" width="17.7109375" style="531" customWidth="1"/>
    <col min="12035" max="12035" width="13.5703125" style="531" customWidth="1"/>
    <col min="12036" max="12036" width="13.85546875" style="531" customWidth="1"/>
    <col min="12037" max="12037" width="46.85546875" style="531" customWidth="1"/>
    <col min="12038" max="12038" width="9.28515625" style="531" customWidth="1"/>
    <col min="12039" max="12040" width="7.7109375" style="531" customWidth="1"/>
    <col min="12041" max="12041" width="7.85546875" style="531" customWidth="1"/>
    <col min="12042" max="12042" width="9.7109375" style="531" customWidth="1"/>
    <col min="12043" max="12049" width="7.7109375" style="531" customWidth="1"/>
    <col min="12050" max="12288" width="11.42578125" style="531"/>
    <col min="12289" max="12289" width="7.5703125" style="531" customWidth="1"/>
    <col min="12290" max="12290" width="17.7109375" style="531" customWidth="1"/>
    <col min="12291" max="12291" width="13.5703125" style="531" customWidth="1"/>
    <col min="12292" max="12292" width="13.85546875" style="531" customWidth="1"/>
    <col min="12293" max="12293" width="46.85546875" style="531" customWidth="1"/>
    <col min="12294" max="12294" width="9.28515625" style="531" customWidth="1"/>
    <col min="12295" max="12296" width="7.7109375" style="531" customWidth="1"/>
    <col min="12297" max="12297" width="7.85546875" style="531" customWidth="1"/>
    <col min="12298" max="12298" width="9.7109375" style="531" customWidth="1"/>
    <col min="12299" max="12305" width="7.7109375" style="531" customWidth="1"/>
    <col min="12306" max="12544" width="11.42578125" style="531"/>
    <col min="12545" max="12545" width="7.5703125" style="531" customWidth="1"/>
    <col min="12546" max="12546" width="17.7109375" style="531" customWidth="1"/>
    <col min="12547" max="12547" width="13.5703125" style="531" customWidth="1"/>
    <col min="12548" max="12548" width="13.85546875" style="531" customWidth="1"/>
    <col min="12549" max="12549" width="46.85546875" style="531" customWidth="1"/>
    <col min="12550" max="12550" width="9.28515625" style="531" customWidth="1"/>
    <col min="12551" max="12552" width="7.7109375" style="531" customWidth="1"/>
    <col min="12553" max="12553" width="7.85546875" style="531" customWidth="1"/>
    <col min="12554" max="12554" width="9.7109375" style="531" customWidth="1"/>
    <col min="12555" max="12561" width="7.7109375" style="531" customWidth="1"/>
    <col min="12562" max="12800" width="11.42578125" style="531"/>
    <col min="12801" max="12801" width="7.5703125" style="531" customWidth="1"/>
    <col min="12802" max="12802" width="17.7109375" style="531" customWidth="1"/>
    <col min="12803" max="12803" width="13.5703125" style="531" customWidth="1"/>
    <col min="12804" max="12804" width="13.85546875" style="531" customWidth="1"/>
    <col min="12805" max="12805" width="46.85546875" style="531" customWidth="1"/>
    <col min="12806" max="12806" width="9.28515625" style="531" customWidth="1"/>
    <col min="12807" max="12808" width="7.7109375" style="531" customWidth="1"/>
    <col min="12809" max="12809" width="7.85546875" style="531" customWidth="1"/>
    <col min="12810" max="12810" width="9.7109375" style="531" customWidth="1"/>
    <col min="12811" max="12817" width="7.7109375" style="531" customWidth="1"/>
    <col min="12818" max="13056" width="11.42578125" style="531"/>
    <col min="13057" max="13057" width="7.5703125" style="531" customWidth="1"/>
    <col min="13058" max="13058" width="17.7109375" style="531" customWidth="1"/>
    <col min="13059" max="13059" width="13.5703125" style="531" customWidth="1"/>
    <col min="13060" max="13060" width="13.85546875" style="531" customWidth="1"/>
    <col min="13061" max="13061" width="46.85546875" style="531" customWidth="1"/>
    <col min="13062" max="13062" width="9.28515625" style="531" customWidth="1"/>
    <col min="13063" max="13064" width="7.7109375" style="531" customWidth="1"/>
    <col min="13065" max="13065" width="7.85546875" style="531" customWidth="1"/>
    <col min="13066" max="13066" width="9.7109375" style="531" customWidth="1"/>
    <col min="13067" max="13073" width="7.7109375" style="531" customWidth="1"/>
    <col min="13074" max="13312" width="11.42578125" style="531"/>
    <col min="13313" max="13313" width="7.5703125" style="531" customWidth="1"/>
    <col min="13314" max="13314" width="17.7109375" style="531" customWidth="1"/>
    <col min="13315" max="13315" width="13.5703125" style="531" customWidth="1"/>
    <col min="13316" max="13316" width="13.85546875" style="531" customWidth="1"/>
    <col min="13317" max="13317" width="46.85546875" style="531" customWidth="1"/>
    <col min="13318" max="13318" width="9.28515625" style="531" customWidth="1"/>
    <col min="13319" max="13320" width="7.7109375" style="531" customWidth="1"/>
    <col min="13321" max="13321" width="7.85546875" style="531" customWidth="1"/>
    <col min="13322" max="13322" width="9.7109375" style="531" customWidth="1"/>
    <col min="13323" max="13329" width="7.7109375" style="531" customWidth="1"/>
    <col min="13330" max="13568" width="11.42578125" style="531"/>
    <col min="13569" max="13569" width="7.5703125" style="531" customWidth="1"/>
    <col min="13570" max="13570" width="17.7109375" style="531" customWidth="1"/>
    <col min="13571" max="13571" width="13.5703125" style="531" customWidth="1"/>
    <col min="13572" max="13572" width="13.85546875" style="531" customWidth="1"/>
    <col min="13573" max="13573" width="46.85546875" style="531" customWidth="1"/>
    <col min="13574" max="13574" width="9.28515625" style="531" customWidth="1"/>
    <col min="13575" max="13576" width="7.7109375" style="531" customWidth="1"/>
    <col min="13577" max="13577" width="7.85546875" style="531" customWidth="1"/>
    <col min="13578" max="13578" width="9.7109375" style="531" customWidth="1"/>
    <col min="13579" max="13585" width="7.7109375" style="531" customWidth="1"/>
    <col min="13586" max="13824" width="11.42578125" style="531"/>
    <col min="13825" max="13825" width="7.5703125" style="531" customWidth="1"/>
    <col min="13826" max="13826" width="17.7109375" style="531" customWidth="1"/>
    <col min="13827" max="13827" width="13.5703125" style="531" customWidth="1"/>
    <col min="13828" max="13828" width="13.85546875" style="531" customWidth="1"/>
    <col min="13829" max="13829" width="46.85546875" style="531" customWidth="1"/>
    <col min="13830" max="13830" width="9.28515625" style="531" customWidth="1"/>
    <col min="13831" max="13832" width="7.7109375" style="531" customWidth="1"/>
    <col min="13833" max="13833" width="7.85546875" style="531" customWidth="1"/>
    <col min="13834" max="13834" width="9.7109375" style="531" customWidth="1"/>
    <col min="13835" max="13841" width="7.7109375" style="531" customWidth="1"/>
    <col min="13842" max="14080" width="11.42578125" style="531"/>
    <col min="14081" max="14081" width="7.5703125" style="531" customWidth="1"/>
    <col min="14082" max="14082" width="17.7109375" style="531" customWidth="1"/>
    <col min="14083" max="14083" width="13.5703125" style="531" customWidth="1"/>
    <col min="14084" max="14084" width="13.85546875" style="531" customWidth="1"/>
    <col min="14085" max="14085" width="46.85546875" style="531" customWidth="1"/>
    <col min="14086" max="14086" width="9.28515625" style="531" customWidth="1"/>
    <col min="14087" max="14088" width="7.7109375" style="531" customWidth="1"/>
    <col min="14089" max="14089" width="7.85546875" style="531" customWidth="1"/>
    <col min="14090" max="14090" width="9.7109375" style="531" customWidth="1"/>
    <col min="14091" max="14097" width="7.7109375" style="531" customWidth="1"/>
    <col min="14098" max="14336" width="11.42578125" style="531"/>
    <col min="14337" max="14337" width="7.5703125" style="531" customWidth="1"/>
    <col min="14338" max="14338" width="17.7109375" style="531" customWidth="1"/>
    <col min="14339" max="14339" width="13.5703125" style="531" customWidth="1"/>
    <col min="14340" max="14340" width="13.85546875" style="531" customWidth="1"/>
    <col min="14341" max="14341" width="46.85546875" style="531" customWidth="1"/>
    <col min="14342" max="14342" width="9.28515625" style="531" customWidth="1"/>
    <col min="14343" max="14344" width="7.7109375" style="531" customWidth="1"/>
    <col min="14345" max="14345" width="7.85546875" style="531" customWidth="1"/>
    <col min="14346" max="14346" width="9.7109375" style="531" customWidth="1"/>
    <col min="14347" max="14353" width="7.7109375" style="531" customWidth="1"/>
    <col min="14354" max="14592" width="11.42578125" style="531"/>
    <col min="14593" max="14593" width="7.5703125" style="531" customWidth="1"/>
    <col min="14594" max="14594" width="17.7109375" style="531" customWidth="1"/>
    <col min="14595" max="14595" width="13.5703125" style="531" customWidth="1"/>
    <col min="14596" max="14596" width="13.85546875" style="531" customWidth="1"/>
    <col min="14597" max="14597" width="46.85546875" style="531" customWidth="1"/>
    <col min="14598" max="14598" width="9.28515625" style="531" customWidth="1"/>
    <col min="14599" max="14600" width="7.7109375" style="531" customWidth="1"/>
    <col min="14601" max="14601" width="7.85546875" style="531" customWidth="1"/>
    <col min="14602" max="14602" width="9.7109375" style="531" customWidth="1"/>
    <col min="14603" max="14609" width="7.7109375" style="531" customWidth="1"/>
    <col min="14610" max="14848" width="11.42578125" style="531"/>
    <col min="14849" max="14849" width="7.5703125" style="531" customWidth="1"/>
    <col min="14850" max="14850" width="17.7109375" style="531" customWidth="1"/>
    <col min="14851" max="14851" width="13.5703125" style="531" customWidth="1"/>
    <col min="14852" max="14852" width="13.85546875" style="531" customWidth="1"/>
    <col min="14853" max="14853" width="46.85546875" style="531" customWidth="1"/>
    <col min="14854" max="14854" width="9.28515625" style="531" customWidth="1"/>
    <col min="14855" max="14856" width="7.7109375" style="531" customWidth="1"/>
    <col min="14857" max="14857" width="7.85546875" style="531" customWidth="1"/>
    <col min="14858" max="14858" width="9.7109375" style="531" customWidth="1"/>
    <col min="14859" max="14865" width="7.7109375" style="531" customWidth="1"/>
    <col min="14866" max="15104" width="11.42578125" style="531"/>
    <col min="15105" max="15105" width="7.5703125" style="531" customWidth="1"/>
    <col min="15106" max="15106" width="17.7109375" style="531" customWidth="1"/>
    <col min="15107" max="15107" width="13.5703125" style="531" customWidth="1"/>
    <col min="15108" max="15108" width="13.85546875" style="531" customWidth="1"/>
    <col min="15109" max="15109" width="46.85546875" style="531" customWidth="1"/>
    <col min="15110" max="15110" width="9.28515625" style="531" customWidth="1"/>
    <col min="15111" max="15112" width="7.7109375" style="531" customWidth="1"/>
    <col min="15113" max="15113" width="7.85546875" style="531" customWidth="1"/>
    <col min="15114" max="15114" width="9.7109375" style="531" customWidth="1"/>
    <col min="15115" max="15121" width="7.7109375" style="531" customWidth="1"/>
    <col min="15122" max="15360" width="11.42578125" style="531"/>
    <col min="15361" max="15361" width="7.5703125" style="531" customWidth="1"/>
    <col min="15362" max="15362" width="17.7109375" style="531" customWidth="1"/>
    <col min="15363" max="15363" width="13.5703125" style="531" customWidth="1"/>
    <col min="15364" max="15364" width="13.85546875" style="531" customWidth="1"/>
    <col min="15365" max="15365" width="46.85546875" style="531" customWidth="1"/>
    <col min="15366" max="15366" width="9.28515625" style="531" customWidth="1"/>
    <col min="15367" max="15368" width="7.7109375" style="531" customWidth="1"/>
    <col min="15369" max="15369" width="7.85546875" style="531" customWidth="1"/>
    <col min="15370" max="15370" width="9.7109375" style="531" customWidth="1"/>
    <col min="15371" max="15377" width="7.7109375" style="531" customWidth="1"/>
    <col min="15378" max="15616" width="11.42578125" style="531"/>
    <col min="15617" max="15617" width="7.5703125" style="531" customWidth="1"/>
    <col min="15618" max="15618" width="17.7109375" style="531" customWidth="1"/>
    <col min="15619" max="15619" width="13.5703125" style="531" customWidth="1"/>
    <col min="15620" max="15620" width="13.85546875" style="531" customWidth="1"/>
    <col min="15621" max="15621" width="46.85546875" style="531" customWidth="1"/>
    <col min="15622" max="15622" width="9.28515625" style="531" customWidth="1"/>
    <col min="15623" max="15624" width="7.7109375" style="531" customWidth="1"/>
    <col min="15625" max="15625" width="7.85546875" style="531" customWidth="1"/>
    <col min="15626" max="15626" width="9.7109375" style="531" customWidth="1"/>
    <col min="15627" max="15633" width="7.7109375" style="531" customWidth="1"/>
    <col min="15634" max="15872" width="11.42578125" style="531"/>
    <col min="15873" max="15873" width="7.5703125" style="531" customWidth="1"/>
    <col min="15874" max="15874" width="17.7109375" style="531" customWidth="1"/>
    <col min="15875" max="15875" width="13.5703125" style="531" customWidth="1"/>
    <col min="15876" max="15876" width="13.85546875" style="531" customWidth="1"/>
    <col min="15877" max="15877" width="46.85546875" style="531" customWidth="1"/>
    <col min="15878" max="15878" width="9.28515625" style="531" customWidth="1"/>
    <col min="15879" max="15880" width="7.7109375" style="531" customWidth="1"/>
    <col min="15881" max="15881" width="7.85546875" style="531" customWidth="1"/>
    <col min="15882" max="15882" width="9.7109375" style="531" customWidth="1"/>
    <col min="15883" max="15889" width="7.7109375" style="531" customWidth="1"/>
    <col min="15890" max="16128" width="11.42578125" style="531"/>
    <col min="16129" max="16129" width="7.5703125" style="531" customWidth="1"/>
    <col min="16130" max="16130" width="17.7109375" style="531" customWidth="1"/>
    <col min="16131" max="16131" width="13.5703125" style="531" customWidth="1"/>
    <col min="16132" max="16132" width="13.85546875" style="531" customWidth="1"/>
    <col min="16133" max="16133" width="46.85546875" style="531" customWidth="1"/>
    <col min="16134" max="16134" width="9.28515625" style="531" customWidth="1"/>
    <col min="16135" max="16136" width="7.7109375" style="531" customWidth="1"/>
    <col min="16137" max="16137" width="7.85546875" style="531" customWidth="1"/>
    <col min="16138" max="16138" width="9.7109375" style="531" customWidth="1"/>
    <col min="16139" max="16145" width="7.7109375" style="531" customWidth="1"/>
    <col min="16146" max="16384" width="11.42578125" style="531"/>
  </cols>
  <sheetData>
    <row r="1" spans="1:18" ht="60.75" customHeight="1" thickBot="1" x14ac:dyDescent="0.25">
      <c r="A1" s="528"/>
      <c r="B1" s="529"/>
      <c r="C1" s="529"/>
      <c r="D1" s="530"/>
      <c r="E1" s="530"/>
      <c r="F1" s="206"/>
      <c r="G1" s="529"/>
      <c r="H1" s="212" t="s">
        <v>177</v>
      </c>
      <c r="I1" s="529"/>
      <c r="J1" s="529"/>
      <c r="K1" s="529"/>
      <c r="M1" s="528"/>
      <c r="N1" s="528"/>
    </row>
    <row r="2" spans="1:18" ht="17.25" thickTop="1" thickBot="1" x14ac:dyDescent="0.3">
      <c r="A2" s="528"/>
      <c r="B2" s="532"/>
      <c r="C2" s="532"/>
      <c r="D2" s="533"/>
      <c r="E2" s="533"/>
      <c r="F2" s="533"/>
      <c r="G2" s="529"/>
      <c r="H2" s="1123" t="s">
        <v>16</v>
      </c>
      <c r="I2" s="1124"/>
      <c r="J2" s="54"/>
      <c r="K2" s="532"/>
      <c r="L2" s="528"/>
      <c r="M2" s="528"/>
      <c r="N2" s="528"/>
    </row>
    <row r="3" spans="1:18" ht="17.25" thickTop="1" thickBot="1" x14ac:dyDescent="0.3">
      <c r="A3" s="528"/>
      <c r="B3" s="206"/>
      <c r="C3" s="532"/>
      <c r="D3" s="186"/>
      <c r="E3" s="186"/>
      <c r="F3" s="186"/>
      <c r="G3" s="529"/>
      <c r="H3" s="1125" t="s">
        <v>17</v>
      </c>
      <c r="I3" s="1126"/>
      <c r="J3" s="54" t="s">
        <v>217</v>
      </c>
      <c r="K3" s="532"/>
      <c r="L3" s="528"/>
      <c r="M3" s="535"/>
      <c r="N3" s="535"/>
    </row>
    <row r="4" spans="1:18" ht="12" customHeight="1" thickTop="1" thickBot="1" x14ac:dyDescent="0.25">
      <c r="A4" s="536"/>
      <c r="B4" s="532"/>
      <c r="C4" s="532"/>
      <c r="D4" s="532"/>
      <c r="E4" s="533"/>
      <c r="F4" s="537"/>
      <c r="G4" s="533"/>
      <c r="H4" s="533"/>
      <c r="I4" s="533"/>
      <c r="J4" s="533"/>
      <c r="K4" s="533"/>
      <c r="L4" s="535"/>
      <c r="M4" s="535"/>
      <c r="N4" s="535"/>
      <c r="O4" s="538"/>
      <c r="P4" s="538"/>
      <c r="Q4" s="538"/>
      <c r="R4" s="538"/>
    </row>
    <row r="5" spans="1:18" ht="17.25" customHeight="1" thickTop="1" thickBot="1" x14ac:dyDescent="0.3">
      <c r="A5" s="528"/>
      <c r="B5" s="1127" t="s">
        <v>218</v>
      </c>
      <c r="C5" s="1220"/>
      <c r="D5" s="1221"/>
      <c r="E5" s="1221"/>
      <c r="F5" s="1221"/>
      <c r="G5" s="1221"/>
      <c r="H5" s="1222"/>
      <c r="I5" s="529"/>
      <c r="J5" s="529"/>
      <c r="K5" s="529"/>
      <c r="L5" s="40"/>
      <c r="M5" s="535"/>
    </row>
    <row r="6" spans="1:18" ht="17.25" customHeight="1" thickTop="1" thickBot="1" x14ac:dyDescent="0.3">
      <c r="A6" s="528"/>
      <c r="B6" s="1127" t="s">
        <v>18</v>
      </c>
      <c r="C6" s="1220" t="s">
        <v>238</v>
      </c>
      <c r="D6" s="1221"/>
      <c r="E6" s="1221"/>
      <c r="F6" s="1221"/>
      <c r="G6" s="1221"/>
      <c r="H6" s="1222"/>
      <c r="I6" s="529"/>
      <c r="J6" s="529"/>
      <c r="K6" s="529"/>
      <c r="L6" s="40"/>
      <c r="M6" s="41"/>
      <c r="N6" s="535"/>
      <c r="O6" s="538"/>
      <c r="P6" s="538"/>
      <c r="Q6" s="538"/>
    </row>
    <row r="7" spans="1:18" ht="17.25" customHeight="1" thickTop="1" thickBot="1" x14ac:dyDescent="0.3">
      <c r="A7" s="528"/>
      <c r="B7" s="1128" t="s">
        <v>19</v>
      </c>
      <c r="C7" s="1223" t="s">
        <v>241</v>
      </c>
      <c r="D7" s="1224"/>
      <c r="E7" s="55"/>
      <c r="F7" s="56"/>
      <c r="G7" s="56"/>
      <c r="H7" s="55"/>
      <c r="I7" s="529"/>
      <c r="J7" s="529"/>
      <c r="K7" s="529"/>
      <c r="L7" s="41"/>
      <c r="M7" s="528"/>
      <c r="N7" s="528"/>
    </row>
    <row r="8" spans="1:18" ht="6.75" customHeight="1" thickTop="1" thickBot="1" x14ac:dyDescent="0.25">
      <c r="B8" s="532"/>
      <c r="C8" s="532"/>
      <c r="D8" s="532"/>
      <c r="E8" s="532"/>
      <c r="F8" s="532"/>
      <c r="G8" s="532"/>
      <c r="H8" s="539"/>
      <c r="I8" s="532"/>
      <c r="J8" s="532"/>
      <c r="K8" s="532"/>
      <c r="L8" s="528"/>
    </row>
    <row r="9" spans="1:18" ht="14.25" customHeight="1" thickTop="1" thickBot="1" x14ac:dyDescent="0.25">
      <c r="B9" s="529"/>
      <c r="C9" s="1412" t="s">
        <v>52</v>
      </c>
      <c r="D9" s="1412"/>
      <c r="E9" s="1412"/>
      <c r="F9" s="1414" t="s">
        <v>33</v>
      </c>
      <c r="G9" s="1415"/>
      <c r="H9" s="1414" t="s">
        <v>0</v>
      </c>
      <c r="I9" s="1415"/>
      <c r="J9" s="529"/>
      <c r="K9" s="529"/>
    </row>
    <row r="10" spans="1:18" ht="14.25" customHeight="1" thickTop="1" thickBot="1" x14ac:dyDescent="0.25">
      <c r="A10" s="538"/>
      <c r="B10" s="540"/>
      <c r="C10" s="1413"/>
      <c r="D10" s="1412"/>
      <c r="E10" s="1412"/>
      <c r="F10" s="1229">
        <v>2706</v>
      </c>
      <c r="G10" s="1229"/>
      <c r="H10" s="1416">
        <f>SUM(F10:G11)</f>
        <v>2706</v>
      </c>
      <c r="I10" s="1416"/>
      <c r="J10" s="529"/>
      <c r="K10" s="529"/>
    </row>
    <row r="11" spans="1:18" ht="14.25" customHeight="1" thickTop="1" thickBot="1" x14ac:dyDescent="0.25">
      <c r="A11" s="538"/>
      <c r="B11" s="540"/>
      <c r="C11" s="1413"/>
      <c r="D11" s="1412"/>
      <c r="E11" s="1412"/>
      <c r="F11" s="1229"/>
      <c r="G11" s="1229"/>
      <c r="H11" s="1416"/>
      <c r="I11" s="1416"/>
      <c r="J11" s="529"/>
      <c r="K11" s="529"/>
    </row>
    <row r="12" spans="1:18" ht="4.5" customHeight="1" thickTop="1" thickBot="1" x14ac:dyDescent="0.25">
      <c r="A12" s="538"/>
      <c r="B12" s="540"/>
      <c r="C12" s="541"/>
      <c r="D12" s="541"/>
      <c r="E12" s="541"/>
      <c r="F12" s="541"/>
      <c r="G12" s="541"/>
      <c r="H12" s="541"/>
      <c r="I12" s="541"/>
      <c r="J12" s="541"/>
      <c r="K12" s="541"/>
      <c r="L12" s="542"/>
    </row>
    <row r="13" spans="1:18" ht="14.25" customHeight="1" thickTop="1" thickBot="1" x14ac:dyDescent="0.25">
      <c r="A13" s="538"/>
      <c r="B13" s="540"/>
      <c r="C13" s="1413" t="s">
        <v>53</v>
      </c>
      <c r="D13" s="1412"/>
      <c r="E13" s="1412"/>
      <c r="F13" s="1412"/>
      <c r="G13" s="1412"/>
      <c r="H13" s="1414" t="s">
        <v>0</v>
      </c>
      <c r="I13" s="1415"/>
      <c r="J13" s="1430" t="s">
        <v>11</v>
      </c>
      <c r="K13" s="1430"/>
    </row>
    <row r="14" spans="1:18" ht="14.25" customHeight="1" thickTop="1" thickBot="1" x14ac:dyDescent="0.25">
      <c r="B14" s="540"/>
      <c r="C14" s="1412"/>
      <c r="D14" s="1412"/>
      <c r="E14" s="1412"/>
      <c r="F14" s="1412"/>
      <c r="G14" s="1412"/>
      <c r="H14" s="1129" t="s">
        <v>1</v>
      </c>
      <c r="I14" s="1129" t="s">
        <v>2</v>
      </c>
      <c r="J14" s="1430"/>
      <c r="K14" s="1430"/>
    </row>
    <row r="15" spans="1:18" ht="14.25" customHeight="1" thickTop="1" thickBot="1" x14ac:dyDescent="0.25">
      <c r="B15" s="529"/>
      <c r="C15" s="1412"/>
      <c r="D15" s="1412"/>
      <c r="E15" s="1412"/>
      <c r="F15" s="1412"/>
      <c r="G15" s="1412"/>
      <c r="H15" s="1130">
        <f>SUM(H16:H17)</f>
        <v>65</v>
      </c>
      <c r="I15" s="1130">
        <f>SUM(I16:I17)</f>
        <v>4</v>
      </c>
      <c r="J15" s="1431">
        <f>H15+I15</f>
        <v>69</v>
      </c>
      <c r="K15" s="1431"/>
    </row>
    <row r="16" spans="1:18" ht="19.5" customHeight="1" thickTop="1" thickBot="1" x14ac:dyDescent="0.25">
      <c r="B16" s="529"/>
      <c r="C16" s="1420" t="s">
        <v>15</v>
      </c>
      <c r="D16" s="1421"/>
      <c r="E16" s="1421"/>
      <c r="F16" s="1421"/>
      <c r="G16" s="1432"/>
      <c r="H16" s="57">
        <v>65</v>
      </c>
      <c r="I16" s="57">
        <v>4</v>
      </c>
      <c r="J16" s="1433">
        <f>H16+I16</f>
        <v>69</v>
      </c>
      <c r="K16" s="1433"/>
    </row>
    <row r="17" spans="2:15" ht="16.5" customHeight="1" thickTop="1" thickBot="1" x14ac:dyDescent="0.25">
      <c r="B17" s="529"/>
      <c r="C17" s="1420" t="s">
        <v>213</v>
      </c>
      <c r="D17" s="1421"/>
      <c r="E17" s="1421"/>
      <c r="F17" s="1421"/>
      <c r="G17" s="1421"/>
      <c r="H17" s="57"/>
      <c r="I17" s="57"/>
      <c r="J17" s="1422">
        <f>H17+I17</f>
        <v>0</v>
      </c>
      <c r="K17" s="1423"/>
    </row>
    <row r="18" spans="2:15" ht="14.25" customHeight="1" thickTop="1" thickBot="1" x14ac:dyDescent="0.25">
      <c r="B18" s="529"/>
      <c r="C18" s="1131" t="s">
        <v>8</v>
      </c>
      <c r="D18" s="1132"/>
      <c r="E18" s="1133"/>
      <c r="F18" s="1134"/>
      <c r="G18" s="1134"/>
      <c r="H18" s="1135"/>
      <c r="I18" s="1136"/>
      <c r="J18" s="1137"/>
      <c r="K18" s="529"/>
    </row>
    <row r="19" spans="2:15" ht="14.25" customHeight="1" thickTop="1" thickBot="1" x14ac:dyDescent="0.25">
      <c r="B19" s="529"/>
      <c r="C19" s="1138"/>
      <c r="D19" s="1139"/>
      <c r="E19" s="1139"/>
      <c r="F19" s="1414" t="s">
        <v>51</v>
      </c>
      <c r="G19" s="1414"/>
      <c r="H19" s="1414"/>
      <c r="I19" s="1424"/>
      <c r="J19" s="1129" t="s">
        <v>0</v>
      </c>
      <c r="K19" s="529"/>
    </row>
    <row r="20" spans="2:15" ht="14.25" customHeight="1" thickTop="1" thickBot="1" x14ac:dyDescent="0.25">
      <c r="B20" s="529"/>
      <c r="C20" s="1138"/>
      <c r="D20" s="1139" t="s">
        <v>54</v>
      </c>
      <c r="E20" s="1139"/>
      <c r="F20" s="1140" t="s">
        <v>5</v>
      </c>
      <c r="G20" s="1140" t="s">
        <v>35</v>
      </c>
      <c r="H20" s="1140" t="s">
        <v>3</v>
      </c>
      <c r="I20" s="1141" t="s">
        <v>4</v>
      </c>
      <c r="J20" s="1142"/>
      <c r="K20" s="529"/>
    </row>
    <row r="21" spans="2:15" ht="14.25" customHeight="1" thickTop="1" thickBot="1" x14ac:dyDescent="0.25">
      <c r="B21" s="529"/>
      <c r="C21" s="1143"/>
      <c r="D21" s="1144"/>
      <c r="E21" s="1144"/>
      <c r="F21" s="1425">
        <f>(J23+J28+J35+J39+J40+J41+J54+J57+J58+J59+J61+J62+J63)</f>
        <v>46</v>
      </c>
      <c r="G21" s="1425"/>
      <c r="H21" s="1425"/>
      <c r="I21" s="1426"/>
      <c r="J21" s="1427">
        <f>(J23+J28+J34+J38+J49+J70+J72+J78)</f>
        <v>130</v>
      </c>
      <c r="K21" s="529"/>
    </row>
    <row r="22" spans="2:15" ht="15.75" thickTop="1" thickBot="1" x14ac:dyDescent="0.25">
      <c r="B22" s="529"/>
      <c r="C22" s="548"/>
      <c r="D22" s="62"/>
      <c r="E22" s="62"/>
      <c r="F22" s="1145">
        <f>(F23+F28+F34+F38+F49+F70+F72+F77+F78)</f>
        <v>106</v>
      </c>
      <c r="G22" s="1145">
        <f>(G23+G28+G34+G38+G49+G70+G72+G77+G78)</f>
        <v>24</v>
      </c>
      <c r="H22" s="1145">
        <f>(H23+H28+H34+H38+H49+H70+H72+H77+H78)</f>
        <v>0</v>
      </c>
      <c r="I22" s="1145">
        <f>(I23+I28+I34+I38+I49+I70+I72+I77+I78)</f>
        <v>0</v>
      </c>
      <c r="J22" s="1427"/>
      <c r="K22" s="529"/>
    </row>
    <row r="23" spans="2:15" ht="16.5" customHeight="1" thickTop="1" thickBot="1" x14ac:dyDescent="0.3">
      <c r="B23" s="529"/>
      <c r="C23" s="549"/>
      <c r="D23" s="1428" t="s">
        <v>55</v>
      </c>
      <c r="E23" s="1429"/>
      <c r="F23" s="1146">
        <f>SUM(F24:F27)</f>
        <v>0</v>
      </c>
      <c r="G23" s="1146">
        <f>SUM(G24:G27)</f>
        <v>0</v>
      </c>
      <c r="H23" s="1146">
        <f>SUM(H24:H27)</f>
        <v>0</v>
      </c>
      <c r="I23" s="1147">
        <f>SUM(I24:I27)</f>
        <v>0</v>
      </c>
      <c r="J23" s="1148">
        <f t="shared" ref="J23:J33" si="0">SUM(F23:I23)</f>
        <v>0</v>
      </c>
      <c r="K23" s="529"/>
    </row>
    <row r="24" spans="2:15" ht="14.25" customHeight="1" outlineLevel="1" thickTop="1" thickBot="1" x14ac:dyDescent="0.25">
      <c r="B24" s="529"/>
      <c r="C24" s="549"/>
      <c r="D24" s="550"/>
      <c r="E24" s="551" t="s">
        <v>36</v>
      </c>
      <c r="F24" s="1106"/>
      <c r="G24" s="1106"/>
      <c r="H24" s="1106"/>
      <c r="I24" s="1106"/>
      <c r="J24" s="1149">
        <f t="shared" si="0"/>
        <v>0</v>
      </c>
      <c r="K24" s="529"/>
    </row>
    <row r="25" spans="2:15" ht="14.25" customHeight="1" outlineLevel="1" thickTop="1" thickBot="1" x14ac:dyDescent="0.25">
      <c r="B25" s="529"/>
      <c r="C25" s="549"/>
      <c r="D25" s="550"/>
      <c r="E25" s="551" t="s">
        <v>25</v>
      </c>
      <c r="F25" s="1106"/>
      <c r="G25" s="1106"/>
      <c r="H25" s="1106"/>
      <c r="I25" s="1106"/>
      <c r="J25" s="1149">
        <f t="shared" si="0"/>
        <v>0</v>
      </c>
      <c r="K25" s="529"/>
    </row>
    <row r="26" spans="2:15" ht="14.25" customHeight="1" outlineLevel="1" thickTop="1" thickBot="1" x14ac:dyDescent="0.25">
      <c r="B26" s="529"/>
      <c r="C26" s="549"/>
      <c r="D26" s="550"/>
      <c r="E26" s="551" t="s">
        <v>26</v>
      </c>
      <c r="F26" s="1106"/>
      <c r="G26" s="1106"/>
      <c r="H26" s="1106"/>
      <c r="I26" s="1106"/>
      <c r="J26" s="1149">
        <f t="shared" si="0"/>
        <v>0</v>
      </c>
      <c r="K26" s="529"/>
    </row>
    <row r="27" spans="2:15" ht="14.25" customHeight="1" outlineLevel="1" thickTop="1" thickBot="1" x14ac:dyDescent="0.25">
      <c r="B27" s="529"/>
      <c r="C27" s="549"/>
      <c r="D27" s="550"/>
      <c r="E27" s="551" t="s">
        <v>6</v>
      </c>
      <c r="F27" s="1106"/>
      <c r="G27" s="1106"/>
      <c r="H27" s="1106"/>
      <c r="I27" s="1106"/>
      <c r="J27" s="1149">
        <f t="shared" si="0"/>
        <v>0</v>
      </c>
      <c r="K27" s="529"/>
    </row>
    <row r="28" spans="2:15" ht="16.5" customHeight="1" thickTop="1" thickBot="1" x14ac:dyDescent="0.3">
      <c r="B28" s="529"/>
      <c r="C28" s="549"/>
      <c r="D28" s="1150" t="s">
        <v>20</v>
      </c>
      <c r="E28" s="1151"/>
      <c r="F28" s="1152">
        <f>SUM(F29:F33)</f>
        <v>21</v>
      </c>
      <c r="G28" s="1152">
        <f>SUM(G29:G33)</f>
        <v>1</v>
      </c>
      <c r="H28" s="1152">
        <f>SUM(H29:H33)</f>
        <v>0</v>
      </c>
      <c r="I28" s="1152">
        <f>SUM(I29:I33)</f>
        <v>0</v>
      </c>
      <c r="J28" s="1153">
        <f t="shared" si="0"/>
        <v>22</v>
      </c>
      <c r="K28" s="529"/>
      <c r="O28" s="554"/>
    </row>
    <row r="29" spans="2:15" ht="14.25" customHeight="1" outlineLevel="1" thickTop="1" thickBot="1" x14ac:dyDescent="0.25">
      <c r="B29" s="529"/>
      <c r="C29" s="549"/>
      <c r="D29" s="550"/>
      <c r="E29" s="551" t="s">
        <v>45</v>
      </c>
      <c r="F29" s="1106">
        <v>1</v>
      </c>
      <c r="G29" s="1106"/>
      <c r="H29" s="1106"/>
      <c r="I29" s="1106"/>
      <c r="J29" s="1149">
        <f t="shared" si="0"/>
        <v>1</v>
      </c>
      <c r="K29" s="529"/>
    </row>
    <row r="30" spans="2:15" ht="14.25" customHeight="1" outlineLevel="1" thickTop="1" thickBot="1" x14ac:dyDescent="0.25">
      <c r="B30" s="529"/>
      <c r="C30" s="549"/>
      <c r="D30" s="550"/>
      <c r="E30" s="551" t="s">
        <v>27</v>
      </c>
      <c r="F30" s="1106">
        <v>2</v>
      </c>
      <c r="G30" s="1106">
        <v>1</v>
      </c>
      <c r="H30" s="1106"/>
      <c r="I30" s="1106"/>
      <c r="J30" s="1149">
        <f t="shared" si="0"/>
        <v>3</v>
      </c>
      <c r="K30" s="529"/>
    </row>
    <row r="31" spans="2:15" ht="14.25" customHeight="1" outlineLevel="1" thickTop="1" thickBot="1" x14ac:dyDescent="0.25">
      <c r="B31" s="529"/>
      <c r="C31" s="549"/>
      <c r="D31" s="550"/>
      <c r="E31" s="551" t="s">
        <v>46</v>
      </c>
      <c r="F31" s="1106">
        <v>18</v>
      </c>
      <c r="G31" s="1106"/>
      <c r="H31" s="1106"/>
      <c r="I31" s="1106"/>
      <c r="J31" s="1149">
        <f t="shared" si="0"/>
        <v>18</v>
      </c>
      <c r="K31" s="529"/>
    </row>
    <row r="32" spans="2:15" ht="14.25" customHeight="1" outlineLevel="1" thickTop="1" thickBot="1" x14ac:dyDescent="0.25">
      <c r="B32" s="529"/>
      <c r="C32" s="549"/>
      <c r="D32" s="550"/>
      <c r="E32" s="551" t="s">
        <v>47</v>
      </c>
      <c r="F32" s="1106"/>
      <c r="G32" s="1106"/>
      <c r="H32" s="1106"/>
      <c r="I32" s="1106"/>
      <c r="J32" s="1149">
        <f t="shared" si="0"/>
        <v>0</v>
      </c>
      <c r="K32" s="529"/>
    </row>
    <row r="33" spans="2:11" ht="14.25" customHeight="1" outlineLevel="1" thickTop="1" thickBot="1" x14ac:dyDescent="0.25">
      <c r="B33" s="529"/>
      <c r="C33" s="549"/>
      <c r="D33" s="550"/>
      <c r="E33" s="551" t="s">
        <v>142</v>
      </c>
      <c r="F33" s="1106"/>
      <c r="G33" s="1106"/>
      <c r="H33" s="1106"/>
      <c r="I33" s="1106"/>
      <c r="J33" s="1149">
        <f t="shared" si="0"/>
        <v>0</v>
      </c>
      <c r="K33" s="529"/>
    </row>
    <row r="34" spans="2:11" ht="16.5" customHeight="1" thickTop="1" thickBot="1" x14ac:dyDescent="0.3">
      <c r="B34" s="529"/>
      <c r="C34" s="549"/>
      <c r="D34" s="1420" t="s">
        <v>56</v>
      </c>
      <c r="E34" s="1432"/>
      <c r="F34" s="1154">
        <f>SUM(F35:F37)</f>
        <v>31</v>
      </c>
      <c r="G34" s="1154">
        <f>SUM(G35:G37)</f>
        <v>0</v>
      </c>
      <c r="H34" s="1154">
        <f>SUM(H35:H37)</f>
        <v>0</v>
      </c>
      <c r="I34" s="1154">
        <f>SUM(I35:I37)</f>
        <v>0</v>
      </c>
      <c r="J34" s="1148">
        <f>SUM(F34:I34)</f>
        <v>31</v>
      </c>
      <c r="K34" s="529"/>
    </row>
    <row r="35" spans="2:11" ht="14.25" customHeight="1" outlineLevel="1" thickTop="1" thickBot="1" x14ac:dyDescent="0.25">
      <c r="B35" s="529"/>
      <c r="C35" s="549"/>
      <c r="D35" s="550"/>
      <c r="E35" s="555" t="s">
        <v>49</v>
      </c>
      <c r="F35" s="1106">
        <v>15</v>
      </c>
      <c r="G35" s="1106"/>
      <c r="H35" s="1106"/>
      <c r="I35" s="1106"/>
      <c r="J35" s="1155">
        <f t="shared" ref="J35:J48" si="1">SUM(F35:I35)</f>
        <v>15</v>
      </c>
      <c r="K35" s="529"/>
    </row>
    <row r="36" spans="2:11" ht="14.25" customHeight="1" outlineLevel="1" thickTop="1" thickBot="1" x14ac:dyDescent="0.25">
      <c r="B36" s="529"/>
      <c r="C36" s="549"/>
      <c r="D36" s="550"/>
      <c r="E36" s="555" t="s">
        <v>50</v>
      </c>
      <c r="F36" s="1156">
        <v>14</v>
      </c>
      <c r="G36" s="1156"/>
      <c r="H36" s="1156"/>
      <c r="I36" s="1156"/>
      <c r="J36" s="1155">
        <f>SUM(F36:I36)</f>
        <v>14</v>
      </c>
      <c r="K36" s="529"/>
    </row>
    <row r="37" spans="2:11" ht="14.25" customHeight="1" outlineLevel="1" thickTop="1" thickBot="1" x14ac:dyDescent="0.25">
      <c r="B37" s="529"/>
      <c r="C37" s="549"/>
      <c r="D37" s="550"/>
      <c r="E37" s="72" t="s">
        <v>48</v>
      </c>
      <c r="F37" s="1106">
        <v>2</v>
      </c>
      <c r="G37" s="1106"/>
      <c r="H37" s="1106"/>
      <c r="I37" s="1106"/>
      <c r="J37" s="1155">
        <f>SUM(F37:I37)</f>
        <v>2</v>
      </c>
      <c r="K37" s="529"/>
    </row>
    <row r="38" spans="2:11" ht="16.5" customHeight="1" thickTop="1" thickBot="1" x14ac:dyDescent="0.3">
      <c r="B38" s="529"/>
      <c r="C38" s="530"/>
      <c r="D38" s="1420" t="s">
        <v>120</v>
      </c>
      <c r="E38" s="1432"/>
      <c r="F38" s="1152">
        <f>SUM(F39:F48)</f>
        <v>0</v>
      </c>
      <c r="G38" s="1152">
        <f>SUM(G39:G48)</f>
        <v>13</v>
      </c>
      <c r="H38" s="1152">
        <f>SUM(H39:H48)</f>
        <v>0</v>
      </c>
      <c r="I38" s="1152">
        <f>SUM(I39:I48)</f>
        <v>0</v>
      </c>
      <c r="J38" s="1148">
        <f t="shared" si="1"/>
        <v>13</v>
      </c>
      <c r="K38" s="529"/>
    </row>
    <row r="39" spans="2:11" ht="14.25" customHeight="1" outlineLevel="1" thickTop="1" thickBot="1" x14ac:dyDescent="0.25">
      <c r="B39" s="529"/>
      <c r="C39" s="530"/>
      <c r="D39" s="557"/>
      <c r="E39" s="1157" t="s">
        <v>125</v>
      </c>
      <c r="F39" s="1106"/>
      <c r="G39" s="1106">
        <v>3</v>
      </c>
      <c r="H39" s="1106"/>
      <c r="I39" s="1106"/>
      <c r="J39" s="1155">
        <f t="shared" si="1"/>
        <v>3</v>
      </c>
      <c r="K39" s="529"/>
    </row>
    <row r="40" spans="2:11" ht="14.25" customHeight="1" outlineLevel="1" thickTop="1" thickBot="1" x14ac:dyDescent="0.25">
      <c r="B40" s="529"/>
      <c r="C40" s="530"/>
      <c r="D40" s="557"/>
      <c r="E40" s="1157" t="s">
        <v>126</v>
      </c>
      <c r="F40" s="1106"/>
      <c r="G40" s="1106"/>
      <c r="H40" s="1106"/>
      <c r="I40" s="1106"/>
      <c r="J40" s="1155">
        <f>SUM(F40:I40)</f>
        <v>0</v>
      </c>
      <c r="K40" s="529"/>
    </row>
    <row r="41" spans="2:11" ht="14.25" customHeight="1" outlineLevel="1" thickTop="1" thickBot="1" x14ac:dyDescent="0.25">
      <c r="B41" s="529"/>
      <c r="C41" s="530"/>
      <c r="D41" s="557"/>
      <c r="E41" s="1157" t="s">
        <v>127</v>
      </c>
      <c r="F41" s="1106"/>
      <c r="G41" s="1106"/>
      <c r="H41" s="1106"/>
      <c r="I41" s="1106"/>
      <c r="J41" s="1155">
        <f>SUM(F41:I41)</f>
        <v>0</v>
      </c>
      <c r="K41" s="529"/>
    </row>
    <row r="42" spans="2:11" ht="14.25" customHeight="1" outlineLevel="1" thickTop="1" thickBot="1" x14ac:dyDescent="0.25">
      <c r="B42" s="529"/>
      <c r="C42" s="530"/>
      <c r="D42" s="557"/>
      <c r="E42" s="1158" t="s">
        <v>128</v>
      </c>
      <c r="F42" s="1106"/>
      <c r="G42" s="1106">
        <v>4</v>
      </c>
      <c r="H42" s="1106"/>
      <c r="I42" s="1106"/>
      <c r="J42" s="1155">
        <f>SUM(F42:I42)</f>
        <v>4</v>
      </c>
      <c r="K42" s="529"/>
    </row>
    <row r="43" spans="2:11" ht="14.25" customHeight="1" outlineLevel="1" thickTop="1" thickBot="1" x14ac:dyDescent="0.25">
      <c r="B43" s="529"/>
      <c r="C43" s="530"/>
      <c r="D43" s="557"/>
      <c r="E43" s="72" t="s">
        <v>129</v>
      </c>
      <c r="F43" s="1106"/>
      <c r="G43" s="1106"/>
      <c r="H43" s="1106"/>
      <c r="I43" s="1106"/>
      <c r="J43" s="1155">
        <f t="shared" si="1"/>
        <v>0</v>
      </c>
      <c r="K43" s="529"/>
    </row>
    <row r="44" spans="2:11" ht="14.25" customHeight="1" outlineLevel="1" thickTop="1" thickBot="1" x14ac:dyDescent="0.25">
      <c r="B44" s="529"/>
      <c r="C44" s="530"/>
      <c r="D44" s="557"/>
      <c r="E44" s="1158" t="s">
        <v>130</v>
      </c>
      <c r="F44" s="1106"/>
      <c r="G44" s="1106"/>
      <c r="H44" s="1106"/>
      <c r="I44" s="1106"/>
      <c r="J44" s="1155">
        <f>SUM(F44:I44)</f>
        <v>0</v>
      </c>
      <c r="K44" s="529"/>
    </row>
    <row r="45" spans="2:11" ht="14.25" customHeight="1" outlineLevel="1" thickTop="1" thickBot="1" x14ac:dyDescent="0.25">
      <c r="B45" s="529"/>
      <c r="C45" s="530"/>
      <c r="D45" s="557"/>
      <c r="E45" s="1158" t="s">
        <v>131</v>
      </c>
      <c r="F45" s="1106"/>
      <c r="G45" s="1106">
        <v>1</v>
      </c>
      <c r="H45" s="1106"/>
      <c r="I45" s="1106"/>
      <c r="J45" s="1155">
        <f>SUM(F45:I45)</f>
        <v>1</v>
      </c>
      <c r="K45" s="529"/>
    </row>
    <row r="46" spans="2:11" ht="14.25" customHeight="1" outlineLevel="1" thickTop="1" thickBot="1" x14ac:dyDescent="0.25">
      <c r="B46" s="529"/>
      <c r="C46" s="530"/>
      <c r="D46" s="557"/>
      <c r="E46" s="72" t="s">
        <v>132</v>
      </c>
      <c r="F46" s="1106"/>
      <c r="G46" s="1106">
        <v>4</v>
      </c>
      <c r="H46" s="1106"/>
      <c r="I46" s="1106"/>
      <c r="J46" s="1155">
        <f t="shared" si="1"/>
        <v>4</v>
      </c>
      <c r="K46" s="529"/>
    </row>
    <row r="47" spans="2:11" ht="14.25" customHeight="1" outlineLevel="1" thickTop="1" thickBot="1" x14ac:dyDescent="0.25">
      <c r="B47" s="529"/>
      <c r="C47" s="530"/>
      <c r="D47" s="557"/>
      <c r="E47" s="72" t="s">
        <v>133</v>
      </c>
      <c r="F47" s="1156"/>
      <c r="G47" s="1156"/>
      <c r="H47" s="1156"/>
      <c r="I47" s="1156"/>
      <c r="J47" s="1155">
        <f t="shared" si="1"/>
        <v>0</v>
      </c>
      <c r="K47" s="529"/>
    </row>
    <row r="48" spans="2:11" ht="14.25" customHeight="1" outlineLevel="1" thickTop="1" thickBot="1" x14ac:dyDescent="0.25">
      <c r="B48" s="529"/>
      <c r="C48" s="530"/>
      <c r="D48" s="557"/>
      <c r="E48" s="72" t="s">
        <v>134</v>
      </c>
      <c r="F48" s="1106"/>
      <c r="G48" s="1106">
        <v>1</v>
      </c>
      <c r="H48" s="1106"/>
      <c r="I48" s="1106"/>
      <c r="J48" s="1155">
        <f t="shared" si="1"/>
        <v>1</v>
      </c>
      <c r="K48" s="529"/>
    </row>
    <row r="49" spans="2:12" ht="16.5" customHeight="1" thickTop="1" thickBot="1" x14ac:dyDescent="0.25">
      <c r="B49" s="529"/>
      <c r="C49" s="530"/>
      <c r="D49" s="1451" t="s">
        <v>96</v>
      </c>
      <c r="E49" s="1452"/>
      <c r="F49" s="1159">
        <f>SUM(F50:F64)</f>
        <v>0</v>
      </c>
      <c r="G49" s="1159">
        <f>SUM(G50:G64)</f>
        <v>6</v>
      </c>
      <c r="H49" s="1159">
        <f>SUM(H50:H64)</f>
        <v>0</v>
      </c>
      <c r="I49" s="1159">
        <f>SUM(I50:I64)</f>
        <v>0</v>
      </c>
      <c r="J49" s="1160">
        <f>SUM(F49:F49:I49)</f>
        <v>6</v>
      </c>
      <c r="K49" s="529"/>
      <c r="L49" s="538"/>
    </row>
    <row r="50" spans="2:12" ht="14.25" customHeight="1" outlineLevel="1" thickTop="1" thickBot="1" x14ac:dyDescent="0.25">
      <c r="B50" s="529"/>
      <c r="C50" s="530"/>
      <c r="D50" s="73"/>
      <c r="E50" s="1161" t="s">
        <v>117</v>
      </c>
      <c r="F50" s="1156"/>
      <c r="G50" s="1156"/>
      <c r="H50" s="1156"/>
      <c r="I50" s="1156"/>
      <c r="J50" s="1140">
        <f>SUM(F50:F50:I50)</f>
        <v>0</v>
      </c>
      <c r="K50" s="529"/>
    </row>
    <row r="51" spans="2:12" ht="14.25" customHeight="1" outlineLevel="1" thickTop="1" thickBot="1" x14ac:dyDescent="0.25">
      <c r="B51" s="529"/>
      <c r="C51" s="530"/>
      <c r="D51" s="53"/>
      <c r="E51" s="1161" t="s">
        <v>98</v>
      </c>
      <c r="F51" s="1156"/>
      <c r="G51" s="1156"/>
      <c r="H51" s="1156"/>
      <c r="I51" s="1156"/>
      <c r="J51" s="1140">
        <f>SUM(F51:F51:I51)</f>
        <v>0</v>
      </c>
      <c r="K51" s="529"/>
    </row>
    <row r="52" spans="2:12" ht="14.25" customHeight="1" outlineLevel="1" thickTop="1" thickBot="1" x14ac:dyDescent="0.25">
      <c r="B52" s="529"/>
      <c r="C52" s="530"/>
      <c r="D52" s="53"/>
      <c r="E52" s="1161" t="s">
        <v>97</v>
      </c>
      <c r="F52" s="1156"/>
      <c r="G52" s="1156"/>
      <c r="H52" s="1156"/>
      <c r="I52" s="1156"/>
      <c r="J52" s="1140">
        <f>SUM(F52:F52:I52)</f>
        <v>0</v>
      </c>
      <c r="K52" s="529"/>
    </row>
    <row r="53" spans="2:12" ht="14.25" customHeight="1" outlineLevel="1" thickTop="1" thickBot="1" x14ac:dyDescent="0.25">
      <c r="B53" s="529"/>
      <c r="C53" s="530"/>
      <c r="D53" s="74"/>
      <c r="E53" s="1161" t="s">
        <v>102</v>
      </c>
      <c r="F53" s="1156"/>
      <c r="G53" s="1156"/>
      <c r="H53" s="1156"/>
      <c r="I53" s="1156"/>
      <c r="J53" s="1140">
        <f>SUM(F53:F53:I53)</f>
        <v>0</v>
      </c>
      <c r="K53" s="529"/>
    </row>
    <row r="54" spans="2:12" ht="14.25" customHeight="1" outlineLevel="1" thickTop="1" thickBot="1" x14ac:dyDescent="0.25">
      <c r="B54" s="529"/>
      <c r="C54" s="530"/>
      <c r="D54" s="74"/>
      <c r="E54" s="1161" t="s">
        <v>137</v>
      </c>
      <c r="F54" s="1106"/>
      <c r="G54" s="1106"/>
      <c r="H54" s="1106"/>
      <c r="I54" s="1106"/>
      <c r="J54" s="1140">
        <f>SUM(F54:F54:I54)</f>
        <v>0</v>
      </c>
      <c r="K54" s="529"/>
    </row>
    <row r="55" spans="2:12" ht="14.25" customHeight="1" outlineLevel="1" thickTop="1" thickBot="1" x14ac:dyDescent="0.25">
      <c r="B55" s="529"/>
      <c r="C55" s="530"/>
      <c r="D55" s="74"/>
      <c r="E55" s="1162" t="s">
        <v>105</v>
      </c>
      <c r="F55" s="1106"/>
      <c r="G55" s="1106"/>
      <c r="H55" s="1106"/>
      <c r="I55" s="1106"/>
      <c r="J55" s="1140">
        <f>SUM(F55:F55:I55)</f>
        <v>0</v>
      </c>
      <c r="K55" s="529"/>
    </row>
    <row r="56" spans="2:12" ht="14.25" customHeight="1" outlineLevel="1" thickTop="1" thickBot="1" x14ac:dyDescent="0.25">
      <c r="B56" s="529"/>
      <c r="C56" s="530"/>
      <c r="D56" s="74"/>
      <c r="E56" s="1162" t="s">
        <v>104</v>
      </c>
      <c r="F56" s="1106"/>
      <c r="G56" s="1106"/>
      <c r="H56" s="1106"/>
      <c r="I56" s="1106"/>
      <c r="J56" s="1140">
        <f>SUM(F56:F56:I56)</f>
        <v>0</v>
      </c>
      <c r="K56" s="529"/>
    </row>
    <row r="57" spans="2:12" ht="14.25" customHeight="1" outlineLevel="1" thickTop="1" thickBot="1" x14ac:dyDescent="0.25">
      <c r="B57" s="529"/>
      <c r="C57" s="530"/>
      <c r="D57" s="74"/>
      <c r="E57" s="1162" t="s">
        <v>103</v>
      </c>
      <c r="F57" s="1106"/>
      <c r="G57" s="1106"/>
      <c r="H57" s="1106"/>
      <c r="I57" s="1106"/>
      <c r="J57" s="1140">
        <f>SUM(F57:F57:I57)</f>
        <v>0</v>
      </c>
      <c r="K57" s="529"/>
    </row>
    <row r="58" spans="2:12" ht="14.25" customHeight="1" outlineLevel="1" thickTop="1" thickBot="1" x14ac:dyDescent="0.25">
      <c r="B58" s="529"/>
      <c r="C58" s="530"/>
      <c r="D58" s="74"/>
      <c r="E58" s="1162" t="s">
        <v>138</v>
      </c>
      <c r="F58" s="1106"/>
      <c r="G58" s="1106"/>
      <c r="H58" s="1106"/>
      <c r="I58" s="1106"/>
      <c r="J58" s="1140">
        <f>SUM(F58:F58:I58)</f>
        <v>0</v>
      </c>
      <c r="K58" s="529"/>
    </row>
    <row r="59" spans="2:12" ht="14.25" customHeight="1" outlineLevel="1" thickTop="1" thickBot="1" x14ac:dyDescent="0.25">
      <c r="B59" s="529"/>
      <c r="C59" s="530"/>
      <c r="D59" s="74"/>
      <c r="E59" s="1161" t="s">
        <v>100</v>
      </c>
      <c r="F59" s="1106"/>
      <c r="G59" s="1106">
        <v>6</v>
      </c>
      <c r="H59" s="1106"/>
      <c r="I59" s="1106"/>
      <c r="J59" s="1140">
        <f>SUM(F59:F59:I59)</f>
        <v>6</v>
      </c>
      <c r="K59" s="529"/>
    </row>
    <row r="60" spans="2:12" ht="14.25" customHeight="1" outlineLevel="1" thickTop="1" thickBot="1" x14ac:dyDescent="0.25">
      <c r="B60" s="529"/>
      <c r="C60" s="530"/>
      <c r="D60" s="74"/>
      <c r="E60" s="558" t="s">
        <v>99</v>
      </c>
      <c r="F60" s="1156"/>
      <c r="G60" s="1156"/>
      <c r="H60" s="1156"/>
      <c r="I60" s="1156"/>
      <c r="J60" s="1140">
        <f>SUM(F60:F60:I60)</f>
        <v>0</v>
      </c>
      <c r="K60" s="529"/>
    </row>
    <row r="61" spans="2:12" ht="14.25" customHeight="1" outlineLevel="1" thickTop="1" thickBot="1" x14ac:dyDescent="0.25">
      <c r="B61" s="529"/>
      <c r="C61" s="530"/>
      <c r="D61" s="74"/>
      <c r="E61" s="558" t="s">
        <v>139</v>
      </c>
      <c r="F61" s="1106"/>
      <c r="G61" s="1106"/>
      <c r="H61" s="1106"/>
      <c r="I61" s="1106"/>
      <c r="J61" s="1140">
        <f>SUM(F61:F61:I61)</f>
        <v>0</v>
      </c>
      <c r="K61" s="529"/>
    </row>
    <row r="62" spans="2:12" ht="14.25" customHeight="1" outlineLevel="1" thickTop="1" thickBot="1" x14ac:dyDescent="0.25">
      <c r="B62" s="529"/>
      <c r="C62" s="530"/>
      <c r="D62" s="74"/>
      <c r="E62" s="558" t="s">
        <v>106</v>
      </c>
      <c r="F62" s="1106"/>
      <c r="G62" s="1106"/>
      <c r="H62" s="1106"/>
      <c r="I62" s="1106"/>
      <c r="J62" s="1140">
        <f>SUM(F62:F62:I62)</f>
        <v>0</v>
      </c>
      <c r="K62" s="529"/>
    </row>
    <row r="63" spans="2:12" ht="14.25" customHeight="1" outlineLevel="1" thickTop="1" thickBot="1" x14ac:dyDescent="0.25">
      <c r="B63" s="529"/>
      <c r="C63" s="530"/>
      <c r="D63" s="74"/>
      <c r="E63" s="559" t="s">
        <v>92</v>
      </c>
      <c r="F63" s="1106"/>
      <c r="G63" s="1106"/>
      <c r="H63" s="1106"/>
      <c r="I63" s="1106"/>
      <c r="J63" s="1140">
        <f>SUM(F63:F63:I63)</f>
        <v>0</v>
      </c>
      <c r="K63" s="529"/>
    </row>
    <row r="64" spans="2:12" ht="14.25" customHeight="1" outlineLevel="1" thickTop="1" thickBot="1" x14ac:dyDescent="0.25">
      <c r="B64" s="529"/>
      <c r="C64" s="530"/>
      <c r="D64" s="53"/>
      <c r="E64" s="559" t="s">
        <v>121</v>
      </c>
      <c r="F64" s="1106"/>
      <c r="G64" s="1106"/>
      <c r="H64" s="1106"/>
      <c r="I64" s="1106"/>
      <c r="J64" s="1140">
        <f>SUM(F64:F64:I64)</f>
        <v>0</v>
      </c>
      <c r="K64" s="530"/>
    </row>
    <row r="65" spans="2:11" ht="3.75" customHeight="1" thickTop="1" thickBot="1" x14ac:dyDescent="0.25">
      <c r="B65" s="560"/>
      <c r="C65" s="561"/>
      <c r="D65" s="32"/>
      <c r="E65" s="562"/>
      <c r="F65" s="34"/>
      <c r="G65" s="34"/>
      <c r="H65" s="34"/>
      <c r="I65" s="35"/>
      <c r="J65" s="563"/>
      <c r="K65" s="561"/>
    </row>
    <row r="66" spans="2:11" ht="12" customHeight="1" thickTop="1" x14ac:dyDescent="0.2">
      <c r="B66" s="529"/>
      <c r="C66" s="1441" t="s">
        <v>28</v>
      </c>
      <c r="D66" s="1442"/>
      <c r="E66" s="1442"/>
      <c r="F66" s="1442"/>
      <c r="G66" s="1442"/>
      <c r="H66" s="1442"/>
      <c r="I66" s="1443"/>
      <c r="J66" s="1417">
        <f>(J71+J73+J74+J75+J79+J80+J81+J82+J83+J84+J37+J42+J43+J44+J48+J50+J51+J52+J53+J55+J56+J60)</f>
        <v>51</v>
      </c>
      <c r="K66" s="529"/>
    </row>
    <row r="67" spans="2:11" ht="12" customHeight="1" x14ac:dyDescent="0.2">
      <c r="B67" s="529"/>
      <c r="C67" s="1444"/>
      <c r="D67" s="1445"/>
      <c r="E67" s="1445"/>
      <c r="F67" s="1445"/>
      <c r="G67" s="1445"/>
      <c r="H67" s="1445"/>
      <c r="I67" s="1446"/>
      <c r="J67" s="1418"/>
      <c r="K67" s="529"/>
    </row>
    <row r="68" spans="2:11" ht="12" customHeight="1" thickBot="1" x14ac:dyDescent="0.25">
      <c r="B68" s="529"/>
      <c r="C68" s="1447"/>
      <c r="D68" s="1448"/>
      <c r="E68" s="1448"/>
      <c r="F68" s="1448"/>
      <c r="G68" s="1448"/>
      <c r="H68" s="1448"/>
      <c r="I68" s="1449"/>
      <c r="J68" s="1419"/>
      <c r="K68" s="530"/>
    </row>
    <row r="69" spans="2:11" ht="14.25" customHeight="1" thickTop="1" thickBot="1" x14ac:dyDescent="0.25">
      <c r="B69" s="564"/>
      <c r="C69" s="11"/>
      <c r="D69" s="11"/>
      <c r="E69" s="11"/>
      <c r="F69" s="565"/>
      <c r="G69" s="565"/>
      <c r="H69" s="565"/>
      <c r="I69" s="566"/>
      <c r="J69" s="1163"/>
      <c r="K69" s="529"/>
    </row>
    <row r="70" spans="2:11" ht="16.5" customHeight="1" thickTop="1" thickBot="1" x14ac:dyDescent="0.25">
      <c r="B70" s="564"/>
      <c r="C70" s="11"/>
      <c r="D70" s="1434" t="s">
        <v>141</v>
      </c>
      <c r="E70" s="1435"/>
      <c r="F70" s="1164">
        <f>(F71)</f>
        <v>15</v>
      </c>
      <c r="G70" s="1164">
        <f>(G71)</f>
        <v>4</v>
      </c>
      <c r="H70" s="1164">
        <f>(H71)</f>
        <v>0</v>
      </c>
      <c r="I70" s="1164">
        <f>(I71)</f>
        <v>0</v>
      </c>
      <c r="J70" s="1152">
        <f>SUM(F70:I70)</f>
        <v>19</v>
      </c>
      <c r="K70" s="529"/>
    </row>
    <row r="71" spans="2:11" ht="14.25" customHeight="1" thickTop="1" thickBot="1" x14ac:dyDescent="0.25">
      <c r="B71" s="564"/>
      <c r="C71" s="11"/>
      <c r="D71" s="1248" t="s">
        <v>86</v>
      </c>
      <c r="E71" s="1249"/>
      <c r="F71" s="1106">
        <v>15</v>
      </c>
      <c r="G71" s="1106">
        <v>4</v>
      </c>
      <c r="H71" s="1106"/>
      <c r="I71" s="1106"/>
      <c r="J71" s="1165">
        <f>SUM(F71:I71)</f>
        <v>19</v>
      </c>
      <c r="K71" s="529"/>
    </row>
    <row r="72" spans="2:11" ht="16.5" customHeight="1" thickTop="1" thickBot="1" x14ac:dyDescent="0.25">
      <c r="B72" s="529"/>
      <c r="C72" s="569"/>
      <c r="D72" s="1434" t="s">
        <v>140</v>
      </c>
      <c r="E72" s="1435"/>
      <c r="F72" s="1164">
        <f>SUM(F73:F75)</f>
        <v>1</v>
      </c>
      <c r="G72" s="1164">
        <f>SUM(G73:G75)</f>
        <v>0</v>
      </c>
      <c r="H72" s="1164">
        <f>SUM(H73:H75)</f>
        <v>0</v>
      </c>
      <c r="I72" s="1164">
        <f>SUM(I73:I75)</f>
        <v>0</v>
      </c>
      <c r="J72" s="1152">
        <f t="shared" ref="J72:J87" si="2">SUM(F72:I72)</f>
        <v>1</v>
      </c>
      <c r="K72" s="529"/>
    </row>
    <row r="73" spans="2:11" ht="14.25" customHeight="1" outlineLevel="1" thickTop="1" thickBot="1" x14ac:dyDescent="0.25">
      <c r="B73" s="529"/>
      <c r="C73" s="569"/>
      <c r="D73" s="557"/>
      <c r="E73" s="570" t="s">
        <v>29</v>
      </c>
      <c r="F73" s="1106">
        <v>1</v>
      </c>
      <c r="G73" s="1106"/>
      <c r="H73" s="1106"/>
      <c r="I73" s="1106"/>
      <c r="J73" s="1165">
        <f t="shared" si="2"/>
        <v>1</v>
      </c>
      <c r="K73" s="529"/>
    </row>
    <row r="74" spans="2:11" ht="14.25" outlineLevel="1" thickTop="1" thickBot="1" x14ac:dyDescent="0.25">
      <c r="B74" s="529"/>
      <c r="C74" s="569"/>
      <c r="D74" s="557"/>
      <c r="E74" s="571" t="s">
        <v>57</v>
      </c>
      <c r="F74" s="1106"/>
      <c r="G74" s="1106"/>
      <c r="H74" s="1106"/>
      <c r="I74" s="1106"/>
      <c r="J74" s="1165">
        <f t="shared" si="2"/>
        <v>0</v>
      </c>
      <c r="K74" s="529"/>
    </row>
    <row r="75" spans="2:11" ht="14.25" outlineLevel="1" thickTop="1" thickBot="1" x14ac:dyDescent="0.25">
      <c r="B75" s="529"/>
      <c r="C75" s="569"/>
      <c r="D75" s="572"/>
      <c r="E75" s="573" t="s">
        <v>58</v>
      </c>
      <c r="F75" s="1106"/>
      <c r="G75" s="1106"/>
      <c r="H75" s="1106"/>
      <c r="I75" s="1106"/>
      <c r="J75" s="1163">
        <f t="shared" si="2"/>
        <v>0</v>
      </c>
      <c r="K75" s="529"/>
    </row>
    <row r="76" spans="2:11" ht="35.25" customHeight="1" thickTop="1" thickBot="1" x14ac:dyDescent="0.3">
      <c r="B76" s="529"/>
      <c r="C76" s="1436" t="s">
        <v>43</v>
      </c>
      <c r="D76" s="1437"/>
      <c r="E76" s="1437"/>
      <c r="F76" s="1437"/>
      <c r="G76" s="1437"/>
      <c r="H76" s="1437"/>
      <c r="I76" s="1438"/>
      <c r="J76" s="1166">
        <f>(H256-J66)</f>
        <v>2658</v>
      </c>
      <c r="K76" s="529"/>
    </row>
    <row r="77" spans="2:11" ht="16.5" customHeight="1" thickTop="1" thickBot="1" x14ac:dyDescent="0.25">
      <c r="B77" s="529"/>
      <c r="C77" s="541"/>
      <c r="D77" s="1255" t="s">
        <v>146</v>
      </c>
      <c r="E77" s="1256"/>
      <c r="F77" s="1102"/>
      <c r="G77" s="1102"/>
      <c r="H77" s="1102"/>
      <c r="I77" s="1102"/>
      <c r="J77" s="1167">
        <f t="shared" si="2"/>
        <v>0</v>
      </c>
      <c r="K77" s="529"/>
    </row>
    <row r="78" spans="2:11" ht="16.5" customHeight="1" thickTop="1" thickBot="1" x14ac:dyDescent="0.25">
      <c r="B78" s="529"/>
      <c r="C78" s="541"/>
      <c r="D78" s="1439" t="s">
        <v>147</v>
      </c>
      <c r="E78" s="1440"/>
      <c r="F78" s="1168">
        <f>(F79+F80+F81+F82+F83+F84+F85+F86+F87)</f>
        <v>38</v>
      </c>
      <c r="G78" s="1168">
        <f>(G79+G80+G81+G82+G83+G84+G85+G86+G87)</f>
        <v>0</v>
      </c>
      <c r="H78" s="1168">
        <f>(H79+H80+H81+H82+H83+H84+H85+H86+H87)</f>
        <v>0</v>
      </c>
      <c r="I78" s="1168">
        <f>(I79+I80+I81+I82+I83+I84+I85+I86+I87)</f>
        <v>0</v>
      </c>
      <c r="J78" s="1169">
        <f>SUM(F78:I78)</f>
        <v>38</v>
      </c>
      <c r="K78" s="529"/>
    </row>
    <row r="79" spans="2:11" ht="14.25" customHeight="1" outlineLevel="1" thickTop="1" thickBot="1" x14ac:dyDescent="0.25">
      <c r="B79" s="529"/>
      <c r="C79" s="541"/>
      <c r="D79" s="557"/>
      <c r="E79" s="1170" t="s">
        <v>112</v>
      </c>
      <c r="F79" s="1102">
        <v>16</v>
      </c>
      <c r="G79" s="1102"/>
      <c r="H79" s="1102"/>
      <c r="I79" s="1102"/>
      <c r="J79" s="1171">
        <f t="shared" si="2"/>
        <v>16</v>
      </c>
      <c r="K79" s="529"/>
    </row>
    <row r="80" spans="2:11" ht="14.25" customHeight="1" outlineLevel="1" thickTop="1" thickBot="1" x14ac:dyDescent="0.25">
      <c r="B80" s="529"/>
      <c r="C80" s="541"/>
      <c r="D80" s="557"/>
      <c r="E80" s="1172" t="s">
        <v>108</v>
      </c>
      <c r="F80" s="1102"/>
      <c r="G80" s="1102"/>
      <c r="H80" s="1102"/>
      <c r="I80" s="1102"/>
      <c r="J80" s="1171">
        <f>SUM(F80:I80)</f>
        <v>0</v>
      </c>
      <c r="K80" s="529"/>
    </row>
    <row r="81" spans="2:12" ht="14.25" customHeight="1" outlineLevel="1" thickTop="1" thickBot="1" x14ac:dyDescent="0.25">
      <c r="B81" s="529"/>
      <c r="C81" s="541"/>
      <c r="D81" s="557"/>
      <c r="E81" s="1173" t="s">
        <v>109</v>
      </c>
      <c r="F81" s="1102"/>
      <c r="G81" s="1102"/>
      <c r="H81" s="1102"/>
      <c r="I81" s="1102"/>
      <c r="J81" s="1171">
        <f t="shared" si="2"/>
        <v>0</v>
      </c>
      <c r="K81" s="529"/>
    </row>
    <row r="82" spans="2:12" ht="14.25" customHeight="1" outlineLevel="1" thickTop="1" thickBot="1" x14ac:dyDescent="0.25">
      <c r="B82" s="529"/>
      <c r="C82" s="541"/>
      <c r="D82" s="557"/>
      <c r="E82" s="1173" t="s">
        <v>111</v>
      </c>
      <c r="F82" s="1102"/>
      <c r="G82" s="1102"/>
      <c r="H82" s="1102"/>
      <c r="I82" s="1102"/>
      <c r="J82" s="1171">
        <f t="shared" si="2"/>
        <v>0</v>
      </c>
      <c r="K82" s="529"/>
    </row>
    <row r="83" spans="2:12" ht="14.25" customHeight="1" outlineLevel="1" thickTop="1" thickBot="1" x14ac:dyDescent="0.25">
      <c r="B83" s="529"/>
      <c r="C83" s="541"/>
      <c r="D83" s="557"/>
      <c r="E83" s="1173" t="s">
        <v>113</v>
      </c>
      <c r="F83" s="1102">
        <v>2</v>
      </c>
      <c r="G83" s="1102"/>
      <c r="H83" s="1102"/>
      <c r="I83" s="1102"/>
      <c r="J83" s="1171">
        <f t="shared" si="2"/>
        <v>2</v>
      </c>
      <c r="K83" s="529"/>
    </row>
    <row r="84" spans="2:12" ht="14.25" customHeight="1" outlineLevel="1" thickTop="1" thickBot="1" x14ac:dyDescent="0.25">
      <c r="B84" s="529"/>
      <c r="C84" s="541"/>
      <c r="D84" s="557"/>
      <c r="E84" s="1173" t="s">
        <v>107</v>
      </c>
      <c r="F84" s="1102">
        <v>6</v>
      </c>
      <c r="G84" s="1102"/>
      <c r="H84" s="1102"/>
      <c r="I84" s="1102"/>
      <c r="J84" s="1171">
        <f t="shared" si="2"/>
        <v>6</v>
      </c>
      <c r="K84" s="529"/>
    </row>
    <row r="85" spans="2:12" ht="14.25" customHeight="1" outlineLevel="1" thickTop="1" thickBot="1" x14ac:dyDescent="0.25">
      <c r="B85" s="529"/>
      <c r="C85" s="541"/>
      <c r="D85" s="557"/>
      <c r="E85" s="1173" t="s">
        <v>110</v>
      </c>
      <c r="F85" s="1102"/>
      <c r="G85" s="1102"/>
      <c r="H85" s="1102"/>
      <c r="I85" s="1102"/>
      <c r="J85" s="1171">
        <f t="shared" si="2"/>
        <v>0</v>
      </c>
      <c r="K85" s="529"/>
    </row>
    <row r="86" spans="2:12" ht="14.25" customHeight="1" outlineLevel="1" thickTop="1" thickBot="1" x14ac:dyDescent="0.25">
      <c r="B86" s="529"/>
      <c r="C86" s="541"/>
      <c r="D86" s="557"/>
      <c r="E86" s="1173" t="s">
        <v>136</v>
      </c>
      <c r="F86" s="1102"/>
      <c r="G86" s="1102"/>
      <c r="H86" s="1102"/>
      <c r="I86" s="1102"/>
      <c r="J86" s="1171">
        <f>SUM(F86:I86)</f>
        <v>0</v>
      </c>
      <c r="K86" s="529"/>
    </row>
    <row r="87" spans="2:12" ht="14.25" customHeight="1" outlineLevel="1" thickTop="1" thickBot="1" x14ac:dyDescent="0.25">
      <c r="B87" s="529"/>
      <c r="C87" s="541"/>
      <c r="D87" s="557"/>
      <c r="E87" s="1174" t="s">
        <v>114</v>
      </c>
      <c r="F87" s="1102">
        <v>14</v>
      </c>
      <c r="G87" s="1102"/>
      <c r="H87" s="1102"/>
      <c r="I87" s="1102"/>
      <c r="J87" s="1171">
        <f t="shared" si="2"/>
        <v>14</v>
      </c>
      <c r="K87" s="529"/>
    </row>
    <row r="88" spans="2:12" ht="4.5" customHeight="1" thickTop="1" thickBot="1" x14ac:dyDescent="0.25">
      <c r="B88" s="529"/>
      <c r="C88" s="6" t="s">
        <v>10</v>
      </c>
      <c r="D88" s="530"/>
      <c r="E88" s="529"/>
      <c r="F88" s="541"/>
      <c r="G88" s="541"/>
      <c r="H88" s="541"/>
      <c r="I88" s="541"/>
      <c r="J88" s="541"/>
      <c r="K88" s="541"/>
    </row>
    <row r="89" spans="2:12" ht="12" customHeight="1" thickTop="1" thickBot="1" x14ac:dyDescent="0.25">
      <c r="B89" s="529"/>
      <c r="C89" s="1441" t="s">
        <v>59</v>
      </c>
      <c r="D89" s="1442"/>
      <c r="E89" s="1442"/>
      <c r="F89" s="1442"/>
      <c r="G89" s="1443"/>
      <c r="H89" s="1414" t="s">
        <v>0</v>
      </c>
      <c r="I89" s="1415"/>
      <c r="J89" s="529"/>
      <c r="K89" s="529"/>
    </row>
    <row r="90" spans="2:12" ht="12" customHeight="1" thickTop="1" thickBot="1" x14ac:dyDescent="0.25">
      <c r="B90" s="529"/>
      <c r="C90" s="1444"/>
      <c r="D90" s="1445"/>
      <c r="E90" s="1445"/>
      <c r="F90" s="1445"/>
      <c r="G90" s="1446"/>
      <c r="H90" s="1450">
        <f>SUM(H92:I96)</f>
        <v>20</v>
      </c>
      <c r="I90" s="1450"/>
      <c r="J90" s="529"/>
      <c r="K90" s="529"/>
    </row>
    <row r="91" spans="2:12" ht="12" customHeight="1" thickTop="1" thickBot="1" x14ac:dyDescent="0.25">
      <c r="B91" s="529"/>
      <c r="C91" s="1447"/>
      <c r="D91" s="1448"/>
      <c r="E91" s="1448"/>
      <c r="F91" s="1448"/>
      <c r="G91" s="1449"/>
      <c r="H91" s="1450"/>
      <c r="I91" s="1450"/>
      <c r="J91" s="529"/>
      <c r="K91" s="529"/>
      <c r="L91" s="542"/>
    </row>
    <row r="92" spans="2:12" ht="14.25" customHeight="1" thickTop="1" thickBot="1" x14ac:dyDescent="0.25">
      <c r="B92" s="529"/>
      <c r="C92" s="530"/>
      <c r="D92" s="541"/>
      <c r="E92" s="1470" t="s">
        <v>158</v>
      </c>
      <c r="F92" s="1290"/>
      <c r="G92" s="1100">
        <v>9</v>
      </c>
      <c r="H92" s="1453">
        <f>SUM(F92:G92)</f>
        <v>9</v>
      </c>
      <c r="I92" s="1453"/>
      <c r="J92" s="529"/>
      <c r="K92" s="541"/>
    </row>
    <row r="93" spans="2:12" ht="14.25" customHeight="1" thickTop="1" thickBot="1" x14ac:dyDescent="0.25">
      <c r="B93" s="529"/>
      <c r="C93" s="530"/>
      <c r="D93" s="541"/>
      <c r="E93" s="1454" t="s">
        <v>157</v>
      </c>
      <c r="F93" s="1273"/>
      <c r="G93" s="1100"/>
      <c r="H93" s="1453">
        <f>SUM(F93:G93)</f>
        <v>0</v>
      </c>
      <c r="I93" s="1453"/>
      <c r="J93" s="529"/>
      <c r="K93" s="541"/>
    </row>
    <row r="94" spans="2:12" ht="14.25" customHeight="1" thickTop="1" thickBot="1" x14ac:dyDescent="0.25">
      <c r="B94" s="529"/>
      <c r="C94" s="530"/>
      <c r="D94" s="541"/>
      <c r="E94" s="1454" t="s">
        <v>159</v>
      </c>
      <c r="F94" s="1273"/>
      <c r="G94" s="1100">
        <v>1</v>
      </c>
      <c r="H94" s="1453">
        <f>SUM(F94:G94)</f>
        <v>1</v>
      </c>
      <c r="I94" s="1453"/>
      <c r="J94" s="529"/>
      <c r="K94" s="541"/>
    </row>
    <row r="95" spans="2:12" ht="14.25" customHeight="1" thickTop="1" thickBot="1" x14ac:dyDescent="0.25">
      <c r="B95" s="529"/>
      <c r="C95" s="530"/>
      <c r="D95" s="541"/>
      <c r="E95" s="1175" t="s">
        <v>160</v>
      </c>
      <c r="F95" s="1108"/>
      <c r="G95" s="1100">
        <v>5</v>
      </c>
      <c r="H95" s="1453">
        <f>SUM(F95:G95)</f>
        <v>5</v>
      </c>
      <c r="I95" s="1453"/>
      <c r="J95" s="529"/>
      <c r="K95" s="541"/>
    </row>
    <row r="96" spans="2:12" ht="14.25" customHeight="1" thickTop="1" thickBot="1" x14ac:dyDescent="0.25">
      <c r="B96" s="529"/>
      <c r="C96" s="530"/>
      <c r="D96" s="541"/>
      <c r="E96" s="1454" t="s">
        <v>161</v>
      </c>
      <c r="F96" s="1273"/>
      <c r="G96" s="1100">
        <v>5</v>
      </c>
      <c r="H96" s="1453">
        <f>SUM(F96:G96)</f>
        <v>5</v>
      </c>
      <c r="I96" s="1453"/>
      <c r="J96" s="529"/>
      <c r="K96" s="541"/>
    </row>
    <row r="97" spans="2:12" ht="12" customHeight="1" thickTop="1" thickBot="1" x14ac:dyDescent="0.25">
      <c r="B97" s="529"/>
      <c r="C97" s="1455" t="s">
        <v>165</v>
      </c>
      <c r="D97" s="1456"/>
      <c r="E97" s="1456"/>
      <c r="F97" s="1456"/>
      <c r="G97" s="1456"/>
      <c r="H97" s="1457"/>
      <c r="I97" s="1464" t="s">
        <v>0</v>
      </c>
      <c r="J97" s="1465"/>
      <c r="K97" s="529"/>
      <c r="L97" s="542"/>
    </row>
    <row r="98" spans="2:12" ht="12" customHeight="1" thickTop="1" x14ac:dyDescent="0.2">
      <c r="B98" s="529"/>
      <c r="C98" s="1458"/>
      <c r="D98" s="1459"/>
      <c r="E98" s="1459"/>
      <c r="F98" s="1459"/>
      <c r="G98" s="1459"/>
      <c r="H98" s="1460"/>
      <c r="I98" s="1466">
        <f>(I100+I145+I181+I220+I224+I227+I232+I236+I241+I246+I251)</f>
        <v>458</v>
      </c>
      <c r="J98" s="1467"/>
      <c r="K98" s="529"/>
      <c r="L98" s="542"/>
    </row>
    <row r="99" spans="2:12" ht="12" customHeight="1" thickBot="1" x14ac:dyDescent="0.25">
      <c r="B99" s="529"/>
      <c r="C99" s="1461"/>
      <c r="D99" s="1462"/>
      <c r="E99" s="1462"/>
      <c r="F99" s="1462"/>
      <c r="G99" s="1462"/>
      <c r="H99" s="1463"/>
      <c r="I99" s="1468"/>
      <c r="J99" s="1469"/>
      <c r="K99" s="529"/>
      <c r="L99" s="542"/>
    </row>
    <row r="100" spans="2:12" ht="15" customHeight="1" thickTop="1" thickBot="1" x14ac:dyDescent="0.25">
      <c r="B100" s="529"/>
      <c r="C100" s="578"/>
      <c r="D100" s="1176">
        <v>7.1</v>
      </c>
      <c r="E100" s="1177" t="s">
        <v>90</v>
      </c>
      <c r="F100" s="1134"/>
      <c r="G100" s="1134"/>
      <c r="H100" s="1134"/>
      <c r="I100" s="1433">
        <f>(I101+I107+I113+I119+I123+I127+I133+I139)</f>
        <v>63</v>
      </c>
      <c r="J100" s="1433"/>
      <c r="K100" s="529"/>
    </row>
    <row r="101" spans="2:12" ht="14.25" customHeight="1" thickTop="1" thickBot="1" x14ac:dyDescent="0.25">
      <c r="B101" s="529"/>
      <c r="C101" s="569"/>
      <c r="D101" s="569"/>
      <c r="E101" s="1178" t="s">
        <v>60</v>
      </c>
      <c r="F101" s="1179"/>
      <c r="G101" s="1179"/>
      <c r="H101" s="1179"/>
      <c r="I101" s="1453">
        <f>SUM(I102:J106)</f>
        <v>3</v>
      </c>
      <c r="J101" s="1453"/>
      <c r="K101" s="529"/>
    </row>
    <row r="102" spans="2:12" ht="14.25" customHeight="1" thickTop="1" thickBot="1" x14ac:dyDescent="0.25">
      <c r="B102" s="529"/>
      <c r="C102" s="541"/>
      <c r="D102" s="541"/>
      <c r="E102" s="580" t="s">
        <v>38</v>
      </c>
      <c r="F102" s="581"/>
      <c r="G102" s="581"/>
      <c r="H102" s="582"/>
      <c r="I102" s="1292">
        <v>3</v>
      </c>
      <c r="J102" s="1292"/>
      <c r="K102" s="529"/>
    </row>
    <row r="103" spans="2:12" ht="14.25" customHeight="1" thickTop="1" thickBot="1" x14ac:dyDescent="0.25">
      <c r="B103" s="529"/>
      <c r="C103" s="541"/>
      <c r="D103" s="541"/>
      <c r="E103" s="583" t="s">
        <v>149</v>
      </c>
      <c r="F103" s="584"/>
      <c r="G103" s="584"/>
      <c r="H103" s="585"/>
      <c r="I103" s="1293"/>
      <c r="J103" s="1294"/>
      <c r="K103" s="529"/>
    </row>
    <row r="104" spans="2:12" ht="14.25" customHeight="1" thickTop="1" thickBot="1" x14ac:dyDescent="0.25">
      <c r="B104" s="529"/>
      <c r="C104" s="541"/>
      <c r="D104" s="541"/>
      <c r="E104" s="583" t="s">
        <v>22</v>
      </c>
      <c r="F104" s="584"/>
      <c r="G104" s="584"/>
      <c r="H104" s="585"/>
      <c r="I104" s="1293"/>
      <c r="J104" s="1294"/>
      <c r="K104" s="529"/>
    </row>
    <row r="105" spans="2:12" ht="14.25" customHeight="1" thickTop="1" thickBot="1" x14ac:dyDescent="0.25">
      <c r="B105" s="529"/>
      <c r="C105" s="541"/>
      <c r="D105" s="586"/>
      <c r="E105" s="587" t="s">
        <v>21</v>
      </c>
      <c r="F105" s="588"/>
      <c r="G105" s="588"/>
      <c r="H105" s="588"/>
      <c r="I105" s="1293"/>
      <c r="J105" s="1294"/>
      <c r="K105" s="541"/>
    </row>
    <row r="106" spans="2:12" ht="14.25" customHeight="1" thickTop="1" thickBot="1" x14ac:dyDescent="0.25">
      <c r="B106" s="529"/>
      <c r="C106" s="541"/>
      <c r="D106" s="541"/>
      <c r="E106" s="589" t="s">
        <v>150</v>
      </c>
      <c r="F106" s="578"/>
      <c r="G106" s="578"/>
      <c r="H106" s="578"/>
      <c r="I106" s="1291"/>
      <c r="J106" s="1291"/>
      <c r="K106" s="541"/>
    </row>
    <row r="107" spans="2:12" ht="14.25" customHeight="1" thickTop="1" thickBot="1" x14ac:dyDescent="0.25">
      <c r="B107" s="529"/>
      <c r="C107" s="541"/>
      <c r="D107" s="541"/>
      <c r="E107" s="1178" t="s">
        <v>30</v>
      </c>
      <c r="F107" s="1179"/>
      <c r="G107" s="1179"/>
      <c r="H107" s="1179"/>
      <c r="I107" s="1453">
        <f>SUM(I108:J112)</f>
        <v>4</v>
      </c>
      <c r="J107" s="1453"/>
      <c r="K107" s="541"/>
    </row>
    <row r="108" spans="2:12" ht="14.25" customHeight="1" thickTop="1" thickBot="1" x14ac:dyDescent="0.25">
      <c r="B108" s="529"/>
      <c r="C108" s="541"/>
      <c r="D108" s="586"/>
      <c r="E108" s="580" t="s">
        <v>38</v>
      </c>
      <c r="F108" s="581"/>
      <c r="G108" s="581"/>
      <c r="H108" s="582"/>
      <c r="I108" s="1292">
        <v>4</v>
      </c>
      <c r="J108" s="1292"/>
      <c r="K108" s="541"/>
      <c r="L108" s="542"/>
    </row>
    <row r="109" spans="2:12" ht="14.25" customHeight="1" thickTop="1" thickBot="1" x14ac:dyDescent="0.25">
      <c r="B109" s="529"/>
      <c r="C109" s="541"/>
      <c r="D109" s="586"/>
      <c r="E109" s="583" t="s">
        <v>149</v>
      </c>
      <c r="F109" s="584"/>
      <c r="G109" s="584"/>
      <c r="H109" s="585"/>
      <c r="I109" s="1293"/>
      <c r="J109" s="1294"/>
      <c r="K109" s="541"/>
      <c r="L109" s="542"/>
    </row>
    <row r="110" spans="2:12" ht="14.25" customHeight="1" thickTop="1" thickBot="1" x14ac:dyDescent="0.25">
      <c r="B110" s="529"/>
      <c r="C110" s="541"/>
      <c r="D110" s="586"/>
      <c r="E110" s="583" t="s">
        <v>22</v>
      </c>
      <c r="F110" s="584"/>
      <c r="G110" s="584"/>
      <c r="H110" s="585"/>
      <c r="I110" s="1293"/>
      <c r="J110" s="1294"/>
      <c r="K110" s="541"/>
      <c r="L110" s="542"/>
    </row>
    <row r="111" spans="2:12" ht="14.25" customHeight="1" thickTop="1" thickBot="1" x14ac:dyDescent="0.25">
      <c r="B111" s="529"/>
      <c r="C111" s="541"/>
      <c r="D111" s="586"/>
      <c r="E111" s="587" t="s">
        <v>21</v>
      </c>
      <c r="F111" s="588"/>
      <c r="G111" s="588"/>
      <c r="H111" s="588"/>
      <c r="I111" s="1293"/>
      <c r="J111" s="1294"/>
      <c r="K111" s="541"/>
      <c r="L111" s="542"/>
    </row>
    <row r="112" spans="2:12" ht="14.25" customHeight="1" thickTop="1" thickBot="1" x14ac:dyDescent="0.25">
      <c r="B112" s="529"/>
      <c r="C112" s="541"/>
      <c r="D112" s="586"/>
      <c r="E112" s="589" t="s">
        <v>150</v>
      </c>
      <c r="F112" s="578"/>
      <c r="G112" s="578"/>
      <c r="H112" s="578"/>
      <c r="I112" s="1291"/>
      <c r="J112" s="1291"/>
      <c r="K112" s="541"/>
      <c r="L112" s="542"/>
    </row>
    <row r="113" spans="2:15" ht="14.25" customHeight="1" thickTop="1" thickBot="1" x14ac:dyDescent="0.25">
      <c r="B113" s="529"/>
      <c r="C113" s="541"/>
      <c r="D113" s="586"/>
      <c r="E113" s="1178" t="s">
        <v>61</v>
      </c>
      <c r="F113" s="1179"/>
      <c r="G113" s="1179"/>
      <c r="H113" s="1179"/>
      <c r="I113" s="1453">
        <f>SUM(I114:J118)</f>
        <v>0</v>
      </c>
      <c r="J113" s="1453"/>
      <c r="K113" s="541"/>
      <c r="L113" s="542"/>
      <c r="O113" s="538"/>
    </row>
    <row r="114" spans="2:15" ht="14.25" customHeight="1" thickTop="1" thickBot="1" x14ac:dyDescent="0.25">
      <c r="B114" s="529"/>
      <c r="C114" s="541"/>
      <c r="D114" s="586"/>
      <c r="E114" s="580" t="s">
        <v>38</v>
      </c>
      <c r="F114" s="581"/>
      <c r="G114" s="581"/>
      <c r="H114" s="582"/>
      <c r="I114" s="1292"/>
      <c r="J114" s="1292"/>
      <c r="K114" s="541"/>
      <c r="L114" s="542"/>
      <c r="O114" s="538"/>
    </row>
    <row r="115" spans="2:15" ht="14.25" customHeight="1" thickTop="1" thickBot="1" x14ac:dyDescent="0.25">
      <c r="B115" s="529"/>
      <c r="C115" s="541"/>
      <c r="D115" s="586"/>
      <c r="E115" s="583" t="s">
        <v>149</v>
      </c>
      <c r="F115" s="584"/>
      <c r="G115" s="584"/>
      <c r="H115" s="585"/>
      <c r="I115" s="1293"/>
      <c r="J115" s="1294"/>
      <c r="K115" s="541"/>
      <c r="L115" s="542"/>
      <c r="O115" s="538"/>
    </row>
    <row r="116" spans="2:15" ht="14.25" customHeight="1" thickTop="1" thickBot="1" x14ac:dyDescent="0.25">
      <c r="B116" s="529"/>
      <c r="C116" s="541"/>
      <c r="D116" s="586"/>
      <c r="E116" s="583" t="s">
        <v>22</v>
      </c>
      <c r="F116" s="584"/>
      <c r="G116" s="584"/>
      <c r="H116" s="585"/>
      <c r="I116" s="1293"/>
      <c r="J116" s="1294"/>
      <c r="K116" s="541"/>
      <c r="L116" s="542"/>
      <c r="O116" s="538"/>
    </row>
    <row r="117" spans="2:15" ht="14.25" customHeight="1" thickTop="1" thickBot="1" x14ac:dyDescent="0.25">
      <c r="B117" s="529"/>
      <c r="C117" s="541"/>
      <c r="D117" s="586"/>
      <c r="E117" s="587" t="s">
        <v>21</v>
      </c>
      <c r="F117" s="588"/>
      <c r="G117" s="588"/>
      <c r="H117" s="588"/>
      <c r="I117" s="1293"/>
      <c r="J117" s="1294"/>
      <c r="K117" s="541"/>
      <c r="L117" s="542"/>
      <c r="O117" s="538"/>
    </row>
    <row r="118" spans="2:15" ht="14.25" customHeight="1" thickTop="1" thickBot="1" x14ac:dyDescent="0.25">
      <c r="B118" s="529"/>
      <c r="C118" s="541"/>
      <c r="D118" s="586"/>
      <c r="E118" s="589" t="s">
        <v>150</v>
      </c>
      <c r="F118" s="578"/>
      <c r="G118" s="578"/>
      <c r="H118" s="578"/>
      <c r="I118" s="1291"/>
      <c r="J118" s="1291"/>
      <c r="K118" s="541"/>
      <c r="L118" s="542"/>
      <c r="O118" s="538"/>
    </row>
    <row r="119" spans="2:15" ht="14.25" customHeight="1" thickTop="1" thickBot="1" x14ac:dyDescent="0.25">
      <c r="B119" s="529"/>
      <c r="C119" s="541"/>
      <c r="D119" s="586"/>
      <c r="E119" s="1180" t="s">
        <v>62</v>
      </c>
      <c r="F119" s="1179"/>
      <c r="G119" s="1179"/>
      <c r="H119" s="1181"/>
      <c r="I119" s="1471">
        <f>I121+I122+I120</f>
        <v>0</v>
      </c>
      <c r="J119" s="1472"/>
      <c r="K119" s="541"/>
      <c r="L119" s="542"/>
      <c r="O119" s="538"/>
    </row>
    <row r="120" spans="2:15" ht="14.25" customHeight="1" thickTop="1" thickBot="1" x14ac:dyDescent="0.25">
      <c r="B120" s="529"/>
      <c r="C120" s="541"/>
      <c r="D120" s="586"/>
      <c r="E120" s="591" t="s">
        <v>151</v>
      </c>
      <c r="F120" s="592"/>
      <c r="G120" s="592"/>
      <c r="H120" s="592"/>
      <c r="I120" s="1292"/>
      <c r="J120" s="1292"/>
      <c r="K120" s="541"/>
      <c r="L120" s="542"/>
      <c r="O120" s="538"/>
    </row>
    <row r="121" spans="2:15" ht="14.25" customHeight="1" thickTop="1" thickBot="1" x14ac:dyDescent="0.25">
      <c r="B121" s="529"/>
      <c r="C121" s="541"/>
      <c r="D121" s="586"/>
      <c r="E121" s="591" t="s">
        <v>41</v>
      </c>
      <c r="F121" s="588"/>
      <c r="G121" s="588"/>
      <c r="H121" s="588"/>
      <c r="I121" s="1293"/>
      <c r="J121" s="1294"/>
      <c r="K121" s="541"/>
      <c r="L121" s="542"/>
      <c r="O121" s="538"/>
    </row>
    <row r="122" spans="2:15" ht="14.25" customHeight="1" thickTop="1" thickBot="1" x14ac:dyDescent="0.25">
      <c r="B122" s="529"/>
      <c r="C122" s="541"/>
      <c r="D122" s="586"/>
      <c r="E122" s="580" t="s">
        <v>40</v>
      </c>
      <c r="F122" s="588"/>
      <c r="G122" s="588"/>
      <c r="H122" s="593"/>
      <c r="I122" s="1291"/>
      <c r="J122" s="1291"/>
      <c r="K122" s="541"/>
      <c r="L122" s="542"/>
      <c r="O122" s="538"/>
    </row>
    <row r="123" spans="2:15" ht="14.25" customHeight="1" thickTop="1" thickBot="1" x14ac:dyDescent="0.25">
      <c r="B123" s="529"/>
      <c r="C123" s="541"/>
      <c r="D123" s="586"/>
      <c r="E123" s="1180" t="s">
        <v>63</v>
      </c>
      <c r="F123" s="1179"/>
      <c r="G123" s="1179"/>
      <c r="H123" s="1179"/>
      <c r="I123" s="1471">
        <f>I125+I126+I124</f>
        <v>0</v>
      </c>
      <c r="J123" s="1472"/>
      <c r="K123" s="541"/>
      <c r="L123" s="542"/>
    </row>
    <row r="124" spans="2:15" ht="14.25" customHeight="1" thickTop="1" thickBot="1" x14ac:dyDescent="0.25">
      <c r="B124" s="529"/>
      <c r="C124" s="541"/>
      <c r="D124" s="586"/>
      <c r="E124" s="591" t="s">
        <v>42</v>
      </c>
      <c r="F124" s="592"/>
      <c r="G124" s="592"/>
      <c r="H124" s="592"/>
      <c r="I124" s="1292"/>
      <c r="J124" s="1292"/>
      <c r="K124" s="541"/>
      <c r="L124" s="542"/>
    </row>
    <row r="125" spans="2:15" ht="14.25" customHeight="1" thickTop="1" thickBot="1" x14ac:dyDescent="0.25">
      <c r="B125" s="529"/>
      <c r="C125" s="541"/>
      <c r="D125" s="586"/>
      <c r="E125" s="591" t="s">
        <v>41</v>
      </c>
      <c r="F125" s="588"/>
      <c r="G125" s="588"/>
      <c r="H125" s="588"/>
      <c r="I125" s="1293"/>
      <c r="J125" s="1294"/>
      <c r="K125" s="541"/>
      <c r="L125" s="542"/>
    </row>
    <row r="126" spans="2:15" ht="14.25" customHeight="1" thickTop="1" thickBot="1" x14ac:dyDescent="0.25">
      <c r="B126" s="529"/>
      <c r="C126" s="541"/>
      <c r="D126" s="586"/>
      <c r="E126" s="580" t="s">
        <v>40</v>
      </c>
      <c r="F126" s="588"/>
      <c r="G126" s="588"/>
      <c r="H126" s="593"/>
      <c r="I126" s="1291"/>
      <c r="J126" s="1291"/>
      <c r="K126" s="541"/>
      <c r="L126" s="542"/>
    </row>
    <row r="127" spans="2:15" ht="14.25" customHeight="1" thickTop="1" thickBot="1" x14ac:dyDescent="0.25">
      <c r="B127" s="529"/>
      <c r="C127" s="541"/>
      <c r="D127" s="586"/>
      <c r="E127" s="1180" t="s">
        <v>122</v>
      </c>
      <c r="F127" s="1179"/>
      <c r="G127" s="1179"/>
      <c r="H127" s="1179"/>
      <c r="I127" s="1453">
        <f>SUM(I128:J132)</f>
        <v>30</v>
      </c>
      <c r="J127" s="1453"/>
      <c r="K127" s="541"/>
      <c r="L127" s="542"/>
    </row>
    <row r="128" spans="2:15" ht="14.25" customHeight="1" thickTop="1" thickBot="1" x14ac:dyDescent="0.25">
      <c r="B128" s="529"/>
      <c r="C128" s="541"/>
      <c r="D128" s="586"/>
      <c r="E128" s="580" t="s">
        <v>38</v>
      </c>
      <c r="F128" s="581"/>
      <c r="G128" s="581"/>
      <c r="H128" s="582"/>
      <c r="I128" s="1292">
        <v>14</v>
      </c>
      <c r="J128" s="1292"/>
      <c r="K128" s="541"/>
      <c r="L128" s="542"/>
    </row>
    <row r="129" spans="2:12" ht="14.25" customHeight="1" thickTop="1" thickBot="1" x14ac:dyDescent="0.25">
      <c r="B129" s="529"/>
      <c r="C129" s="541"/>
      <c r="D129" s="586"/>
      <c r="E129" s="583" t="s">
        <v>149</v>
      </c>
      <c r="F129" s="584"/>
      <c r="G129" s="584"/>
      <c r="H129" s="585"/>
      <c r="I129" s="1293"/>
      <c r="J129" s="1294"/>
      <c r="K129" s="541"/>
      <c r="L129" s="542"/>
    </row>
    <row r="130" spans="2:12" ht="14.25" customHeight="1" thickTop="1" thickBot="1" x14ac:dyDescent="0.25">
      <c r="B130" s="529"/>
      <c r="C130" s="541"/>
      <c r="D130" s="586"/>
      <c r="E130" s="583" t="s">
        <v>22</v>
      </c>
      <c r="F130" s="584"/>
      <c r="G130" s="584"/>
      <c r="H130" s="585"/>
      <c r="I130" s="1293">
        <v>1</v>
      </c>
      <c r="J130" s="1294"/>
      <c r="K130" s="541"/>
      <c r="L130" s="542"/>
    </row>
    <row r="131" spans="2:12" ht="14.25" customHeight="1" thickTop="1" thickBot="1" x14ac:dyDescent="0.25">
      <c r="B131" s="529"/>
      <c r="C131" s="541"/>
      <c r="D131" s="586"/>
      <c r="E131" s="587" t="s">
        <v>21</v>
      </c>
      <c r="F131" s="588"/>
      <c r="G131" s="588"/>
      <c r="H131" s="588"/>
      <c r="I131" s="1293">
        <v>15</v>
      </c>
      <c r="J131" s="1294"/>
      <c r="K131" s="541"/>
      <c r="L131" s="542"/>
    </row>
    <row r="132" spans="2:12" ht="14.25" customHeight="1" thickTop="1" thickBot="1" x14ac:dyDescent="0.25">
      <c r="B132" s="529"/>
      <c r="C132" s="541"/>
      <c r="D132" s="586"/>
      <c r="E132" s="589" t="s">
        <v>150</v>
      </c>
      <c r="F132" s="578"/>
      <c r="G132" s="578"/>
      <c r="H132" s="578"/>
      <c r="I132" s="1291"/>
      <c r="J132" s="1291"/>
      <c r="K132" s="541"/>
      <c r="L132" s="542"/>
    </row>
    <row r="133" spans="2:12" ht="14.25" customHeight="1" thickTop="1" thickBot="1" x14ac:dyDescent="0.25">
      <c r="B133" s="529"/>
      <c r="C133" s="541"/>
      <c r="D133" s="586"/>
      <c r="E133" s="1178" t="s">
        <v>123</v>
      </c>
      <c r="F133" s="1179"/>
      <c r="G133" s="1179"/>
      <c r="H133" s="1179"/>
      <c r="I133" s="1453">
        <f>SUM(I134:J138)</f>
        <v>26</v>
      </c>
      <c r="J133" s="1453"/>
      <c r="K133" s="541"/>
      <c r="L133" s="542"/>
    </row>
    <row r="134" spans="2:12" ht="14.25" customHeight="1" thickTop="1" thickBot="1" x14ac:dyDescent="0.25">
      <c r="B134" s="529"/>
      <c r="C134" s="541"/>
      <c r="D134" s="586"/>
      <c r="E134" s="580" t="s">
        <v>42</v>
      </c>
      <c r="F134" s="581"/>
      <c r="G134" s="581"/>
      <c r="H134" s="582"/>
      <c r="I134" s="1292">
        <v>8</v>
      </c>
      <c r="J134" s="1292"/>
      <c r="K134" s="541"/>
      <c r="L134" s="542"/>
    </row>
    <row r="135" spans="2:12" ht="14.25" customHeight="1" thickTop="1" thickBot="1" x14ac:dyDescent="0.25">
      <c r="B135" s="529"/>
      <c r="C135" s="541"/>
      <c r="D135" s="586"/>
      <c r="E135" s="583" t="s">
        <v>149</v>
      </c>
      <c r="F135" s="584"/>
      <c r="G135" s="584"/>
      <c r="H135" s="585"/>
      <c r="I135" s="1293">
        <v>2</v>
      </c>
      <c r="J135" s="1294"/>
      <c r="K135" s="541"/>
      <c r="L135" s="542"/>
    </row>
    <row r="136" spans="2:12" ht="14.25" customHeight="1" thickTop="1" thickBot="1" x14ac:dyDescent="0.25">
      <c r="B136" s="529"/>
      <c r="C136" s="541"/>
      <c r="D136" s="586"/>
      <c r="E136" s="583" t="s">
        <v>41</v>
      </c>
      <c r="F136" s="584"/>
      <c r="G136" s="584"/>
      <c r="H136" s="585"/>
      <c r="I136" s="1293">
        <v>2</v>
      </c>
      <c r="J136" s="1294"/>
      <c r="K136" s="541"/>
      <c r="L136" s="542"/>
    </row>
    <row r="137" spans="2:12" ht="14.25" customHeight="1" thickTop="1" thickBot="1" x14ac:dyDescent="0.25">
      <c r="B137" s="529"/>
      <c r="C137" s="541"/>
      <c r="D137" s="586"/>
      <c r="E137" s="587" t="s">
        <v>40</v>
      </c>
      <c r="F137" s="588"/>
      <c r="G137" s="588"/>
      <c r="H137" s="588"/>
      <c r="I137" s="1293">
        <v>14</v>
      </c>
      <c r="J137" s="1294"/>
      <c r="K137" s="541"/>
      <c r="L137" s="542"/>
    </row>
    <row r="138" spans="2:12" ht="14.25" customHeight="1" thickTop="1" thickBot="1" x14ac:dyDescent="0.25">
      <c r="B138" s="529"/>
      <c r="C138" s="541"/>
      <c r="D138" s="586"/>
      <c r="E138" s="589" t="s">
        <v>152</v>
      </c>
      <c r="F138" s="578"/>
      <c r="G138" s="578"/>
      <c r="H138" s="578"/>
      <c r="I138" s="1291"/>
      <c r="J138" s="1291"/>
      <c r="K138" s="541"/>
      <c r="L138" s="542"/>
    </row>
    <row r="139" spans="2:12" ht="14.25" customHeight="1" thickTop="1" thickBot="1" x14ac:dyDescent="0.25">
      <c r="B139" s="529"/>
      <c r="C139" s="541"/>
      <c r="D139" s="586"/>
      <c r="E139" s="1178" t="s">
        <v>148</v>
      </c>
      <c r="F139" s="1179"/>
      <c r="G139" s="1179"/>
      <c r="H139" s="1179"/>
      <c r="I139" s="1453">
        <f>SUM(I140:J144)</f>
        <v>0</v>
      </c>
      <c r="J139" s="1453"/>
      <c r="K139" s="541"/>
      <c r="L139" s="542"/>
    </row>
    <row r="140" spans="2:12" ht="14.25" customHeight="1" thickTop="1" thickBot="1" x14ac:dyDescent="0.25">
      <c r="B140" s="529"/>
      <c r="C140" s="541"/>
      <c r="D140" s="586"/>
      <c r="E140" s="580" t="s">
        <v>38</v>
      </c>
      <c r="F140" s="581"/>
      <c r="G140" s="581"/>
      <c r="H140" s="582"/>
      <c r="I140" s="1292"/>
      <c r="J140" s="1292"/>
      <c r="K140" s="541"/>
      <c r="L140" s="542"/>
    </row>
    <row r="141" spans="2:12" ht="14.25" customHeight="1" thickTop="1" thickBot="1" x14ac:dyDescent="0.25">
      <c r="B141" s="529"/>
      <c r="C141" s="541"/>
      <c r="D141" s="586"/>
      <c r="E141" s="583" t="s">
        <v>149</v>
      </c>
      <c r="F141" s="584"/>
      <c r="G141" s="584"/>
      <c r="H141" s="585"/>
      <c r="I141" s="1293"/>
      <c r="J141" s="1294"/>
      <c r="K141" s="541"/>
      <c r="L141" s="542"/>
    </row>
    <row r="142" spans="2:12" ht="14.25" customHeight="1" thickTop="1" thickBot="1" x14ac:dyDescent="0.25">
      <c r="B142" s="529"/>
      <c r="C142" s="541"/>
      <c r="D142" s="586"/>
      <c r="E142" s="583" t="s">
        <v>22</v>
      </c>
      <c r="F142" s="584"/>
      <c r="G142" s="584"/>
      <c r="H142" s="585"/>
      <c r="I142" s="1293"/>
      <c r="J142" s="1294"/>
      <c r="K142" s="541"/>
      <c r="L142" s="542"/>
    </row>
    <row r="143" spans="2:12" ht="14.25" customHeight="1" thickTop="1" thickBot="1" x14ac:dyDescent="0.25">
      <c r="B143" s="529"/>
      <c r="C143" s="541"/>
      <c r="D143" s="586"/>
      <c r="E143" s="587" t="s">
        <v>21</v>
      </c>
      <c r="F143" s="588"/>
      <c r="G143" s="588"/>
      <c r="H143" s="588"/>
      <c r="I143" s="1293"/>
      <c r="J143" s="1294"/>
      <c r="K143" s="541"/>
      <c r="L143" s="542"/>
    </row>
    <row r="144" spans="2:12" ht="14.25" customHeight="1" thickTop="1" thickBot="1" x14ac:dyDescent="0.25">
      <c r="B144" s="529"/>
      <c r="C144" s="541"/>
      <c r="D144" s="586"/>
      <c r="E144" s="589" t="s">
        <v>150</v>
      </c>
      <c r="F144" s="578"/>
      <c r="G144" s="578"/>
      <c r="H144" s="578"/>
      <c r="I144" s="1291"/>
      <c r="J144" s="1291"/>
      <c r="K144" s="541"/>
      <c r="L144" s="542"/>
    </row>
    <row r="145" spans="2:14" ht="16.5" customHeight="1" thickTop="1" thickBot="1" x14ac:dyDescent="0.25">
      <c r="B145" s="529"/>
      <c r="C145" s="541"/>
      <c r="D145" s="1182" t="s">
        <v>153</v>
      </c>
      <c r="E145" s="1183"/>
      <c r="F145" s="1184"/>
      <c r="G145" s="1185"/>
      <c r="H145" s="1185"/>
      <c r="I145" s="1422">
        <f>(I146+I151+I156+I161+I166+I171+I176)</f>
        <v>0</v>
      </c>
      <c r="J145" s="1423"/>
      <c r="K145" s="541"/>
      <c r="L145" s="542"/>
    </row>
    <row r="146" spans="2:14" ht="14.25" customHeight="1" thickTop="1" thickBot="1" x14ac:dyDescent="0.25">
      <c r="B146" s="529"/>
      <c r="C146" s="541"/>
      <c r="D146" s="595"/>
      <c r="E146" s="1186" t="s">
        <v>23</v>
      </c>
      <c r="F146" s="1179"/>
      <c r="G146" s="1179"/>
      <c r="H146" s="1181"/>
      <c r="I146" s="1471">
        <f>(I147+I148+I149+I150)</f>
        <v>0</v>
      </c>
      <c r="J146" s="1472"/>
      <c r="K146" s="541"/>
      <c r="L146" s="542"/>
      <c r="N146" s="538"/>
    </row>
    <row r="147" spans="2:14" ht="14.25" customHeight="1" thickTop="1" thickBot="1" x14ac:dyDescent="0.25">
      <c r="B147" s="529"/>
      <c r="C147" s="541"/>
      <c r="D147" s="596"/>
      <c r="E147" s="597" t="s">
        <v>38</v>
      </c>
      <c r="F147" s="588"/>
      <c r="G147" s="588"/>
      <c r="H147" s="593"/>
      <c r="I147" s="1291"/>
      <c r="J147" s="1291"/>
      <c r="K147" s="541"/>
      <c r="L147" s="542"/>
      <c r="N147" s="538"/>
    </row>
    <row r="148" spans="2:14" ht="14.25" customHeight="1" thickTop="1" thickBot="1" x14ac:dyDescent="0.25">
      <c r="B148" s="529"/>
      <c r="C148" s="541"/>
      <c r="D148" s="596"/>
      <c r="E148" s="597" t="s">
        <v>149</v>
      </c>
      <c r="F148" s="588"/>
      <c r="G148" s="588"/>
      <c r="H148" s="593"/>
      <c r="I148" s="1291"/>
      <c r="J148" s="1291"/>
      <c r="K148" s="541"/>
      <c r="L148" s="542"/>
      <c r="N148" s="538"/>
    </row>
    <row r="149" spans="2:14" ht="14.25" customHeight="1" thickTop="1" thickBot="1" x14ac:dyDescent="0.25">
      <c r="B149" s="529"/>
      <c r="C149" s="541"/>
      <c r="D149" s="596"/>
      <c r="E149" s="597" t="s">
        <v>22</v>
      </c>
      <c r="F149" s="588"/>
      <c r="G149" s="588"/>
      <c r="H149" s="593"/>
      <c r="I149" s="1291"/>
      <c r="J149" s="1291"/>
      <c r="K149" s="541"/>
      <c r="L149" s="542"/>
      <c r="N149" s="538"/>
    </row>
    <row r="150" spans="2:14" ht="14.25" customHeight="1" thickTop="1" thickBot="1" x14ac:dyDescent="0.25">
      <c r="B150" s="529"/>
      <c r="C150" s="541"/>
      <c r="D150" s="596"/>
      <c r="E150" s="597" t="s">
        <v>21</v>
      </c>
      <c r="F150" s="598"/>
      <c r="G150" s="598"/>
      <c r="H150" s="599"/>
      <c r="I150" s="1291"/>
      <c r="J150" s="1291"/>
      <c r="K150" s="541"/>
      <c r="L150" s="542"/>
      <c r="M150" s="538"/>
      <c r="N150" s="538"/>
    </row>
    <row r="151" spans="2:14" ht="14.25" customHeight="1" thickTop="1" thickBot="1" x14ac:dyDescent="0.25">
      <c r="B151" s="529"/>
      <c r="C151" s="541"/>
      <c r="D151" s="596"/>
      <c r="E151" s="1187" t="s">
        <v>7</v>
      </c>
      <c r="F151" s="1188"/>
      <c r="G151" s="1188"/>
      <c r="H151" s="1188"/>
      <c r="I151" s="1473">
        <f>(I152+I153+I154+I155)</f>
        <v>0</v>
      </c>
      <c r="J151" s="1473"/>
      <c r="K151" s="541"/>
      <c r="L151" s="542"/>
      <c r="M151" s="538"/>
      <c r="N151" s="538"/>
    </row>
    <row r="152" spans="2:14" ht="14.25" customHeight="1" thickTop="1" thickBot="1" x14ac:dyDescent="0.25">
      <c r="B152" s="529"/>
      <c r="C152" s="541"/>
      <c r="D152" s="596"/>
      <c r="E152" s="597" t="s">
        <v>38</v>
      </c>
      <c r="F152" s="588"/>
      <c r="G152" s="588"/>
      <c r="H152" s="593"/>
      <c r="I152" s="1291"/>
      <c r="J152" s="1291"/>
      <c r="K152" s="541"/>
      <c r="L152" s="542"/>
      <c r="M152" s="538"/>
      <c r="N152" s="538"/>
    </row>
    <row r="153" spans="2:14" ht="14.25" customHeight="1" thickTop="1" thickBot="1" x14ac:dyDescent="0.25">
      <c r="B153" s="529"/>
      <c r="C153" s="541"/>
      <c r="D153" s="596"/>
      <c r="E153" s="597" t="s">
        <v>149</v>
      </c>
      <c r="F153" s="588"/>
      <c r="G153" s="588"/>
      <c r="H153" s="593"/>
      <c r="I153" s="1291"/>
      <c r="J153" s="1291"/>
      <c r="K153" s="541"/>
      <c r="L153" s="542"/>
      <c r="M153" s="538"/>
      <c r="N153" s="538"/>
    </row>
    <row r="154" spans="2:14" ht="14.25" customHeight="1" thickTop="1" thickBot="1" x14ac:dyDescent="0.25">
      <c r="B154" s="529"/>
      <c r="C154" s="541"/>
      <c r="D154" s="596"/>
      <c r="E154" s="597" t="s">
        <v>22</v>
      </c>
      <c r="F154" s="588"/>
      <c r="G154" s="588"/>
      <c r="H154" s="593"/>
      <c r="I154" s="1291"/>
      <c r="J154" s="1291"/>
      <c r="K154" s="541"/>
      <c r="L154" s="542"/>
      <c r="M154" s="538"/>
      <c r="N154" s="538"/>
    </row>
    <row r="155" spans="2:14" ht="14.25" customHeight="1" thickTop="1" thickBot="1" x14ac:dyDescent="0.25">
      <c r="B155" s="529"/>
      <c r="C155" s="541"/>
      <c r="D155" s="596"/>
      <c r="E155" s="597" t="s">
        <v>21</v>
      </c>
      <c r="F155" s="598"/>
      <c r="G155" s="598"/>
      <c r="H155" s="599"/>
      <c r="I155" s="1291"/>
      <c r="J155" s="1291"/>
      <c r="K155" s="541"/>
      <c r="L155" s="542"/>
      <c r="M155" s="538"/>
      <c r="N155" s="538"/>
    </row>
    <row r="156" spans="2:14" ht="14.25" customHeight="1" thickTop="1" thickBot="1" x14ac:dyDescent="0.25">
      <c r="B156" s="529"/>
      <c r="C156" s="541"/>
      <c r="D156" s="596"/>
      <c r="E156" s="1187" t="s">
        <v>154</v>
      </c>
      <c r="F156" s="1188"/>
      <c r="G156" s="1188"/>
      <c r="H156" s="1188"/>
      <c r="I156" s="1473">
        <f>(I157+I158+I159+I160)</f>
        <v>0</v>
      </c>
      <c r="J156" s="1473"/>
      <c r="K156" s="541"/>
      <c r="L156" s="542"/>
      <c r="M156" s="538"/>
      <c r="N156" s="538"/>
    </row>
    <row r="157" spans="2:14" ht="14.25" customHeight="1" thickTop="1" thickBot="1" x14ac:dyDescent="0.25">
      <c r="B157" s="529"/>
      <c r="C157" s="541"/>
      <c r="D157" s="596"/>
      <c r="E157" s="597" t="s">
        <v>38</v>
      </c>
      <c r="F157" s="588"/>
      <c r="G157" s="588"/>
      <c r="H157" s="593"/>
      <c r="I157" s="1291"/>
      <c r="J157" s="1291"/>
      <c r="K157" s="541"/>
      <c r="L157" s="542"/>
      <c r="M157" s="538"/>
      <c r="N157" s="538"/>
    </row>
    <row r="158" spans="2:14" ht="14.25" customHeight="1" thickTop="1" thickBot="1" x14ac:dyDescent="0.25">
      <c r="B158" s="529"/>
      <c r="C158" s="541"/>
      <c r="D158" s="596"/>
      <c r="E158" s="597" t="s">
        <v>149</v>
      </c>
      <c r="F158" s="588"/>
      <c r="G158" s="588"/>
      <c r="H158" s="593"/>
      <c r="I158" s="1291"/>
      <c r="J158" s="1291"/>
      <c r="K158" s="541"/>
      <c r="L158" s="542"/>
      <c r="M158" s="538"/>
      <c r="N158" s="538"/>
    </row>
    <row r="159" spans="2:14" ht="14.25" customHeight="1" thickTop="1" thickBot="1" x14ac:dyDescent="0.25">
      <c r="B159" s="529"/>
      <c r="C159" s="541"/>
      <c r="D159" s="596"/>
      <c r="E159" s="597" t="s">
        <v>22</v>
      </c>
      <c r="F159" s="588"/>
      <c r="G159" s="588"/>
      <c r="H159" s="593"/>
      <c r="I159" s="1291"/>
      <c r="J159" s="1291"/>
      <c r="K159" s="541"/>
      <c r="L159" s="542"/>
      <c r="M159" s="538"/>
      <c r="N159" s="538"/>
    </row>
    <row r="160" spans="2:14" ht="14.25" customHeight="1" thickTop="1" thickBot="1" x14ac:dyDescent="0.25">
      <c r="B160" s="529"/>
      <c r="C160" s="541"/>
      <c r="D160" s="596"/>
      <c r="E160" s="597" t="s">
        <v>21</v>
      </c>
      <c r="F160" s="598"/>
      <c r="G160" s="598"/>
      <c r="H160" s="599"/>
      <c r="I160" s="1291"/>
      <c r="J160" s="1291"/>
      <c r="K160" s="541"/>
      <c r="L160" s="542"/>
      <c r="M160" s="538"/>
      <c r="N160" s="538"/>
    </row>
    <row r="161" spans="1:14" ht="14.25" customHeight="1" thickTop="1" thickBot="1" x14ac:dyDescent="0.25">
      <c r="B161" s="529"/>
      <c r="C161" s="541"/>
      <c r="D161" s="596"/>
      <c r="E161" s="1189" t="s">
        <v>64</v>
      </c>
      <c r="F161" s="1179"/>
      <c r="G161" s="1179"/>
      <c r="H161" s="1181"/>
      <c r="I161" s="1473">
        <f>(I162+I163+I164+I165)</f>
        <v>0</v>
      </c>
      <c r="J161" s="1473"/>
      <c r="K161" s="541"/>
      <c r="L161" s="542"/>
      <c r="M161" s="538"/>
      <c r="N161" s="538"/>
    </row>
    <row r="162" spans="1:14" ht="14.25" customHeight="1" thickTop="1" thickBot="1" x14ac:dyDescent="0.25">
      <c r="B162" s="529"/>
      <c r="C162" s="541"/>
      <c r="D162" s="596"/>
      <c r="E162" s="601" t="s">
        <v>39</v>
      </c>
      <c r="F162" s="581"/>
      <c r="G162" s="581"/>
      <c r="H162" s="582"/>
      <c r="I162" s="1291"/>
      <c r="J162" s="1291"/>
      <c r="K162" s="541"/>
      <c r="L162" s="542"/>
      <c r="M162" s="538"/>
      <c r="N162" s="538"/>
    </row>
    <row r="163" spans="1:14" ht="14.25" customHeight="1" thickTop="1" thickBot="1" x14ac:dyDescent="0.25">
      <c r="B163" s="529"/>
      <c r="C163" s="541"/>
      <c r="D163" s="596"/>
      <c r="E163" s="601" t="s">
        <v>149</v>
      </c>
      <c r="F163" s="581"/>
      <c r="G163" s="581"/>
      <c r="H163" s="582"/>
      <c r="I163" s="1291"/>
      <c r="J163" s="1291"/>
      <c r="K163" s="541"/>
      <c r="L163" s="542"/>
      <c r="M163" s="538"/>
      <c r="N163" s="538"/>
    </row>
    <row r="164" spans="1:14" ht="14.25" customHeight="1" thickTop="1" thickBot="1" x14ac:dyDescent="0.25">
      <c r="B164" s="529"/>
      <c r="C164" s="541"/>
      <c r="D164" s="596"/>
      <c r="E164" s="601" t="s">
        <v>41</v>
      </c>
      <c r="F164" s="581"/>
      <c r="G164" s="581"/>
      <c r="H164" s="582"/>
      <c r="I164" s="1291"/>
      <c r="J164" s="1291"/>
      <c r="K164" s="541"/>
      <c r="L164" s="542"/>
      <c r="M164" s="538"/>
      <c r="N164" s="538"/>
    </row>
    <row r="165" spans="1:14" ht="14.25" customHeight="1" thickTop="1" thickBot="1" x14ac:dyDescent="0.25">
      <c r="A165" s="538"/>
      <c r="B165" s="530"/>
      <c r="C165" s="541"/>
      <c r="D165" s="596"/>
      <c r="E165" s="601" t="s">
        <v>40</v>
      </c>
      <c r="F165" s="581"/>
      <c r="G165" s="581"/>
      <c r="H165" s="582"/>
      <c r="I165" s="1291"/>
      <c r="J165" s="1291"/>
      <c r="K165" s="541"/>
      <c r="L165" s="542"/>
      <c r="M165" s="538"/>
    </row>
    <row r="166" spans="1:14" ht="14.25" customHeight="1" thickTop="1" thickBot="1" x14ac:dyDescent="0.25">
      <c r="A166" s="538"/>
      <c r="B166" s="530"/>
      <c r="C166" s="541"/>
      <c r="D166" s="596"/>
      <c r="E166" s="1189" t="s">
        <v>65</v>
      </c>
      <c r="F166" s="1179"/>
      <c r="G166" s="1179"/>
      <c r="H166" s="1181"/>
      <c r="I166" s="1473">
        <f>(I167+I168+I169+I170)</f>
        <v>0</v>
      </c>
      <c r="J166" s="1473"/>
      <c r="K166" s="541"/>
      <c r="L166" s="542"/>
      <c r="M166" s="538"/>
    </row>
    <row r="167" spans="1:14" ht="14.25" customHeight="1" thickTop="1" thickBot="1" x14ac:dyDescent="0.25">
      <c r="A167" s="538"/>
      <c r="B167" s="530"/>
      <c r="C167" s="541"/>
      <c r="D167" s="596"/>
      <c r="E167" s="601" t="s">
        <v>42</v>
      </c>
      <c r="F167" s="581"/>
      <c r="G167" s="581"/>
      <c r="H167" s="582"/>
      <c r="I167" s="1291"/>
      <c r="J167" s="1291"/>
      <c r="K167" s="541"/>
      <c r="L167" s="542"/>
      <c r="M167" s="538"/>
    </row>
    <row r="168" spans="1:14" ht="14.25" customHeight="1" thickTop="1" thickBot="1" x14ac:dyDescent="0.25">
      <c r="A168" s="538"/>
      <c r="B168" s="530"/>
      <c r="C168" s="541"/>
      <c r="D168" s="596"/>
      <c r="E168" s="601" t="s">
        <v>149</v>
      </c>
      <c r="F168" s="581"/>
      <c r="G168" s="581"/>
      <c r="H168" s="582"/>
      <c r="I168" s="1291"/>
      <c r="J168" s="1291"/>
      <c r="K168" s="541"/>
      <c r="L168" s="542"/>
      <c r="M168" s="538"/>
    </row>
    <row r="169" spans="1:14" ht="14.25" customHeight="1" thickTop="1" thickBot="1" x14ac:dyDescent="0.25">
      <c r="A169" s="538"/>
      <c r="B169" s="530"/>
      <c r="C169" s="541"/>
      <c r="D169" s="596"/>
      <c r="E169" s="601" t="s">
        <v>41</v>
      </c>
      <c r="F169" s="581"/>
      <c r="G169" s="581"/>
      <c r="H169" s="582"/>
      <c r="I169" s="1291"/>
      <c r="J169" s="1291"/>
      <c r="K169" s="541"/>
      <c r="L169" s="542"/>
      <c r="M169" s="538"/>
    </row>
    <row r="170" spans="1:14" ht="14.25" customHeight="1" thickTop="1" thickBot="1" x14ac:dyDescent="0.25">
      <c r="A170" s="538"/>
      <c r="B170" s="530"/>
      <c r="C170" s="541"/>
      <c r="D170" s="596"/>
      <c r="E170" s="601" t="s">
        <v>40</v>
      </c>
      <c r="F170" s="581"/>
      <c r="G170" s="581"/>
      <c r="H170" s="582"/>
      <c r="I170" s="1291"/>
      <c r="J170" s="1291"/>
      <c r="K170" s="541"/>
      <c r="L170" s="542"/>
      <c r="M170" s="538"/>
    </row>
    <row r="171" spans="1:14" ht="14.25" customHeight="1" thickTop="1" thickBot="1" x14ac:dyDescent="0.25">
      <c r="A171" s="538"/>
      <c r="B171" s="530"/>
      <c r="C171" s="541"/>
      <c r="D171" s="596"/>
      <c r="E171" s="1189" t="s">
        <v>175</v>
      </c>
      <c r="F171" s="1179"/>
      <c r="G171" s="1179"/>
      <c r="H171" s="1181"/>
      <c r="I171" s="1473">
        <f>(I172+I173+I174+I175)</f>
        <v>0</v>
      </c>
      <c r="J171" s="1473"/>
      <c r="K171" s="541"/>
      <c r="L171" s="542"/>
      <c r="M171" s="538"/>
    </row>
    <row r="172" spans="1:14" ht="14.25" customHeight="1" thickTop="1" thickBot="1" x14ac:dyDescent="0.25">
      <c r="A172" s="538"/>
      <c r="B172" s="530"/>
      <c r="C172" s="541"/>
      <c r="D172" s="596"/>
      <c r="E172" s="601" t="s">
        <v>42</v>
      </c>
      <c r="F172" s="581"/>
      <c r="G172" s="581"/>
      <c r="H172" s="582"/>
      <c r="I172" s="1291"/>
      <c r="J172" s="1291"/>
      <c r="K172" s="541"/>
      <c r="L172" s="542"/>
      <c r="M172" s="538"/>
    </row>
    <row r="173" spans="1:14" ht="14.25" customHeight="1" thickTop="1" thickBot="1" x14ac:dyDescent="0.25">
      <c r="A173" s="538"/>
      <c r="B173" s="530"/>
      <c r="C173" s="541"/>
      <c r="D173" s="596"/>
      <c r="E173" s="601" t="s">
        <v>149</v>
      </c>
      <c r="F173" s="581"/>
      <c r="G173" s="581"/>
      <c r="H173" s="582"/>
      <c r="I173" s="1474"/>
      <c r="J173" s="1474"/>
      <c r="K173" s="541"/>
      <c r="L173" s="542"/>
      <c r="M173" s="538"/>
    </row>
    <row r="174" spans="1:14" ht="14.25" customHeight="1" thickTop="1" thickBot="1" x14ac:dyDescent="0.25">
      <c r="A174" s="538"/>
      <c r="B174" s="530"/>
      <c r="C174" s="541"/>
      <c r="D174" s="596"/>
      <c r="E174" s="601" t="s">
        <v>41</v>
      </c>
      <c r="F174" s="581"/>
      <c r="G174" s="581"/>
      <c r="H174" s="582"/>
      <c r="I174" s="1291"/>
      <c r="J174" s="1291"/>
      <c r="K174" s="541"/>
      <c r="L174" s="542"/>
      <c r="M174" s="538"/>
    </row>
    <row r="175" spans="1:14" ht="14.25" customHeight="1" thickTop="1" thickBot="1" x14ac:dyDescent="0.25">
      <c r="A175" s="538"/>
      <c r="B175" s="530"/>
      <c r="C175" s="541"/>
      <c r="D175" s="596"/>
      <c r="E175" s="601" t="s">
        <v>40</v>
      </c>
      <c r="F175" s="581"/>
      <c r="G175" s="581"/>
      <c r="H175" s="582"/>
      <c r="I175" s="1291"/>
      <c r="J175" s="1291"/>
      <c r="K175" s="541"/>
      <c r="L175" s="542"/>
      <c r="M175" s="538"/>
    </row>
    <row r="176" spans="1:14" ht="14.25" customHeight="1" thickTop="1" thickBot="1" x14ac:dyDescent="0.25">
      <c r="A176" s="538"/>
      <c r="B176" s="530"/>
      <c r="C176" s="541"/>
      <c r="D176" s="596"/>
      <c r="E176" s="1189" t="s">
        <v>172</v>
      </c>
      <c r="F176" s="1179"/>
      <c r="G176" s="1179"/>
      <c r="H176" s="1181"/>
      <c r="I176" s="1473">
        <f>(I177+I178+I179+I180)</f>
        <v>0</v>
      </c>
      <c r="J176" s="1473"/>
      <c r="K176" s="541"/>
      <c r="L176" s="542"/>
      <c r="M176" s="538"/>
    </row>
    <row r="177" spans="1:17" ht="14.25" customHeight="1" thickTop="1" thickBot="1" x14ac:dyDescent="0.25">
      <c r="A177" s="538"/>
      <c r="B177" s="530"/>
      <c r="C177" s="541"/>
      <c r="D177" s="596"/>
      <c r="E177" s="601" t="s">
        <v>42</v>
      </c>
      <c r="F177" s="581"/>
      <c r="G177" s="581"/>
      <c r="H177" s="582"/>
      <c r="I177" s="1291"/>
      <c r="J177" s="1291"/>
      <c r="K177" s="541"/>
      <c r="L177" s="542"/>
      <c r="M177" s="538"/>
    </row>
    <row r="178" spans="1:17" ht="14.25" customHeight="1" thickTop="1" thickBot="1" x14ac:dyDescent="0.25">
      <c r="A178" s="538"/>
      <c r="B178" s="530"/>
      <c r="C178" s="541"/>
      <c r="D178" s="596"/>
      <c r="E178" s="601" t="s">
        <v>149</v>
      </c>
      <c r="F178" s="581"/>
      <c r="G178" s="581"/>
      <c r="H178" s="582"/>
      <c r="I178" s="1291"/>
      <c r="J178" s="1291"/>
      <c r="K178" s="541"/>
      <c r="L178" s="542"/>
      <c r="M178" s="538"/>
    </row>
    <row r="179" spans="1:17" ht="14.25" customHeight="1" thickTop="1" thickBot="1" x14ac:dyDescent="0.25">
      <c r="A179" s="538"/>
      <c r="B179" s="530"/>
      <c r="C179" s="541"/>
      <c r="D179" s="596"/>
      <c r="E179" s="601" t="s">
        <v>41</v>
      </c>
      <c r="F179" s="581"/>
      <c r="G179" s="581"/>
      <c r="H179" s="582"/>
      <c r="I179" s="1291"/>
      <c r="J179" s="1291"/>
      <c r="K179" s="541"/>
      <c r="L179" s="542"/>
      <c r="M179" s="538"/>
    </row>
    <row r="180" spans="1:17" ht="14.25" customHeight="1" thickTop="1" thickBot="1" x14ac:dyDescent="0.25">
      <c r="A180" s="538"/>
      <c r="B180" s="530"/>
      <c r="C180" s="541"/>
      <c r="D180" s="602"/>
      <c r="E180" s="601" t="s">
        <v>40</v>
      </c>
      <c r="F180" s="581"/>
      <c r="G180" s="581"/>
      <c r="H180" s="582"/>
      <c r="I180" s="1291"/>
      <c r="J180" s="1291"/>
      <c r="K180" s="541"/>
      <c r="L180" s="542"/>
    </row>
    <row r="181" spans="1:17" ht="16.5" thickTop="1" thickBot="1" x14ac:dyDescent="0.25">
      <c r="B181" s="529"/>
      <c r="C181" s="541"/>
      <c r="D181" s="1150" t="s">
        <v>68</v>
      </c>
      <c r="E181" s="1190"/>
      <c r="F181" s="1185"/>
      <c r="G181" s="1185"/>
      <c r="H181" s="1191"/>
      <c r="I181" s="1433">
        <f>SUM(I182:J219)</f>
        <v>18</v>
      </c>
      <c r="J181" s="1433"/>
      <c r="K181" s="541"/>
      <c r="L181" s="542"/>
      <c r="P181" s="538"/>
      <c r="Q181" s="538"/>
    </row>
    <row r="182" spans="1:17" s="538" customFormat="1" ht="14.25" customHeight="1" thickTop="1" thickBot="1" x14ac:dyDescent="0.25">
      <c r="A182" s="531"/>
      <c r="B182" s="529"/>
      <c r="C182" s="529"/>
      <c r="D182" s="604"/>
      <c r="E182" s="1192" t="s">
        <v>45</v>
      </c>
      <c r="F182" s="1193"/>
      <c r="G182" s="1193"/>
      <c r="H182" s="1194"/>
      <c r="I182" s="1291"/>
      <c r="J182" s="1291"/>
      <c r="K182" s="541"/>
      <c r="L182" s="542"/>
      <c r="M182" s="531"/>
      <c r="N182" s="531"/>
      <c r="O182" s="531"/>
      <c r="P182" s="531"/>
      <c r="Q182" s="531"/>
    </row>
    <row r="183" spans="1:17" ht="14.25" customHeight="1" thickTop="1" thickBot="1" x14ac:dyDescent="0.25">
      <c r="B183" s="529"/>
      <c r="C183" s="529"/>
      <c r="D183" s="604"/>
      <c r="E183" s="1192" t="s">
        <v>31</v>
      </c>
      <c r="F183" s="581"/>
      <c r="G183" s="581"/>
      <c r="H183" s="582"/>
      <c r="I183" s="1291">
        <v>7</v>
      </c>
      <c r="J183" s="1291"/>
      <c r="K183" s="541"/>
      <c r="L183" s="542"/>
    </row>
    <row r="184" spans="1:17" ht="14.25" customHeight="1" thickTop="1" thickBot="1" x14ac:dyDescent="0.25">
      <c r="B184" s="529"/>
      <c r="C184" s="529"/>
      <c r="D184" s="604"/>
      <c r="E184" s="1192" t="s">
        <v>46</v>
      </c>
      <c r="F184" s="607"/>
      <c r="G184" s="581"/>
      <c r="H184" s="582"/>
      <c r="I184" s="1291"/>
      <c r="J184" s="1291"/>
      <c r="K184" s="541"/>
      <c r="L184" s="542"/>
    </row>
    <row r="185" spans="1:17" ht="14.25" customHeight="1" thickTop="1" thickBot="1" x14ac:dyDescent="0.25">
      <c r="B185" s="529"/>
      <c r="C185" s="541"/>
      <c r="D185" s="604"/>
      <c r="E185" s="1192" t="s">
        <v>70</v>
      </c>
      <c r="F185" s="581"/>
      <c r="G185" s="581"/>
      <c r="H185" s="582"/>
      <c r="I185" s="1291"/>
      <c r="J185" s="1291"/>
      <c r="K185" s="541"/>
      <c r="L185" s="542"/>
    </row>
    <row r="186" spans="1:17" ht="14.25" customHeight="1" thickTop="1" thickBot="1" x14ac:dyDescent="0.4">
      <c r="B186" s="529"/>
      <c r="C186" s="541"/>
      <c r="D186" s="604"/>
      <c r="E186" s="1192" t="s">
        <v>29</v>
      </c>
      <c r="F186" s="581"/>
      <c r="G186" s="581"/>
      <c r="H186" s="582"/>
      <c r="I186" s="1291"/>
      <c r="J186" s="1291"/>
      <c r="K186" s="541"/>
      <c r="L186" s="542"/>
      <c r="M186" s="44"/>
    </row>
    <row r="187" spans="1:17" ht="14.25" customHeight="1" thickTop="1" thickBot="1" x14ac:dyDescent="0.4">
      <c r="B187" s="529"/>
      <c r="C187" s="541"/>
      <c r="D187" s="604"/>
      <c r="E187" s="1192" t="s">
        <v>124</v>
      </c>
      <c r="F187" s="581"/>
      <c r="G187" s="581"/>
      <c r="H187" s="582"/>
      <c r="I187" s="1291"/>
      <c r="J187" s="1291"/>
      <c r="K187" s="541"/>
      <c r="L187" s="542"/>
      <c r="M187" s="44"/>
    </row>
    <row r="188" spans="1:17" ht="14.25" customHeight="1" thickTop="1" thickBot="1" x14ac:dyDescent="0.25">
      <c r="B188" s="529"/>
      <c r="C188" s="541"/>
      <c r="D188" s="608"/>
      <c r="E188" s="1192" t="s">
        <v>71</v>
      </c>
      <c r="F188" s="581"/>
      <c r="G188" s="581"/>
      <c r="H188" s="582"/>
      <c r="I188" s="1291"/>
      <c r="J188" s="1291"/>
      <c r="K188" s="541"/>
      <c r="L188" s="542"/>
    </row>
    <row r="189" spans="1:17" ht="14.25" customHeight="1" thickTop="1" thickBot="1" x14ac:dyDescent="0.25">
      <c r="B189" s="529"/>
      <c r="C189" s="541"/>
      <c r="D189" s="604"/>
      <c r="E189" s="1192" t="s">
        <v>47</v>
      </c>
      <c r="F189" s="581"/>
      <c r="G189" s="581"/>
      <c r="H189" s="582"/>
      <c r="I189" s="1291"/>
      <c r="J189" s="1291"/>
      <c r="K189" s="541"/>
      <c r="L189" s="542"/>
    </row>
    <row r="190" spans="1:17" ht="14.25" customHeight="1" thickTop="1" thickBot="1" x14ac:dyDescent="0.25">
      <c r="B190" s="529"/>
      <c r="C190" s="541"/>
      <c r="D190" s="608"/>
      <c r="E190" s="1195" t="s">
        <v>73</v>
      </c>
      <c r="F190" s="581"/>
      <c r="G190" s="581"/>
      <c r="H190" s="582"/>
      <c r="I190" s="1291"/>
      <c r="J190" s="1291"/>
      <c r="K190" s="541"/>
      <c r="L190" s="542"/>
    </row>
    <row r="191" spans="1:17" ht="14.25" customHeight="1" thickTop="1" thickBot="1" x14ac:dyDescent="0.25">
      <c r="B191" s="529"/>
      <c r="C191" s="541"/>
      <c r="D191" s="604"/>
      <c r="E191" s="1192" t="s">
        <v>72</v>
      </c>
      <c r="F191" s="581"/>
      <c r="G191" s="581"/>
      <c r="H191" s="582"/>
      <c r="I191" s="1291"/>
      <c r="J191" s="1291"/>
      <c r="K191" s="541"/>
      <c r="L191" s="542"/>
    </row>
    <row r="192" spans="1:17" ht="14.25" customHeight="1" thickTop="1" thickBot="1" x14ac:dyDescent="0.25">
      <c r="B192" s="529"/>
      <c r="C192" s="541"/>
      <c r="D192" s="604"/>
      <c r="E192" s="1192" t="s">
        <v>67</v>
      </c>
      <c r="F192" s="581"/>
      <c r="G192" s="581"/>
      <c r="H192" s="582"/>
      <c r="I192" s="1291">
        <v>1</v>
      </c>
      <c r="J192" s="1291"/>
      <c r="K192" s="541"/>
      <c r="L192" s="542"/>
    </row>
    <row r="193" spans="2:12" ht="14.25" customHeight="1" thickTop="1" thickBot="1" x14ac:dyDescent="0.25">
      <c r="B193" s="529"/>
      <c r="C193" s="541"/>
      <c r="D193" s="604"/>
      <c r="E193" s="1196" t="s">
        <v>115</v>
      </c>
      <c r="F193" s="578"/>
      <c r="G193" s="578"/>
      <c r="H193" s="578"/>
      <c r="I193" s="1291"/>
      <c r="J193" s="1291"/>
      <c r="K193" s="541"/>
      <c r="L193" s="542"/>
    </row>
    <row r="194" spans="2:12" ht="14.25" customHeight="1" thickTop="1" thickBot="1" x14ac:dyDescent="0.25">
      <c r="B194" s="529"/>
      <c r="C194" s="541"/>
      <c r="D194" s="604"/>
      <c r="E194" s="72" t="s">
        <v>57</v>
      </c>
      <c r="F194" s="581"/>
      <c r="G194" s="581"/>
      <c r="H194" s="582"/>
      <c r="I194" s="1291"/>
      <c r="J194" s="1291"/>
      <c r="K194" s="541"/>
      <c r="L194" s="542"/>
    </row>
    <row r="195" spans="2:12" ht="14.25" customHeight="1" thickTop="1" thickBot="1" x14ac:dyDescent="0.25">
      <c r="B195" s="529"/>
      <c r="C195" s="541"/>
      <c r="D195" s="604"/>
      <c r="E195" s="1192" t="s">
        <v>74</v>
      </c>
      <c r="F195" s="578"/>
      <c r="G195" s="578"/>
      <c r="H195" s="578"/>
      <c r="I195" s="1291"/>
      <c r="J195" s="1291"/>
      <c r="K195" s="541"/>
      <c r="L195" s="542"/>
    </row>
    <row r="196" spans="2:12" ht="14.25" customHeight="1" thickTop="1" thickBot="1" x14ac:dyDescent="0.25">
      <c r="B196" s="529"/>
      <c r="C196" s="541"/>
      <c r="D196" s="604"/>
      <c r="E196" s="1192" t="s">
        <v>79</v>
      </c>
      <c r="F196" s="581"/>
      <c r="G196" s="581"/>
      <c r="H196" s="582"/>
      <c r="I196" s="1291"/>
      <c r="J196" s="1291"/>
      <c r="K196" s="541"/>
      <c r="L196" s="542"/>
    </row>
    <row r="197" spans="2:12" ht="14.25" customHeight="1" thickTop="1" thickBot="1" x14ac:dyDescent="0.25">
      <c r="B197" s="529"/>
      <c r="C197" s="541"/>
      <c r="D197" s="604"/>
      <c r="E197" s="1192" t="s">
        <v>66</v>
      </c>
      <c r="F197" s="581"/>
      <c r="G197" s="581"/>
      <c r="H197" s="582"/>
      <c r="I197" s="1291"/>
      <c r="J197" s="1291"/>
      <c r="K197" s="541"/>
      <c r="L197" s="542"/>
    </row>
    <row r="198" spans="2:12" ht="14.25" customHeight="1" thickTop="1" thickBot="1" x14ac:dyDescent="0.25">
      <c r="B198" s="529"/>
      <c r="C198" s="541"/>
      <c r="D198" s="604"/>
      <c r="E198" s="1192" t="s">
        <v>75</v>
      </c>
      <c r="F198" s="607"/>
      <c r="G198" s="581"/>
      <c r="H198" s="582"/>
      <c r="I198" s="1291">
        <v>2</v>
      </c>
      <c r="J198" s="1291"/>
      <c r="K198" s="541"/>
      <c r="L198" s="542"/>
    </row>
    <row r="199" spans="2:12" ht="14.25" customHeight="1" thickTop="1" thickBot="1" x14ac:dyDescent="0.25">
      <c r="B199" s="529"/>
      <c r="C199" s="529"/>
      <c r="D199" s="608"/>
      <c r="E199" s="1192" t="s">
        <v>78</v>
      </c>
      <c r="F199" s="607"/>
      <c r="G199" s="581"/>
      <c r="H199" s="582"/>
      <c r="I199" s="1291"/>
      <c r="J199" s="1291"/>
      <c r="K199" s="541"/>
      <c r="L199" s="542"/>
    </row>
    <row r="200" spans="2:12" ht="14.25" customHeight="1" thickTop="1" thickBot="1" x14ac:dyDescent="0.25">
      <c r="B200" s="529"/>
      <c r="C200" s="529"/>
      <c r="D200" s="604"/>
      <c r="E200" s="72" t="s">
        <v>95</v>
      </c>
      <c r="F200" s="578"/>
      <c r="G200" s="578"/>
      <c r="H200" s="578"/>
      <c r="I200" s="1291"/>
      <c r="J200" s="1291"/>
      <c r="K200" s="541"/>
      <c r="L200" s="542"/>
    </row>
    <row r="201" spans="2:12" ht="14.25" customHeight="1" thickTop="1" thickBot="1" x14ac:dyDescent="0.25">
      <c r="B201" s="529"/>
      <c r="C201" s="529"/>
      <c r="D201" s="604"/>
      <c r="E201" s="72" t="s">
        <v>97</v>
      </c>
      <c r="F201" s="581"/>
      <c r="G201" s="581"/>
      <c r="H201" s="582"/>
      <c r="I201" s="1291"/>
      <c r="J201" s="1291"/>
      <c r="K201" s="541"/>
      <c r="L201" s="542"/>
    </row>
    <row r="202" spans="2:12" ht="14.25" customHeight="1" thickTop="1" thickBot="1" x14ac:dyDescent="0.25">
      <c r="B202" s="529"/>
      <c r="C202" s="529"/>
      <c r="D202" s="604"/>
      <c r="E202" s="72" t="s">
        <v>102</v>
      </c>
      <c r="F202" s="581"/>
      <c r="G202" s="581"/>
      <c r="H202" s="582"/>
      <c r="I202" s="1291"/>
      <c r="J202" s="1291"/>
      <c r="K202" s="541"/>
      <c r="L202" s="542"/>
    </row>
    <row r="203" spans="2:12" ht="14.25" customHeight="1" thickTop="1" thickBot="1" x14ac:dyDescent="0.25">
      <c r="B203" s="529"/>
      <c r="C203" s="529"/>
      <c r="D203" s="604"/>
      <c r="E203" s="72" t="s">
        <v>99</v>
      </c>
      <c r="F203" s="581"/>
      <c r="G203" s="581"/>
      <c r="H203" s="582"/>
      <c r="I203" s="1291"/>
      <c r="J203" s="1291"/>
      <c r="K203" s="541"/>
      <c r="L203" s="542"/>
    </row>
    <row r="204" spans="2:12" ht="14.25" customHeight="1" thickTop="1" thickBot="1" x14ac:dyDescent="0.25">
      <c r="B204" s="529"/>
      <c r="C204" s="529"/>
      <c r="D204" s="604"/>
      <c r="E204" s="1197" t="s">
        <v>118</v>
      </c>
      <c r="F204" s="578"/>
      <c r="G204" s="578"/>
      <c r="H204" s="578"/>
      <c r="I204" s="1291"/>
      <c r="J204" s="1291"/>
      <c r="K204" s="541"/>
      <c r="L204" s="542"/>
    </row>
    <row r="205" spans="2:12" ht="14.25" customHeight="1" thickTop="1" thickBot="1" x14ac:dyDescent="0.25">
      <c r="B205" s="529"/>
      <c r="C205" s="529"/>
      <c r="D205" s="608"/>
      <c r="E205" s="72" t="s">
        <v>100</v>
      </c>
      <c r="F205" s="581"/>
      <c r="G205" s="581"/>
      <c r="H205" s="582"/>
      <c r="I205" s="1291"/>
      <c r="J205" s="1291"/>
      <c r="K205" s="541"/>
      <c r="L205" s="542"/>
    </row>
    <row r="206" spans="2:12" ht="14.25" customHeight="1" thickTop="1" thickBot="1" x14ac:dyDescent="0.25">
      <c r="B206" s="529"/>
      <c r="C206" s="529"/>
      <c r="D206" s="608"/>
      <c r="E206" s="72" t="s">
        <v>101</v>
      </c>
      <c r="F206" s="581"/>
      <c r="G206" s="581"/>
      <c r="H206" s="582"/>
      <c r="I206" s="1291"/>
      <c r="J206" s="1291"/>
      <c r="K206" s="541"/>
      <c r="L206" s="542"/>
    </row>
    <row r="207" spans="2:12" ht="14.25" customHeight="1" thickTop="1" thickBot="1" x14ac:dyDescent="0.25">
      <c r="B207" s="529"/>
      <c r="C207" s="529"/>
      <c r="D207" s="608"/>
      <c r="E207" s="1198" t="s">
        <v>98</v>
      </c>
      <c r="F207" s="581"/>
      <c r="G207" s="581"/>
      <c r="H207" s="582"/>
      <c r="I207" s="1291"/>
      <c r="J207" s="1291"/>
      <c r="K207" s="541"/>
      <c r="L207" s="542"/>
    </row>
    <row r="208" spans="2:12" ht="14.25" customHeight="1" thickTop="1" thickBot="1" x14ac:dyDescent="0.25">
      <c r="B208" s="529"/>
      <c r="C208" s="529"/>
      <c r="D208" s="608"/>
      <c r="E208" s="72" t="s">
        <v>117</v>
      </c>
      <c r="F208" s="581"/>
      <c r="G208" s="581"/>
      <c r="H208" s="582"/>
      <c r="I208" s="1291"/>
      <c r="J208" s="1291"/>
      <c r="K208" s="541"/>
      <c r="L208" s="542"/>
    </row>
    <row r="209" spans="2:12" ht="14.25" customHeight="1" thickTop="1" thickBot="1" x14ac:dyDescent="0.25">
      <c r="B209" s="529"/>
      <c r="C209" s="529"/>
      <c r="D209" s="608"/>
      <c r="E209" s="72" t="s">
        <v>81</v>
      </c>
      <c r="F209" s="581"/>
      <c r="G209" s="581"/>
      <c r="H209" s="582"/>
      <c r="I209" s="1291">
        <v>2</v>
      </c>
      <c r="J209" s="1291"/>
      <c r="K209" s="541"/>
      <c r="L209" s="542"/>
    </row>
    <row r="210" spans="2:12" ht="14.25" customHeight="1" thickTop="1" thickBot="1" x14ac:dyDescent="0.25">
      <c r="B210" s="529"/>
      <c r="C210" s="529"/>
      <c r="D210" s="608"/>
      <c r="E210" s="72" t="s">
        <v>143</v>
      </c>
      <c r="F210" s="581"/>
      <c r="G210" s="581"/>
      <c r="H210" s="582"/>
      <c r="I210" s="1291"/>
      <c r="J210" s="1291"/>
      <c r="K210" s="541"/>
      <c r="L210" s="542"/>
    </row>
    <row r="211" spans="2:12" ht="14.25" customHeight="1" thickTop="1" thickBot="1" x14ac:dyDescent="0.25">
      <c r="B211" s="529"/>
      <c r="C211" s="529"/>
      <c r="D211" s="608"/>
      <c r="E211" s="72" t="s">
        <v>155</v>
      </c>
      <c r="F211" s="581"/>
      <c r="G211" s="581"/>
      <c r="H211" s="582"/>
      <c r="I211" s="1291"/>
      <c r="J211" s="1291"/>
      <c r="K211" s="541"/>
      <c r="L211" s="542"/>
    </row>
    <row r="212" spans="2:12" ht="14.25" customHeight="1" thickTop="1" thickBot="1" x14ac:dyDescent="0.25">
      <c r="B212" s="529"/>
      <c r="C212" s="529"/>
      <c r="D212" s="608"/>
      <c r="E212" s="72" t="s">
        <v>156</v>
      </c>
      <c r="F212" s="581"/>
      <c r="G212" s="581"/>
      <c r="H212" s="582"/>
      <c r="I212" s="1291"/>
      <c r="J212" s="1291"/>
      <c r="K212" s="541"/>
      <c r="L212" s="542"/>
    </row>
    <row r="213" spans="2:12" ht="14.25" customHeight="1" thickTop="1" thickBot="1" x14ac:dyDescent="0.25">
      <c r="B213" s="529"/>
      <c r="C213" s="529"/>
      <c r="D213" s="608"/>
      <c r="E213" s="72" t="s">
        <v>116</v>
      </c>
      <c r="F213" s="581"/>
      <c r="G213" s="581"/>
      <c r="H213" s="582"/>
      <c r="I213" s="1291"/>
      <c r="J213" s="1291"/>
      <c r="K213" s="541"/>
      <c r="L213" s="542"/>
    </row>
    <row r="214" spans="2:12" ht="14.25" customHeight="1" thickTop="1" thickBot="1" x14ac:dyDescent="0.25">
      <c r="B214" s="529"/>
      <c r="C214" s="529"/>
      <c r="D214" s="608"/>
      <c r="E214" s="1197" t="s">
        <v>80</v>
      </c>
      <c r="F214" s="581"/>
      <c r="G214" s="581"/>
      <c r="H214" s="582"/>
      <c r="I214" s="1291"/>
      <c r="J214" s="1291"/>
      <c r="K214" s="541"/>
      <c r="L214" s="542"/>
    </row>
    <row r="215" spans="2:12" ht="14.25" customHeight="1" thickTop="1" thickBot="1" x14ac:dyDescent="0.25">
      <c r="B215" s="529"/>
      <c r="C215" s="529"/>
      <c r="D215" s="604"/>
      <c r="E215" s="1192" t="s">
        <v>77</v>
      </c>
      <c r="F215" s="578"/>
      <c r="G215" s="578"/>
      <c r="H215" s="578"/>
      <c r="I215" s="1291"/>
      <c r="J215" s="1291"/>
      <c r="K215" s="541"/>
      <c r="L215" s="542"/>
    </row>
    <row r="216" spans="2:12" ht="14.25" customHeight="1" thickTop="1" thickBot="1" x14ac:dyDescent="0.25">
      <c r="B216" s="529"/>
      <c r="C216" s="529"/>
      <c r="D216" s="51"/>
      <c r="E216" s="72" t="s">
        <v>76</v>
      </c>
      <c r="F216" s="581"/>
      <c r="G216" s="581"/>
      <c r="H216" s="582"/>
      <c r="I216" s="1291"/>
      <c r="J216" s="1291"/>
      <c r="K216" s="541"/>
      <c r="L216" s="542"/>
    </row>
    <row r="217" spans="2:12" ht="14.25" customHeight="1" thickTop="1" thickBot="1" x14ac:dyDescent="0.25">
      <c r="B217" s="529"/>
      <c r="C217" s="529"/>
      <c r="D217" s="608"/>
      <c r="E217" s="1192" t="s">
        <v>69</v>
      </c>
      <c r="F217" s="581"/>
      <c r="G217" s="581"/>
      <c r="H217" s="582"/>
      <c r="I217" s="1299"/>
      <c r="J217" s="1299"/>
      <c r="K217" s="541"/>
      <c r="L217" s="542"/>
    </row>
    <row r="218" spans="2:12" ht="14.25" customHeight="1" thickTop="1" thickBot="1" x14ac:dyDescent="0.25">
      <c r="B218" s="529"/>
      <c r="C218" s="529"/>
      <c r="D218" s="608"/>
      <c r="E218" s="72" t="s">
        <v>135</v>
      </c>
      <c r="F218" s="581"/>
      <c r="G218" s="581"/>
      <c r="H218" s="582"/>
      <c r="I218" s="1299">
        <v>1</v>
      </c>
      <c r="J218" s="1299"/>
      <c r="K218" s="541"/>
      <c r="L218" s="542"/>
    </row>
    <row r="219" spans="2:12" ht="14.25" customHeight="1" thickTop="1" thickBot="1" x14ac:dyDescent="0.25">
      <c r="B219" s="529"/>
      <c r="C219" s="529"/>
      <c r="D219" s="609"/>
      <c r="E219" s="1199" t="s">
        <v>44</v>
      </c>
      <c r="F219" s="581"/>
      <c r="G219" s="581"/>
      <c r="H219" s="582"/>
      <c r="I219" s="1299">
        <v>5</v>
      </c>
      <c r="J219" s="1299"/>
      <c r="K219" s="541"/>
      <c r="L219" s="542"/>
    </row>
    <row r="220" spans="2:12" ht="16.5" thickTop="1" thickBot="1" x14ac:dyDescent="0.25">
      <c r="B220" s="529"/>
      <c r="C220" s="540"/>
      <c r="D220" s="1200" t="s">
        <v>162</v>
      </c>
      <c r="E220" s="1201"/>
      <c r="F220" s="1201"/>
      <c r="G220" s="1201"/>
      <c r="H220" s="1202"/>
      <c r="I220" s="1424">
        <f>(I221+I222+I223)</f>
        <v>93</v>
      </c>
      <c r="J220" s="1475"/>
      <c r="K220" s="541"/>
      <c r="L220" s="542"/>
    </row>
    <row r="221" spans="2:12" ht="14.25" customHeight="1" thickTop="1" thickBot="1" x14ac:dyDescent="0.25">
      <c r="B221" s="529"/>
      <c r="C221" s="529"/>
      <c r="D221" s="610"/>
      <c r="E221" s="601" t="s">
        <v>82</v>
      </c>
      <c r="F221" s="611"/>
      <c r="G221" s="611"/>
      <c r="H221" s="612"/>
      <c r="I221" s="1302">
        <v>77</v>
      </c>
      <c r="J221" s="1303"/>
      <c r="K221" s="541"/>
      <c r="L221" s="542"/>
    </row>
    <row r="222" spans="2:12" ht="14.25" customHeight="1" thickTop="1" thickBot="1" x14ac:dyDescent="0.25">
      <c r="B222" s="529"/>
      <c r="C222" s="529"/>
      <c r="D222" s="540"/>
      <c r="E222" s="601" t="s">
        <v>145</v>
      </c>
      <c r="F222" s="611"/>
      <c r="G222" s="611"/>
      <c r="H222" s="612"/>
      <c r="I222" s="1302"/>
      <c r="J222" s="1303"/>
      <c r="K222" s="541"/>
      <c r="L222" s="542"/>
    </row>
    <row r="223" spans="2:12" ht="14.25" customHeight="1" thickTop="1" thickBot="1" x14ac:dyDescent="0.25">
      <c r="B223" s="529"/>
      <c r="C223" s="529"/>
      <c r="D223" s="540"/>
      <c r="E223" s="601" t="s">
        <v>176</v>
      </c>
      <c r="F223" s="611"/>
      <c r="G223" s="611"/>
      <c r="H223" s="612"/>
      <c r="I223" s="1302">
        <v>16</v>
      </c>
      <c r="J223" s="1303"/>
      <c r="K223" s="541"/>
      <c r="L223" s="542"/>
    </row>
    <row r="224" spans="2:12" ht="14.25" customHeight="1" thickTop="1" thickBot="1" x14ac:dyDescent="0.25">
      <c r="B224"/>
      <c r="C224" s="529"/>
      <c r="D224" s="24"/>
      <c r="E224" s="1203" t="s">
        <v>83</v>
      </c>
      <c r="F224" s="1204"/>
      <c r="G224" s="1204"/>
      <c r="H224" s="1205"/>
      <c r="I224" s="1471">
        <f>SUM(I225:I226)</f>
        <v>1</v>
      </c>
      <c r="J224" s="1472"/>
      <c r="K224" s="541"/>
      <c r="L224" s="542"/>
    </row>
    <row r="225" spans="2:13" ht="14.25" customHeight="1" thickTop="1" thickBot="1" x14ac:dyDescent="0.25">
      <c r="B225" s="529"/>
      <c r="C225" s="529"/>
      <c r="D225" s="540"/>
      <c r="E225" s="613" t="s">
        <v>84</v>
      </c>
      <c r="F225" s="597"/>
      <c r="G225" s="597"/>
      <c r="H225" s="614"/>
      <c r="I225" s="1302"/>
      <c r="J225" s="1303"/>
      <c r="K225" s="541"/>
      <c r="L225" s="542"/>
    </row>
    <row r="226" spans="2:13" ht="14.25" customHeight="1" thickTop="1" thickBot="1" x14ac:dyDescent="0.25">
      <c r="B226" s="529"/>
      <c r="C226" s="529"/>
      <c r="D226" s="540"/>
      <c r="E226" s="615" t="s">
        <v>85</v>
      </c>
      <c r="F226" s="597"/>
      <c r="G226" s="597"/>
      <c r="H226" s="614"/>
      <c r="I226" s="1300">
        <v>1</v>
      </c>
      <c r="J226" s="1301"/>
      <c r="K226" s="541"/>
      <c r="L226" s="542"/>
    </row>
    <row r="227" spans="2:13" ht="14.25" customHeight="1" thickTop="1" thickBot="1" x14ac:dyDescent="0.25">
      <c r="B227" s="529"/>
      <c r="C227" s="529"/>
      <c r="D227" s="540"/>
      <c r="E227" s="1203" t="s">
        <v>174</v>
      </c>
      <c r="F227" s="1204"/>
      <c r="G227" s="1204"/>
      <c r="H227" s="1205"/>
      <c r="I227" s="1471">
        <f>(I228+I229+I230+I231)</f>
        <v>0</v>
      </c>
      <c r="J227" s="1472"/>
      <c r="K227" s="541"/>
      <c r="L227" s="542"/>
    </row>
    <row r="228" spans="2:13" ht="14.25" customHeight="1" thickTop="1" thickBot="1" x14ac:dyDescent="0.25">
      <c r="B228" s="529"/>
      <c r="C228" s="529"/>
      <c r="D228" s="540"/>
      <c r="E228" s="615" t="s">
        <v>119</v>
      </c>
      <c r="F228" s="597"/>
      <c r="G228" s="597"/>
      <c r="H228" s="614"/>
      <c r="I228" s="1302"/>
      <c r="J228" s="1303"/>
      <c r="K228" s="541"/>
      <c r="L228" s="542"/>
    </row>
    <row r="229" spans="2:13" ht="14.25" customHeight="1" thickTop="1" thickBot="1" x14ac:dyDescent="0.25">
      <c r="B229" s="529"/>
      <c r="C229" s="529"/>
      <c r="D229" s="540"/>
      <c r="E229" s="615" t="s">
        <v>87</v>
      </c>
      <c r="F229" s="597"/>
      <c r="G229" s="597"/>
      <c r="H229" s="614"/>
      <c r="I229" s="1302"/>
      <c r="J229" s="1303"/>
      <c r="K229" s="541"/>
      <c r="L229" s="542"/>
    </row>
    <row r="230" spans="2:13" ht="14.25" customHeight="1" thickTop="1" thickBot="1" x14ac:dyDescent="0.25">
      <c r="B230" s="529"/>
      <c r="C230" s="529"/>
      <c r="D230" s="540"/>
      <c r="E230" s="615" t="s">
        <v>88</v>
      </c>
      <c r="F230" s="597"/>
      <c r="G230" s="597"/>
      <c r="H230" s="614"/>
      <c r="I230" s="1302"/>
      <c r="J230" s="1303"/>
      <c r="K230" s="541"/>
      <c r="L230" s="542"/>
    </row>
    <row r="231" spans="2:13" ht="14.25" customHeight="1" thickTop="1" thickBot="1" x14ac:dyDescent="0.25">
      <c r="B231" s="529"/>
      <c r="C231" s="529"/>
      <c r="D231" s="540"/>
      <c r="E231" s="616" t="s">
        <v>173</v>
      </c>
      <c r="F231" s="581"/>
      <c r="G231" s="581"/>
      <c r="H231" s="582"/>
      <c r="I231" s="1302"/>
      <c r="J231" s="1303"/>
      <c r="K231" s="541"/>
      <c r="L231" s="542"/>
    </row>
    <row r="232" spans="2:13" ht="14.25" customHeight="1" thickTop="1" thickBot="1" x14ac:dyDescent="0.25">
      <c r="B232" s="529"/>
      <c r="C232" s="529"/>
      <c r="D232" s="1200" t="s">
        <v>163</v>
      </c>
      <c r="E232" s="1201"/>
      <c r="F232" s="1201"/>
      <c r="G232" s="1201"/>
      <c r="H232" s="1202"/>
      <c r="I232" s="1424">
        <f>(I233+I234+I235)</f>
        <v>61</v>
      </c>
      <c r="J232" s="1475"/>
      <c r="K232" s="541"/>
      <c r="L232" s="542"/>
    </row>
    <row r="233" spans="2:13" ht="14.25" customHeight="1" thickTop="1" thickBot="1" x14ac:dyDescent="0.25">
      <c r="B233" s="529"/>
      <c r="C233" s="529"/>
      <c r="D233" s="540"/>
      <c r="E233" s="617" t="s">
        <v>9</v>
      </c>
      <c r="F233" s="578"/>
      <c r="G233" s="578"/>
      <c r="H233" s="578"/>
      <c r="I233" s="1308">
        <v>31</v>
      </c>
      <c r="J233" s="1308"/>
      <c r="K233" s="541"/>
      <c r="L233" s="542"/>
    </row>
    <row r="234" spans="2:13" ht="14.25" customHeight="1" thickTop="1" thickBot="1" x14ac:dyDescent="0.25">
      <c r="B234" s="529"/>
      <c r="C234" s="529"/>
      <c r="D234" s="540"/>
      <c r="E234" s="601" t="s">
        <v>144</v>
      </c>
      <c r="F234" s="581"/>
      <c r="G234" s="581"/>
      <c r="H234" s="582"/>
      <c r="I234" s="1299"/>
      <c r="J234" s="1299"/>
      <c r="K234" s="541"/>
      <c r="L234" s="542"/>
    </row>
    <row r="235" spans="2:13" ht="14.25" customHeight="1" thickTop="1" thickBot="1" x14ac:dyDescent="0.25">
      <c r="B235" s="529"/>
      <c r="C235" s="529"/>
      <c r="D235" s="540"/>
      <c r="E235" s="618" t="s">
        <v>24</v>
      </c>
      <c r="F235" s="584"/>
      <c r="G235" s="584"/>
      <c r="H235" s="585"/>
      <c r="I235" s="1299">
        <v>30</v>
      </c>
      <c r="J235" s="1299"/>
      <c r="K235" s="541"/>
      <c r="L235" s="542"/>
    </row>
    <row r="236" spans="2:13" ht="14.25" customHeight="1" thickTop="1" thickBot="1" x14ac:dyDescent="0.25">
      <c r="B236" s="529"/>
      <c r="C236" s="529"/>
      <c r="D236" s="1200" t="s">
        <v>164</v>
      </c>
      <c r="E236" s="1201"/>
      <c r="F236" s="1201"/>
      <c r="G236" s="1201"/>
      <c r="H236" s="1202"/>
      <c r="I236" s="1424">
        <f>SUM(I237:J240)</f>
        <v>85</v>
      </c>
      <c r="J236" s="1475"/>
      <c r="K236" s="541"/>
      <c r="L236" s="542"/>
    </row>
    <row r="237" spans="2:13" ht="14.25" customHeight="1" thickTop="1" thickBot="1" x14ac:dyDescent="0.25">
      <c r="B237" s="529"/>
      <c r="C237" s="529"/>
      <c r="D237" s="610"/>
      <c r="E237" s="601" t="s">
        <v>9</v>
      </c>
      <c r="F237" s="581"/>
      <c r="G237" s="581"/>
      <c r="H237" s="582"/>
      <c r="I237" s="1302">
        <v>25</v>
      </c>
      <c r="J237" s="1303"/>
      <c r="K237" s="541"/>
      <c r="L237" s="542"/>
    </row>
    <row r="238" spans="2:13" ht="14.25" customHeight="1" thickTop="1" thickBot="1" x14ac:dyDescent="0.25">
      <c r="B238" s="529"/>
      <c r="C238" s="529"/>
      <c r="D238" s="540"/>
      <c r="E238" s="601" t="s">
        <v>144</v>
      </c>
      <c r="F238" s="581"/>
      <c r="G238" s="581"/>
      <c r="H238" s="582"/>
      <c r="I238" s="1302"/>
      <c r="J238" s="1303"/>
      <c r="K238" s="541"/>
      <c r="L238" s="542"/>
    </row>
    <row r="239" spans="2:13" ht="14.25" customHeight="1" thickTop="1" thickBot="1" x14ac:dyDescent="0.25">
      <c r="B239" s="529"/>
      <c r="C239" s="529"/>
      <c r="D239" s="540"/>
      <c r="E239" s="618" t="s">
        <v>24</v>
      </c>
      <c r="F239" s="584"/>
      <c r="G239" s="584"/>
      <c r="H239" s="585"/>
      <c r="I239" s="1302">
        <v>60</v>
      </c>
      <c r="J239" s="1303"/>
      <c r="K239" s="541"/>
      <c r="L239" s="542"/>
    </row>
    <row r="240" spans="2:13" ht="14.25" customHeight="1" thickTop="1" thickBot="1" x14ac:dyDescent="0.25">
      <c r="B240" s="529"/>
      <c r="C240" s="529"/>
      <c r="D240" s="540"/>
      <c r="E240" s="618" t="s">
        <v>12</v>
      </c>
      <c r="F240" s="584"/>
      <c r="G240" s="584"/>
      <c r="H240" s="585"/>
      <c r="I240" s="1302"/>
      <c r="J240" s="1303"/>
      <c r="K240" s="541"/>
      <c r="L240" s="542"/>
      <c r="M240" s="619"/>
    </row>
    <row r="241" spans="2:12" ht="14.25" customHeight="1" thickTop="1" thickBot="1" x14ac:dyDescent="0.3">
      <c r="B241" s="529"/>
      <c r="C241" s="529"/>
      <c r="D241" s="540"/>
      <c r="E241" s="1476" t="s">
        <v>32</v>
      </c>
      <c r="F241" s="1477"/>
      <c r="G241" s="1477"/>
      <c r="H241" s="1478"/>
      <c r="I241" s="1453">
        <f>(I242+I243+I244+I245)</f>
        <v>74</v>
      </c>
      <c r="J241" s="1453"/>
      <c r="K241" s="541"/>
      <c r="L241" s="542"/>
    </row>
    <row r="242" spans="2:12" ht="14.25" customHeight="1" thickTop="1" thickBot="1" x14ac:dyDescent="0.25">
      <c r="B242" s="529"/>
      <c r="C242" s="529"/>
      <c r="D242" s="540"/>
      <c r="E242" s="617" t="s">
        <v>9</v>
      </c>
      <c r="F242" s="578"/>
      <c r="G242" s="578"/>
      <c r="H242" s="578"/>
      <c r="I242" s="1308">
        <v>14</v>
      </c>
      <c r="J242" s="1308"/>
      <c r="K242" s="541"/>
      <c r="L242" s="812"/>
    </row>
    <row r="243" spans="2:12" ht="14.25" customHeight="1" thickTop="1" thickBot="1" x14ac:dyDescent="0.25">
      <c r="B243" s="529"/>
      <c r="C243" s="529"/>
      <c r="D243" s="540"/>
      <c r="E243" s="601" t="s">
        <v>144</v>
      </c>
      <c r="F243" s="581"/>
      <c r="G243" s="581"/>
      <c r="H243" s="582"/>
      <c r="I243" s="1299"/>
      <c r="J243" s="1299"/>
      <c r="K243" s="541"/>
      <c r="L243" s="812"/>
    </row>
    <row r="244" spans="2:12" ht="14.25" customHeight="1" thickTop="1" thickBot="1" x14ac:dyDescent="0.25">
      <c r="B244" s="529"/>
      <c r="C244" s="529"/>
      <c r="D244" s="540"/>
      <c r="E244" s="618" t="s">
        <v>24</v>
      </c>
      <c r="F244" s="584"/>
      <c r="G244" s="584"/>
      <c r="H244" s="585"/>
      <c r="I244" s="1299">
        <v>20</v>
      </c>
      <c r="J244" s="1299"/>
      <c r="K244" s="541"/>
      <c r="L244" s="542"/>
    </row>
    <row r="245" spans="2:12" ht="14.25" customHeight="1" thickTop="1" thickBot="1" x14ac:dyDescent="0.25">
      <c r="B245" s="529"/>
      <c r="C245" s="529"/>
      <c r="D245" s="620"/>
      <c r="E245" s="601" t="s">
        <v>39</v>
      </c>
      <c r="F245" s="584"/>
      <c r="G245" s="584"/>
      <c r="H245" s="585"/>
      <c r="I245" s="1299">
        <v>40</v>
      </c>
      <c r="J245" s="1299"/>
      <c r="K245" s="541"/>
      <c r="L245" s="542"/>
    </row>
    <row r="246" spans="2:12" ht="16.5" thickTop="1" thickBot="1" x14ac:dyDescent="0.25">
      <c r="B246" s="529"/>
      <c r="C246" s="621"/>
      <c r="D246" s="1206" t="s">
        <v>166</v>
      </c>
      <c r="E246" s="1183"/>
      <c r="F246" s="1207"/>
      <c r="G246" s="1185"/>
      <c r="H246" s="1191"/>
      <c r="I246" s="1414">
        <f>(I247+I248+I249+I250)</f>
        <v>62</v>
      </c>
      <c r="J246" s="1414"/>
      <c r="K246" s="529"/>
      <c r="L246" s="542"/>
    </row>
    <row r="247" spans="2:12" ht="14.25" customHeight="1" thickTop="1" thickBot="1" x14ac:dyDescent="0.25">
      <c r="B247" s="529"/>
      <c r="C247" s="532"/>
      <c r="D247" s="623"/>
      <c r="E247" s="624" t="s">
        <v>169</v>
      </c>
      <c r="F247" s="625"/>
      <c r="G247" s="625"/>
      <c r="H247" s="626"/>
      <c r="I247" s="1299">
        <v>21</v>
      </c>
      <c r="J247" s="1299"/>
      <c r="K247" s="529"/>
      <c r="L247" s="542"/>
    </row>
    <row r="248" spans="2:12" ht="14.25" customHeight="1" thickTop="1" thickBot="1" x14ac:dyDescent="0.25">
      <c r="B248" s="529"/>
      <c r="C248" s="60"/>
      <c r="D248" s="621"/>
      <c r="E248" s="625" t="s">
        <v>167</v>
      </c>
      <c r="F248" s="625"/>
      <c r="G248" s="625"/>
      <c r="H248" s="625"/>
      <c r="I248" s="1308">
        <v>12</v>
      </c>
      <c r="J248" s="1308"/>
      <c r="K248" s="529"/>
    </row>
    <row r="249" spans="2:12" ht="14.25" customHeight="1" thickTop="1" thickBot="1" x14ac:dyDescent="0.25">
      <c r="B249" s="529"/>
      <c r="C249" s="60"/>
      <c r="D249" s="621"/>
      <c r="E249" s="627" t="s">
        <v>168</v>
      </c>
      <c r="F249" s="625"/>
      <c r="G249" s="625"/>
      <c r="H249" s="626"/>
      <c r="I249" s="1299">
        <v>29</v>
      </c>
      <c r="J249" s="1299"/>
      <c r="K249" s="529"/>
    </row>
    <row r="250" spans="2:12" ht="14.25" customHeight="1" thickTop="1" thickBot="1" x14ac:dyDescent="0.25">
      <c r="B250" s="529"/>
      <c r="C250" s="60"/>
      <c r="D250" s="621"/>
      <c r="E250" s="627" t="s">
        <v>170</v>
      </c>
      <c r="F250" s="625"/>
      <c r="G250" s="625"/>
      <c r="H250" s="626"/>
      <c r="I250" s="1299"/>
      <c r="J250" s="1299"/>
      <c r="K250" s="529"/>
    </row>
    <row r="251" spans="2:12" ht="14.25" customHeight="1" thickTop="1" thickBot="1" x14ac:dyDescent="0.3">
      <c r="B251" s="529"/>
      <c r="C251" s="6"/>
      <c r="D251" s="540"/>
      <c r="E251" s="1208" t="s">
        <v>37</v>
      </c>
      <c r="F251" s="1209"/>
      <c r="G251" s="1209"/>
      <c r="H251" s="1210"/>
      <c r="I251" s="1453">
        <f>I252+I253+I254</f>
        <v>1</v>
      </c>
      <c r="J251" s="1453"/>
      <c r="K251" s="529"/>
    </row>
    <row r="252" spans="2:12" ht="14.25" customHeight="1" thickTop="1" thickBot="1" x14ac:dyDescent="0.25">
      <c r="B252" s="529"/>
      <c r="C252" s="529"/>
      <c r="D252" s="540"/>
      <c r="E252" s="106" t="s">
        <v>13</v>
      </c>
      <c r="F252" s="581"/>
      <c r="G252" s="581"/>
      <c r="H252" s="582"/>
      <c r="I252" s="1299"/>
      <c r="J252" s="1299"/>
      <c r="K252" s="529"/>
    </row>
    <row r="253" spans="2:12" ht="14.25" customHeight="1" thickTop="1" thickBot="1" x14ac:dyDescent="0.25">
      <c r="B253" s="529"/>
      <c r="C253" s="6"/>
      <c r="D253" s="540"/>
      <c r="E253" s="107" t="s">
        <v>14</v>
      </c>
      <c r="F253" s="625"/>
      <c r="G253" s="625"/>
      <c r="H253" s="626"/>
      <c r="I253" s="1308">
        <v>1</v>
      </c>
      <c r="J253" s="1308"/>
      <c r="K253" s="529"/>
    </row>
    <row r="254" spans="2:12" ht="14.25" customHeight="1" thickTop="1" thickBot="1" x14ac:dyDescent="0.25">
      <c r="B254" s="529"/>
      <c r="C254" s="6"/>
      <c r="D254" s="540"/>
      <c r="E254" s="630" t="s">
        <v>89</v>
      </c>
      <c r="F254" s="625"/>
      <c r="G254" s="625"/>
      <c r="H254" s="626"/>
      <c r="I254" s="1299"/>
      <c r="J254" s="1299"/>
      <c r="K254" s="530"/>
    </row>
    <row r="255" spans="2:12" ht="15" customHeight="1" thickTop="1" thickBot="1" x14ac:dyDescent="0.25">
      <c r="B255" s="529"/>
      <c r="C255" s="1211" t="s">
        <v>171</v>
      </c>
      <c r="D255" s="1212"/>
      <c r="E255" s="1212"/>
      <c r="F255" s="1212"/>
      <c r="G255" s="1213"/>
      <c r="H255" s="1424" t="s">
        <v>0</v>
      </c>
      <c r="I255" s="1479"/>
      <c r="J255" s="1475"/>
      <c r="K255" s="529"/>
    </row>
    <row r="256" spans="2:12" ht="15" customHeight="1" thickTop="1" x14ac:dyDescent="0.2">
      <c r="B256" s="530"/>
      <c r="C256" s="1214"/>
      <c r="D256" s="1215"/>
      <c r="E256" s="1215"/>
      <c r="F256" s="1215"/>
      <c r="G256" s="1216"/>
      <c r="H256" s="1480">
        <f>(F10+J15-F21+J77-H90)</f>
        <v>2709</v>
      </c>
      <c r="I256" s="1481"/>
      <c r="J256" s="1482"/>
      <c r="K256" s="530"/>
    </row>
    <row r="257" spans="2:11" ht="15" customHeight="1" thickBot="1" x14ac:dyDescent="0.25">
      <c r="B257" s="530"/>
      <c r="C257" s="1217"/>
      <c r="D257" s="1218"/>
      <c r="E257" s="1218"/>
      <c r="F257" s="1218"/>
      <c r="G257" s="1219"/>
      <c r="H257" s="1483"/>
      <c r="I257" s="1484"/>
      <c r="J257" s="1485"/>
      <c r="K257" s="530"/>
    </row>
    <row r="258" spans="2:11" ht="13.5" thickTop="1" x14ac:dyDescent="0.2">
      <c r="B258" s="530"/>
      <c r="C258" s="530"/>
      <c r="D258" s="530"/>
      <c r="E258" s="530"/>
      <c r="F258" s="530"/>
      <c r="G258" s="530"/>
      <c r="H258" s="530"/>
      <c r="I258" s="530"/>
      <c r="J258" s="530"/>
      <c r="K258" s="530"/>
    </row>
    <row r="260" spans="2:11" x14ac:dyDescent="0.2">
      <c r="E260" s="631"/>
    </row>
    <row r="261" spans="2:11" x14ac:dyDescent="0.2">
      <c r="E261" s="631"/>
    </row>
    <row r="262" spans="2:11" x14ac:dyDescent="0.2">
      <c r="E262" s="631"/>
    </row>
    <row r="263" spans="2:11" x14ac:dyDescent="0.2">
      <c r="E263" s="631"/>
    </row>
    <row r="264" spans="2:11" x14ac:dyDescent="0.2">
      <c r="E264" s="631"/>
    </row>
    <row r="265" spans="2:11" x14ac:dyDescent="0.2">
      <c r="E265" s="538"/>
    </row>
    <row r="267" spans="2:11" x14ac:dyDescent="0.2">
      <c r="E267" s="538"/>
    </row>
  </sheetData>
  <sheetProtection password="DF07" sheet="1" objects="1" scenarios="1"/>
  <mergeCells count="204">
    <mergeCell ref="H255:J255"/>
    <mergeCell ref="H256:J257"/>
    <mergeCell ref="I249:J249"/>
    <mergeCell ref="I250:J250"/>
    <mergeCell ref="I251:J251"/>
    <mergeCell ref="I252:J252"/>
    <mergeCell ref="I253:J253"/>
    <mergeCell ref="I254:J254"/>
    <mergeCell ref="I243:J243"/>
    <mergeCell ref="I244:J244"/>
    <mergeCell ref="I245:J245"/>
    <mergeCell ref="I246:J246"/>
    <mergeCell ref="I247:J247"/>
    <mergeCell ref="I248:J248"/>
    <mergeCell ref="I238:J238"/>
    <mergeCell ref="I239:J239"/>
    <mergeCell ref="I240:J240"/>
    <mergeCell ref="E241:H241"/>
    <mergeCell ref="I241:J241"/>
    <mergeCell ref="I242:J242"/>
    <mergeCell ref="I232:J232"/>
    <mergeCell ref="I233:J233"/>
    <mergeCell ref="I234:J234"/>
    <mergeCell ref="I235:J235"/>
    <mergeCell ref="I236:J236"/>
    <mergeCell ref="I237:J237"/>
    <mergeCell ref="I226:J226"/>
    <mergeCell ref="I227:J227"/>
    <mergeCell ref="I228:J228"/>
    <mergeCell ref="I229:J229"/>
    <mergeCell ref="I230:J230"/>
    <mergeCell ref="I231:J231"/>
    <mergeCell ref="I220:J220"/>
    <mergeCell ref="I221:J221"/>
    <mergeCell ref="I222:J222"/>
    <mergeCell ref="I223:J223"/>
    <mergeCell ref="I224:J224"/>
    <mergeCell ref="I225:J225"/>
    <mergeCell ref="I214:J214"/>
    <mergeCell ref="I215:J215"/>
    <mergeCell ref="I216:J216"/>
    <mergeCell ref="I217:J217"/>
    <mergeCell ref="I218:J218"/>
    <mergeCell ref="I219:J219"/>
    <mergeCell ref="I208:J208"/>
    <mergeCell ref="I209:J209"/>
    <mergeCell ref="I210:J210"/>
    <mergeCell ref="I211:J211"/>
    <mergeCell ref="I212:J212"/>
    <mergeCell ref="I213:J213"/>
    <mergeCell ref="I202:J202"/>
    <mergeCell ref="I203:J203"/>
    <mergeCell ref="I204:J204"/>
    <mergeCell ref="I205:J205"/>
    <mergeCell ref="I206:J206"/>
    <mergeCell ref="I207:J207"/>
    <mergeCell ref="I196:J196"/>
    <mergeCell ref="I197:J197"/>
    <mergeCell ref="I198:J198"/>
    <mergeCell ref="I199:J199"/>
    <mergeCell ref="I200:J200"/>
    <mergeCell ref="I201:J201"/>
    <mergeCell ref="I190:J190"/>
    <mergeCell ref="I191:J191"/>
    <mergeCell ref="I192:J192"/>
    <mergeCell ref="I193:J193"/>
    <mergeCell ref="I194:J194"/>
    <mergeCell ref="I195:J195"/>
    <mergeCell ref="I184:J184"/>
    <mergeCell ref="I185:J185"/>
    <mergeCell ref="I186:J186"/>
    <mergeCell ref="I187:J187"/>
    <mergeCell ref="I188:J188"/>
    <mergeCell ref="I189:J189"/>
    <mergeCell ref="I178:J178"/>
    <mergeCell ref="I179:J179"/>
    <mergeCell ref="I180:J180"/>
    <mergeCell ref="I181:J181"/>
    <mergeCell ref="I182:J182"/>
    <mergeCell ref="I183:J183"/>
    <mergeCell ref="I172:J172"/>
    <mergeCell ref="I173:J173"/>
    <mergeCell ref="I174:J174"/>
    <mergeCell ref="I175:J175"/>
    <mergeCell ref="I176:J176"/>
    <mergeCell ref="I177:J177"/>
    <mergeCell ref="I166:J166"/>
    <mergeCell ref="I167:J167"/>
    <mergeCell ref="I168:J168"/>
    <mergeCell ref="I169:J169"/>
    <mergeCell ref="I170:J170"/>
    <mergeCell ref="I171:J171"/>
    <mergeCell ref="I160:J160"/>
    <mergeCell ref="I161:J161"/>
    <mergeCell ref="I162:J162"/>
    <mergeCell ref="I163:J163"/>
    <mergeCell ref="I164:J164"/>
    <mergeCell ref="I165:J165"/>
    <mergeCell ref="I154:J154"/>
    <mergeCell ref="I155:J155"/>
    <mergeCell ref="I156:J156"/>
    <mergeCell ref="I157:J157"/>
    <mergeCell ref="I158:J158"/>
    <mergeCell ref="I159:J159"/>
    <mergeCell ref="I148:J148"/>
    <mergeCell ref="I149:J149"/>
    <mergeCell ref="I150:J150"/>
    <mergeCell ref="I151:J151"/>
    <mergeCell ref="I152:J152"/>
    <mergeCell ref="I153:J153"/>
    <mergeCell ref="I142:J142"/>
    <mergeCell ref="I143:J143"/>
    <mergeCell ref="I144:J144"/>
    <mergeCell ref="I145:J145"/>
    <mergeCell ref="I146:J146"/>
    <mergeCell ref="I147:J147"/>
    <mergeCell ref="I136:J136"/>
    <mergeCell ref="I137:J137"/>
    <mergeCell ref="I138:J138"/>
    <mergeCell ref="I139:J139"/>
    <mergeCell ref="I140:J140"/>
    <mergeCell ref="I141:J141"/>
    <mergeCell ref="I130:J130"/>
    <mergeCell ref="I131:J131"/>
    <mergeCell ref="I132:J132"/>
    <mergeCell ref="I133:J133"/>
    <mergeCell ref="I134:J134"/>
    <mergeCell ref="I135:J135"/>
    <mergeCell ref="I124:J124"/>
    <mergeCell ref="I125:J125"/>
    <mergeCell ref="I126:J126"/>
    <mergeCell ref="I127:J127"/>
    <mergeCell ref="I128:J128"/>
    <mergeCell ref="I129:J129"/>
    <mergeCell ref="I118:J118"/>
    <mergeCell ref="I119:J119"/>
    <mergeCell ref="I120:J120"/>
    <mergeCell ref="I121:J121"/>
    <mergeCell ref="I122:J122"/>
    <mergeCell ref="I123:J123"/>
    <mergeCell ref="I112:J112"/>
    <mergeCell ref="I113:J113"/>
    <mergeCell ref="I114:J114"/>
    <mergeCell ref="I115:J115"/>
    <mergeCell ref="I116:J116"/>
    <mergeCell ref="I117:J117"/>
    <mergeCell ref="I106:J106"/>
    <mergeCell ref="I107:J107"/>
    <mergeCell ref="I108:J108"/>
    <mergeCell ref="I109:J109"/>
    <mergeCell ref="I110:J110"/>
    <mergeCell ref="I111:J111"/>
    <mergeCell ref="I100:J100"/>
    <mergeCell ref="I101:J101"/>
    <mergeCell ref="I102:J102"/>
    <mergeCell ref="I103:J103"/>
    <mergeCell ref="I104:J104"/>
    <mergeCell ref="I105:J105"/>
    <mergeCell ref="H95:I95"/>
    <mergeCell ref="E96:F96"/>
    <mergeCell ref="H96:I96"/>
    <mergeCell ref="C97:H99"/>
    <mergeCell ref="I97:J97"/>
    <mergeCell ref="I98:J99"/>
    <mergeCell ref="E92:F92"/>
    <mergeCell ref="H92:I92"/>
    <mergeCell ref="E93:F93"/>
    <mergeCell ref="H93:I93"/>
    <mergeCell ref="E94:F94"/>
    <mergeCell ref="H94:I94"/>
    <mergeCell ref="D71:E71"/>
    <mergeCell ref="D72:E72"/>
    <mergeCell ref="C76:I76"/>
    <mergeCell ref="D77:E77"/>
    <mergeCell ref="D78:E78"/>
    <mergeCell ref="C89:G91"/>
    <mergeCell ref="H89:I89"/>
    <mergeCell ref="H90:I91"/>
    <mergeCell ref="D34:E34"/>
    <mergeCell ref="D38:E38"/>
    <mergeCell ref="D49:E49"/>
    <mergeCell ref="C66:I68"/>
    <mergeCell ref="D70:E70"/>
    <mergeCell ref="C5:H5"/>
    <mergeCell ref="C6:H6"/>
    <mergeCell ref="C7:D7"/>
    <mergeCell ref="C9:E11"/>
    <mergeCell ref="F9:G9"/>
    <mergeCell ref="H9:I9"/>
    <mergeCell ref="F10:G11"/>
    <mergeCell ref="H10:I11"/>
    <mergeCell ref="J66:J68"/>
    <mergeCell ref="C17:G17"/>
    <mergeCell ref="J17:K17"/>
    <mergeCell ref="F19:I19"/>
    <mergeCell ref="F21:I21"/>
    <mergeCell ref="J21:J22"/>
    <mergeCell ref="D23:E23"/>
    <mergeCell ref="C13:G15"/>
    <mergeCell ref="H13:I13"/>
    <mergeCell ref="J13:K14"/>
    <mergeCell ref="J15:K15"/>
    <mergeCell ref="C16:G16"/>
    <mergeCell ref="J16:K16"/>
  </mergeCells>
  <printOptions verticalCentered="1"/>
  <pageMargins left="3.937007874015748E-2" right="0.23622047244094491" top="0.15748031496062992" bottom="3.937007874015748E-2" header="0" footer="0"/>
  <pageSetup paperSize="5" scale="50" fitToHeight="2" pageOrder="overThenDown" orientation="portrait" r:id="rId1"/>
  <headerFooter alignWithMargins="0"/>
  <rowBreaks count="3" manualBreakCount="3">
    <brk id="74" max="16383" man="1"/>
    <brk id="152" max="16383" man="1"/>
    <brk id="23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267"/>
  <sheetViews>
    <sheetView showGridLines="0" showRowColHeaders="0" showZeros="0" zoomScale="115" zoomScaleNormal="115" zoomScaleSheetLayoutView="75" workbookViewId="0">
      <selection activeCell="C7" sqref="C7:D7"/>
    </sheetView>
  </sheetViews>
  <sheetFormatPr baseColWidth="10" defaultRowHeight="12.75" outlineLevelRow="1" x14ac:dyDescent="0.2"/>
  <cols>
    <col min="1" max="1" width="7.5703125" style="531" customWidth="1"/>
    <col min="2" max="2" width="17.7109375" style="531" customWidth="1"/>
    <col min="3" max="3" width="13.5703125" style="531" customWidth="1"/>
    <col min="4" max="4" width="13.85546875" style="531" customWidth="1"/>
    <col min="5" max="5" width="46.85546875" style="531" customWidth="1"/>
    <col min="6" max="6" width="9.28515625" style="531" customWidth="1"/>
    <col min="7" max="8" width="7.7109375" style="531" customWidth="1"/>
    <col min="9" max="9" width="7.85546875" style="531" customWidth="1"/>
    <col min="10" max="10" width="9.7109375" style="531" customWidth="1"/>
    <col min="11" max="17" width="7.7109375" style="531" customWidth="1"/>
    <col min="18" max="16384" width="11.42578125" style="531"/>
  </cols>
  <sheetData>
    <row r="1" spans="1:18" ht="60.75" customHeight="1" thickBot="1" x14ac:dyDescent="0.25">
      <c r="A1" s="528"/>
      <c r="B1" s="529"/>
      <c r="C1" s="529"/>
      <c r="D1" s="530"/>
      <c r="E1" s="530"/>
      <c r="F1" s="206"/>
      <c r="G1" s="529"/>
      <c r="H1" s="212" t="s">
        <v>177</v>
      </c>
      <c r="I1" s="529"/>
      <c r="J1" s="529"/>
      <c r="K1" s="529"/>
      <c r="M1" s="528"/>
      <c r="N1" s="528"/>
    </row>
    <row r="2" spans="1:18" ht="17.25" thickTop="1" thickBot="1" x14ac:dyDescent="0.3">
      <c r="A2" s="528"/>
      <c r="B2" s="532"/>
      <c r="C2" s="532"/>
      <c r="D2" s="533"/>
      <c r="E2" s="533"/>
      <c r="F2" s="533"/>
      <c r="G2" s="529"/>
      <c r="H2" s="202" t="s">
        <v>16</v>
      </c>
      <c r="I2" s="203"/>
      <c r="J2" s="54" t="s">
        <v>236</v>
      </c>
      <c r="K2" s="532"/>
      <c r="L2" s="528"/>
      <c r="M2" s="528"/>
      <c r="N2" s="528"/>
    </row>
    <row r="3" spans="1:18" ht="17.25" thickTop="1" thickBot="1" x14ac:dyDescent="0.3">
      <c r="A3" s="528"/>
      <c r="B3" s="206"/>
      <c r="C3" s="532"/>
      <c r="D3" s="186"/>
      <c r="E3" s="186"/>
      <c r="F3" s="186"/>
      <c r="G3" s="529"/>
      <c r="H3" s="204" t="s">
        <v>17</v>
      </c>
      <c r="I3" s="534"/>
      <c r="J3" s="54" t="s">
        <v>217</v>
      </c>
      <c r="K3" s="532"/>
      <c r="L3" s="528"/>
      <c r="M3" s="535"/>
      <c r="N3" s="535"/>
    </row>
    <row r="4" spans="1:18" ht="12" customHeight="1" thickTop="1" thickBot="1" x14ac:dyDescent="0.25">
      <c r="A4" s="536"/>
      <c r="B4" s="532"/>
      <c r="C4" s="532"/>
      <c r="D4" s="532"/>
      <c r="E4" s="533"/>
      <c r="F4" s="537"/>
      <c r="G4" s="533"/>
      <c r="H4" s="533"/>
      <c r="I4" s="533"/>
      <c r="J4" s="533"/>
      <c r="K4" s="533"/>
      <c r="L4" s="535"/>
      <c r="M4" s="535"/>
      <c r="N4" s="535"/>
      <c r="O4" s="538"/>
      <c r="P4" s="538"/>
      <c r="Q4" s="538"/>
      <c r="R4" s="538"/>
    </row>
    <row r="5" spans="1:18" ht="17.25" customHeight="1" thickTop="1" thickBot="1" x14ac:dyDescent="0.3">
      <c r="A5" s="528"/>
      <c r="B5" s="135" t="s">
        <v>218</v>
      </c>
      <c r="C5" s="1220"/>
      <c r="D5" s="1221"/>
      <c r="E5" s="1221"/>
      <c r="F5" s="1221"/>
      <c r="G5" s="1221"/>
      <c r="H5" s="1222"/>
      <c r="I5" s="529"/>
      <c r="J5" s="529"/>
      <c r="K5" s="529"/>
      <c r="L5" s="40"/>
      <c r="M5" s="535"/>
    </row>
    <row r="6" spans="1:18" ht="17.25" customHeight="1" thickTop="1" thickBot="1" x14ac:dyDescent="0.3">
      <c r="A6" s="528"/>
      <c r="B6" s="135" t="s">
        <v>18</v>
      </c>
      <c r="C6" s="1220" t="s">
        <v>237</v>
      </c>
      <c r="D6" s="1221"/>
      <c r="E6" s="1221"/>
      <c r="F6" s="1221"/>
      <c r="G6" s="1221"/>
      <c r="H6" s="1222"/>
      <c r="I6" s="529"/>
      <c r="J6" s="529"/>
      <c r="K6" s="529"/>
      <c r="L6" s="40"/>
      <c r="M6" s="41"/>
      <c r="N6" s="535"/>
      <c r="O6" s="538"/>
      <c r="P6" s="538"/>
      <c r="Q6" s="538"/>
    </row>
    <row r="7" spans="1:18" ht="17.25" customHeight="1" thickTop="1" thickBot="1" x14ac:dyDescent="0.3">
      <c r="A7" s="528"/>
      <c r="B7" s="136" t="s">
        <v>19</v>
      </c>
      <c r="C7" s="1223" t="s">
        <v>241</v>
      </c>
      <c r="D7" s="1224"/>
      <c r="E7" s="55"/>
      <c r="F7" s="56"/>
      <c r="G7" s="56"/>
      <c r="H7" s="55"/>
      <c r="I7" s="529"/>
      <c r="J7" s="529"/>
      <c r="K7" s="529"/>
      <c r="L7" s="41"/>
      <c r="M7" s="528"/>
      <c r="N7" s="528"/>
    </row>
    <row r="8" spans="1:18" ht="6.75" customHeight="1" thickTop="1" thickBot="1" x14ac:dyDescent="0.25">
      <c r="B8" s="532"/>
      <c r="C8" s="532"/>
      <c r="D8" s="532"/>
      <c r="E8" s="532"/>
      <c r="F8" s="532"/>
      <c r="G8" s="532"/>
      <c r="H8" s="539"/>
      <c r="I8" s="532"/>
      <c r="J8" s="532"/>
      <c r="K8" s="532"/>
      <c r="L8" s="528"/>
    </row>
    <row r="9" spans="1:18" ht="14.25" customHeight="1" thickTop="1" thickBot="1" x14ac:dyDescent="0.25">
      <c r="B9" s="529"/>
      <c r="C9" s="1225" t="s">
        <v>52</v>
      </c>
      <c r="D9" s="1225"/>
      <c r="E9" s="1225"/>
      <c r="F9" s="1227" t="s">
        <v>33</v>
      </c>
      <c r="G9" s="1228"/>
      <c r="H9" s="1227" t="s">
        <v>0</v>
      </c>
      <c r="I9" s="1228"/>
      <c r="J9" s="529"/>
      <c r="K9" s="529"/>
    </row>
    <row r="10" spans="1:18" ht="14.25" customHeight="1" thickTop="1" thickBot="1" x14ac:dyDescent="0.25">
      <c r="A10" s="538"/>
      <c r="B10" s="540"/>
      <c r="C10" s="1226"/>
      <c r="D10" s="1225"/>
      <c r="E10" s="1225"/>
      <c r="F10" s="1229">
        <v>227</v>
      </c>
      <c r="G10" s="1229"/>
      <c r="H10" s="1230">
        <f>SUM(F10:G11)</f>
        <v>227</v>
      </c>
      <c r="I10" s="1230"/>
      <c r="J10" s="529"/>
      <c r="K10" s="529"/>
    </row>
    <row r="11" spans="1:18" ht="14.25" customHeight="1" thickTop="1" thickBot="1" x14ac:dyDescent="0.25">
      <c r="A11" s="538"/>
      <c r="B11" s="540"/>
      <c r="C11" s="1226"/>
      <c r="D11" s="1225"/>
      <c r="E11" s="1225"/>
      <c r="F11" s="1229"/>
      <c r="G11" s="1229"/>
      <c r="H11" s="1230"/>
      <c r="I11" s="1230"/>
      <c r="J11" s="529"/>
      <c r="K11" s="529"/>
    </row>
    <row r="12" spans="1:18" ht="4.5" customHeight="1" thickTop="1" thickBot="1" x14ac:dyDescent="0.25">
      <c r="A12" s="538"/>
      <c r="B12" s="540"/>
      <c r="C12" s="541"/>
      <c r="D12" s="541"/>
      <c r="E12" s="541"/>
      <c r="F12" s="541"/>
      <c r="G12" s="541"/>
      <c r="H12" s="541"/>
      <c r="I12" s="541"/>
      <c r="J12" s="541"/>
      <c r="K12" s="541"/>
      <c r="L12" s="542"/>
    </row>
    <row r="13" spans="1:18" ht="14.25" customHeight="1" thickTop="1" thickBot="1" x14ac:dyDescent="0.25">
      <c r="A13" s="538"/>
      <c r="B13" s="540"/>
      <c r="C13" s="1226" t="s">
        <v>53</v>
      </c>
      <c r="D13" s="1225"/>
      <c r="E13" s="1225"/>
      <c r="F13" s="1225"/>
      <c r="G13" s="1225"/>
      <c r="H13" s="1227" t="s">
        <v>0</v>
      </c>
      <c r="I13" s="1228"/>
      <c r="J13" s="1244" t="s">
        <v>11</v>
      </c>
      <c r="K13" s="1244"/>
    </row>
    <row r="14" spans="1:18" ht="14.25" customHeight="1" thickTop="1" thickBot="1" x14ac:dyDescent="0.25">
      <c r="B14" s="540"/>
      <c r="C14" s="1225"/>
      <c r="D14" s="1225"/>
      <c r="E14" s="1225"/>
      <c r="F14" s="1225"/>
      <c r="G14" s="1225"/>
      <c r="H14" s="1103" t="s">
        <v>1</v>
      </c>
      <c r="I14" s="1103" t="s">
        <v>2</v>
      </c>
      <c r="J14" s="1244"/>
      <c r="K14" s="1244"/>
    </row>
    <row r="15" spans="1:18" ht="14.25" customHeight="1" thickTop="1" thickBot="1" x14ac:dyDescent="0.25">
      <c r="B15" s="529"/>
      <c r="C15" s="1225"/>
      <c r="D15" s="1225"/>
      <c r="E15" s="1225"/>
      <c r="F15" s="1225"/>
      <c r="G15" s="1225"/>
      <c r="H15" s="1101">
        <f>SUM(H16:H17)</f>
        <v>21</v>
      </c>
      <c r="I15" s="1101">
        <f>SUM(I16:I17)</f>
        <v>1</v>
      </c>
      <c r="J15" s="1245">
        <f>H15+I15</f>
        <v>22</v>
      </c>
      <c r="K15" s="1245"/>
    </row>
    <row r="16" spans="1:18" ht="19.5" customHeight="1" thickTop="1" thickBot="1" x14ac:dyDescent="0.25">
      <c r="B16" s="529"/>
      <c r="C16" s="1234" t="s">
        <v>15</v>
      </c>
      <c r="D16" s="1235"/>
      <c r="E16" s="1235"/>
      <c r="F16" s="1235"/>
      <c r="G16" s="1246"/>
      <c r="H16" s="57">
        <v>17</v>
      </c>
      <c r="I16" s="57">
        <v>1</v>
      </c>
      <c r="J16" s="1247">
        <f>H16+I16</f>
        <v>18</v>
      </c>
      <c r="K16" s="1247"/>
    </row>
    <row r="17" spans="2:15" ht="16.5" customHeight="1" thickTop="1" thickBot="1" x14ac:dyDescent="0.25">
      <c r="B17" s="529"/>
      <c r="C17" s="1234" t="s">
        <v>213</v>
      </c>
      <c r="D17" s="1235"/>
      <c r="E17" s="1235"/>
      <c r="F17" s="1235"/>
      <c r="G17" s="1235"/>
      <c r="H17" s="57">
        <v>4</v>
      </c>
      <c r="I17" s="57"/>
      <c r="J17" s="1236">
        <f>H17+I17</f>
        <v>4</v>
      </c>
      <c r="K17" s="1237"/>
    </row>
    <row r="18" spans="2:15" ht="14.25" customHeight="1" thickTop="1" thickBot="1" x14ac:dyDescent="0.25">
      <c r="B18" s="529"/>
      <c r="C18" s="124" t="s">
        <v>8</v>
      </c>
      <c r="D18" s="125"/>
      <c r="E18" s="126"/>
      <c r="F18" s="543"/>
      <c r="G18" s="543"/>
      <c r="H18" s="544"/>
      <c r="I18" s="545"/>
      <c r="J18" s="546"/>
      <c r="K18" s="529"/>
    </row>
    <row r="19" spans="2:15" ht="14.25" customHeight="1" thickTop="1" thickBot="1" x14ac:dyDescent="0.25">
      <c r="B19" s="529"/>
      <c r="C19" s="127"/>
      <c r="D19" s="128"/>
      <c r="E19" s="128"/>
      <c r="F19" s="1227" t="s">
        <v>51</v>
      </c>
      <c r="G19" s="1227"/>
      <c r="H19" s="1227"/>
      <c r="I19" s="1238"/>
      <c r="J19" s="1103" t="s">
        <v>0</v>
      </c>
      <c r="K19" s="529"/>
    </row>
    <row r="20" spans="2:15" ht="14.25" customHeight="1" thickTop="1" thickBot="1" x14ac:dyDescent="0.25">
      <c r="B20" s="529"/>
      <c r="C20" s="127"/>
      <c r="D20" s="128" t="s">
        <v>54</v>
      </c>
      <c r="E20" s="128"/>
      <c r="F20" s="172" t="s">
        <v>5</v>
      </c>
      <c r="G20" s="172" t="s">
        <v>35</v>
      </c>
      <c r="H20" s="172" t="s">
        <v>3</v>
      </c>
      <c r="I20" s="192" t="s">
        <v>4</v>
      </c>
      <c r="J20" s="547"/>
      <c r="K20" s="529"/>
    </row>
    <row r="21" spans="2:15" ht="14.25" customHeight="1" thickTop="1" thickBot="1" x14ac:dyDescent="0.25">
      <c r="B21" s="529"/>
      <c r="C21" s="129"/>
      <c r="D21" s="130"/>
      <c r="E21" s="130"/>
      <c r="F21" s="1239">
        <f>(J23+J28+J35+J39+J40+J41+J54+J57+J58+J59+J61+J62+J63)</f>
        <v>0</v>
      </c>
      <c r="G21" s="1239"/>
      <c r="H21" s="1239"/>
      <c r="I21" s="1240"/>
      <c r="J21" s="1241">
        <f>(J23+J28+J34+J38+J49+J70+J72+J78)</f>
        <v>22</v>
      </c>
      <c r="K21" s="529"/>
    </row>
    <row r="22" spans="2:15" ht="15.75" thickTop="1" thickBot="1" x14ac:dyDescent="0.25">
      <c r="B22" s="529"/>
      <c r="C22" s="548"/>
      <c r="D22" s="62"/>
      <c r="E22" s="62"/>
      <c r="F22" s="133">
        <f>(F23+F28+F34+F38+F49+F70+F72+F77+F78)</f>
        <v>21</v>
      </c>
      <c r="G22" s="133">
        <f>(G23+G28+G34+G38+G49+G70+G72+G77+G78)</f>
        <v>1</v>
      </c>
      <c r="H22" s="133">
        <f>(H23+H28+H34+H38+H49+H70+H72+H77+H78)</f>
        <v>0</v>
      </c>
      <c r="I22" s="133">
        <f>(I23+I28+I34+I38+I49+I70+I72+I77+I78)</f>
        <v>0</v>
      </c>
      <c r="J22" s="1241"/>
      <c r="K22" s="529"/>
    </row>
    <row r="23" spans="2:15" ht="16.5" customHeight="1" thickTop="1" thickBot="1" x14ac:dyDescent="0.3">
      <c r="B23" s="529"/>
      <c r="C23" s="549"/>
      <c r="D23" s="1242" t="s">
        <v>55</v>
      </c>
      <c r="E23" s="1243"/>
      <c r="F23" s="140">
        <f>SUM(F24:F27)</f>
        <v>0</v>
      </c>
      <c r="G23" s="140">
        <f>SUM(G24:G27)</f>
        <v>0</v>
      </c>
      <c r="H23" s="140">
        <f>SUM(H24:H27)</f>
        <v>0</v>
      </c>
      <c r="I23" s="141">
        <f>SUM(I24:I27)</f>
        <v>0</v>
      </c>
      <c r="J23" s="142">
        <f t="shared" ref="J23:J33" si="0">SUM(F23:I23)</f>
        <v>0</v>
      </c>
      <c r="K23" s="529"/>
    </row>
    <row r="24" spans="2:15" ht="14.25" customHeight="1" outlineLevel="1" thickTop="1" thickBot="1" x14ac:dyDescent="0.25">
      <c r="B24" s="529"/>
      <c r="C24" s="549"/>
      <c r="D24" s="550"/>
      <c r="E24" s="551" t="s">
        <v>36</v>
      </c>
      <c r="F24" s="1106"/>
      <c r="G24" s="1106"/>
      <c r="H24" s="1106"/>
      <c r="I24" s="1106"/>
      <c r="J24" s="553">
        <f t="shared" si="0"/>
        <v>0</v>
      </c>
      <c r="K24" s="529"/>
    </row>
    <row r="25" spans="2:15" ht="14.25" customHeight="1" outlineLevel="1" thickTop="1" thickBot="1" x14ac:dyDescent="0.25">
      <c r="B25" s="529"/>
      <c r="C25" s="549"/>
      <c r="D25" s="550"/>
      <c r="E25" s="551" t="s">
        <v>25</v>
      </c>
      <c r="F25" s="1106"/>
      <c r="G25" s="1106"/>
      <c r="H25" s="1106"/>
      <c r="I25" s="1106"/>
      <c r="J25" s="553">
        <f t="shared" si="0"/>
        <v>0</v>
      </c>
      <c r="K25" s="529"/>
    </row>
    <row r="26" spans="2:15" ht="14.25" customHeight="1" outlineLevel="1" thickTop="1" thickBot="1" x14ac:dyDescent="0.25">
      <c r="B26" s="529"/>
      <c r="C26" s="549"/>
      <c r="D26" s="550"/>
      <c r="E26" s="551" t="s">
        <v>26</v>
      </c>
      <c r="F26" s="1106"/>
      <c r="G26" s="1106"/>
      <c r="H26" s="1106"/>
      <c r="I26" s="1106"/>
      <c r="J26" s="553">
        <f t="shared" si="0"/>
        <v>0</v>
      </c>
      <c r="K26" s="529"/>
    </row>
    <row r="27" spans="2:15" ht="14.25" customHeight="1" outlineLevel="1" thickTop="1" thickBot="1" x14ac:dyDescent="0.25">
      <c r="B27" s="529"/>
      <c r="C27" s="549"/>
      <c r="D27" s="550"/>
      <c r="E27" s="551" t="s">
        <v>6</v>
      </c>
      <c r="F27" s="1106"/>
      <c r="G27" s="1106"/>
      <c r="H27" s="1106"/>
      <c r="I27" s="1106"/>
      <c r="J27" s="553">
        <f t="shared" si="0"/>
        <v>0</v>
      </c>
      <c r="K27" s="529"/>
    </row>
    <row r="28" spans="2:15" ht="16.5" customHeight="1" thickTop="1" thickBot="1" x14ac:dyDescent="0.3">
      <c r="B28" s="529"/>
      <c r="C28" s="549"/>
      <c r="D28" s="1110" t="s">
        <v>20</v>
      </c>
      <c r="E28" s="144"/>
      <c r="F28" s="1104">
        <f>SUM(F29:F33)</f>
        <v>0</v>
      </c>
      <c r="G28" s="1104">
        <f>SUM(G29:G33)</f>
        <v>0</v>
      </c>
      <c r="H28" s="1104">
        <f>SUM(H29:H33)</f>
        <v>0</v>
      </c>
      <c r="I28" s="1104">
        <f>SUM(I29:I33)</f>
        <v>0</v>
      </c>
      <c r="J28" s="146">
        <f t="shared" si="0"/>
        <v>0</v>
      </c>
      <c r="K28" s="529"/>
      <c r="O28" s="554"/>
    </row>
    <row r="29" spans="2:15" ht="14.25" customHeight="1" outlineLevel="1" thickTop="1" thickBot="1" x14ac:dyDescent="0.25">
      <c r="B29" s="529"/>
      <c r="C29" s="549"/>
      <c r="D29" s="550"/>
      <c r="E29" s="551" t="s">
        <v>45</v>
      </c>
      <c r="F29" s="1106"/>
      <c r="G29" s="1106"/>
      <c r="H29" s="1106"/>
      <c r="I29" s="1106"/>
      <c r="J29" s="553">
        <f t="shared" si="0"/>
        <v>0</v>
      </c>
      <c r="K29" s="529"/>
    </row>
    <row r="30" spans="2:15" ht="14.25" customHeight="1" outlineLevel="1" thickTop="1" thickBot="1" x14ac:dyDescent="0.25">
      <c r="B30" s="529"/>
      <c r="C30" s="549"/>
      <c r="D30" s="550"/>
      <c r="E30" s="551" t="s">
        <v>27</v>
      </c>
      <c r="F30" s="1106"/>
      <c r="G30" s="1106"/>
      <c r="H30" s="1106"/>
      <c r="I30" s="1106"/>
      <c r="J30" s="553">
        <f t="shared" si="0"/>
        <v>0</v>
      </c>
      <c r="K30" s="529"/>
    </row>
    <row r="31" spans="2:15" ht="14.25" customHeight="1" outlineLevel="1" thickTop="1" thickBot="1" x14ac:dyDescent="0.25">
      <c r="B31" s="529"/>
      <c r="C31" s="549"/>
      <c r="D31" s="550"/>
      <c r="E31" s="551" t="s">
        <v>46</v>
      </c>
      <c r="F31" s="1106"/>
      <c r="G31" s="1106"/>
      <c r="H31" s="1106"/>
      <c r="I31" s="1106"/>
      <c r="J31" s="553">
        <f t="shared" si="0"/>
        <v>0</v>
      </c>
      <c r="K31" s="529"/>
    </row>
    <row r="32" spans="2:15" ht="14.25" customHeight="1" outlineLevel="1" thickTop="1" thickBot="1" x14ac:dyDescent="0.25">
      <c r="B32" s="529"/>
      <c r="C32" s="549"/>
      <c r="D32" s="550"/>
      <c r="E32" s="551" t="s">
        <v>47</v>
      </c>
      <c r="F32" s="1106"/>
      <c r="G32" s="1106"/>
      <c r="H32" s="1106"/>
      <c r="I32" s="1106"/>
      <c r="J32" s="553">
        <f t="shared" si="0"/>
        <v>0</v>
      </c>
      <c r="K32" s="529"/>
    </row>
    <row r="33" spans="2:11" ht="14.25" customHeight="1" outlineLevel="1" thickTop="1" thickBot="1" x14ac:dyDescent="0.25">
      <c r="B33" s="529"/>
      <c r="C33" s="549"/>
      <c r="D33" s="550"/>
      <c r="E33" s="551" t="s">
        <v>142</v>
      </c>
      <c r="F33" s="1106"/>
      <c r="G33" s="1106"/>
      <c r="H33" s="1106"/>
      <c r="I33" s="1106"/>
      <c r="J33" s="553">
        <f t="shared" si="0"/>
        <v>0</v>
      </c>
      <c r="K33" s="529"/>
    </row>
    <row r="34" spans="2:11" ht="16.5" customHeight="1" thickTop="1" thickBot="1" x14ac:dyDescent="0.3">
      <c r="B34" s="529"/>
      <c r="C34" s="549"/>
      <c r="D34" s="1234" t="s">
        <v>56</v>
      </c>
      <c r="E34" s="1246"/>
      <c r="F34" s="147">
        <f>SUM(F35:F37)</f>
        <v>4</v>
      </c>
      <c r="G34" s="147">
        <f>SUM(G35:G37)</f>
        <v>0</v>
      </c>
      <c r="H34" s="147">
        <f>SUM(H35:H37)</f>
        <v>0</v>
      </c>
      <c r="I34" s="147">
        <f>SUM(I35:I37)</f>
        <v>0</v>
      </c>
      <c r="J34" s="142">
        <f>SUM(F34:I34)</f>
        <v>4</v>
      </c>
      <c r="K34" s="529"/>
    </row>
    <row r="35" spans="2:11" ht="14.25" customHeight="1" outlineLevel="1" thickTop="1" thickBot="1" x14ac:dyDescent="0.25">
      <c r="B35" s="529"/>
      <c r="C35" s="549"/>
      <c r="D35" s="550"/>
      <c r="E35" s="555" t="s">
        <v>49</v>
      </c>
      <c r="F35" s="1106"/>
      <c r="G35" s="1106"/>
      <c r="H35" s="1106"/>
      <c r="I35" s="1106"/>
      <c r="J35" s="556">
        <f t="shared" ref="J35:J48" si="1">SUM(F35:I35)</f>
        <v>0</v>
      </c>
      <c r="K35" s="529"/>
    </row>
    <row r="36" spans="2:11" ht="14.25" customHeight="1" outlineLevel="1" thickTop="1" thickBot="1" x14ac:dyDescent="0.25">
      <c r="B36" s="529"/>
      <c r="C36" s="549"/>
      <c r="D36" s="550"/>
      <c r="E36" s="555" t="s">
        <v>50</v>
      </c>
      <c r="F36" s="210">
        <v>4</v>
      </c>
      <c r="G36" s="210"/>
      <c r="H36" s="210"/>
      <c r="I36" s="210"/>
      <c r="J36" s="556">
        <f>SUM(F36:I36)</f>
        <v>4</v>
      </c>
      <c r="K36" s="529"/>
    </row>
    <row r="37" spans="2:11" ht="14.25" customHeight="1" outlineLevel="1" thickTop="1" thickBot="1" x14ac:dyDescent="0.25">
      <c r="B37" s="529"/>
      <c r="C37" s="549"/>
      <c r="D37" s="550"/>
      <c r="E37" s="72" t="s">
        <v>48</v>
      </c>
      <c r="F37" s="1106"/>
      <c r="G37" s="1106"/>
      <c r="H37" s="1106"/>
      <c r="I37" s="1106"/>
      <c r="J37" s="556">
        <f>SUM(F37:I37)</f>
        <v>0</v>
      </c>
      <c r="K37" s="529"/>
    </row>
    <row r="38" spans="2:11" ht="16.5" customHeight="1" thickTop="1" thickBot="1" x14ac:dyDescent="0.3">
      <c r="B38" s="529"/>
      <c r="C38" s="530"/>
      <c r="D38" s="1234" t="s">
        <v>120</v>
      </c>
      <c r="E38" s="1246"/>
      <c r="F38" s="1104">
        <f>SUM(F39:F48)</f>
        <v>0</v>
      </c>
      <c r="G38" s="1104">
        <f>SUM(G39:G48)</f>
        <v>1</v>
      </c>
      <c r="H38" s="1104">
        <f>SUM(H39:H48)</f>
        <v>0</v>
      </c>
      <c r="I38" s="1104">
        <f>SUM(I39:I48)</f>
        <v>0</v>
      </c>
      <c r="J38" s="142">
        <f t="shared" si="1"/>
        <v>1</v>
      </c>
      <c r="K38" s="529"/>
    </row>
    <row r="39" spans="2:11" ht="14.25" customHeight="1" outlineLevel="1" thickTop="1" thickBot="1" x14ac:dyDescent="0.25">
      <c r="B39" s="529"/>
      <c r="C39" s="530"/>
      <c r="D39" s="557"/>
      <c r="E39" s="109" t="s">
        <v>125</v>
      </c>
      <c r="F39" s="1106"/>
      <c r="G39" s="1106"/>
      <c r="H39" s="1106"/>
      <c r="I39" s="1106"/>
      <c r="J39" s="556">
        <f t="shared" si="1"/>
        <v>0</v>
      </c>
      <c r="K39" s="529"/>
    </row>
    <row r="40" spans="2:11" ht="14.25" customHeight="1" outlineLevel="1" thickTop="1" thickBot="1" x14ac:dyDescent="0.25">
      <c r="B40" s="529"/>
      <c r="C40" s="530"/>
      <c r="D40" s="557"/>
      <c r="E40" s="109" t="s">
        <v>126</v>
      </c>
      <c r="F40" s="1106"/>
      <c r="G40" s="1106"/>
      <c r="H40" s="1106"/>
      <c r="I40" s="1106"/>
      <c r="J40" s="556">
        <f>SUM(F40:I40)</f>
        <v>0</v>
      </c>
      <c r="K40" s="529"/>
    </row>
    <row r="41" spans="2:11" ht="14.25" customHeight="1" outlineLevel="1" thickTop="1" thickBot="1" x14ac:dyDescent="0.25">
      <c r="B41" s="529"/>
      <c r="C41" s="530"/>
      <c r="D41" s="557"/>
      <c r="E41" s="109" t="s">
        <v>127</v>
      </c>
      <c r="F41" s="1106"/>
      <c r="G41" s="1106"/>
      <c r="H41" s="1106"/>
      <c r="I41" s="1106"/>
      <c r="J41" s="556">
        <f>SUM(F41:I41)</f>
        <v>0</v>
      </c>
      <c r="K41" s="529"/>
    </row>
    <row r="42" spans="2:11" ht="14.25" customHeight="1" outlineLevel="1" thickTop="1" thickBot="1" x14ac:dyDescent="0.25">
      <c r="B42" s="529"/>
      <c r="C42" s="530"/>
      <c r="D42" s="557"/>
      <c r="E42" s="110" t="s">
        <v>128</v>
      </c>
      <c r="F42" s="1106"/>
      <c r="G42" s="1106">
        <v>1</v>
      </c>
      <c r="H42" s="1106"/>
      <c r="I42" s="1106"/>
      <c r="J42" s="556">
        <f>SUM(F42:I42)</f>
        <v>1</v>
      </c>
      <c r="K42" s="529"/>
    </row>
    <row r="43" spans="2:11" ht="14.25" customHeight="1" outlineLevel="1" thickTop="1" thickBot="1" x14ac:dyDescent="0.25">
      <c r="B43" s="529"/>
      <c r="C43" s="530"/>
      <c r="D43" s="557"/>
      <c r="E43" s="111" t="s">
        <v>129</v>
      </c>
      <c r="F43" s="1106"/>
      <c r="G43" s="1106"/>
      <c r="H43" s="1106"/>
      <c r="I43" s="1106"/>
      <c r="J43" s="556">
        <f t="shared" si="1"/>
        <v>0</v>
      </c>
      <c r="K43" s="529"/>
    </row>
    <row r="44" spans="2:11" ht="14.25" customHeight="1" outlineLevel="1" thickTop="1" thickBot="1" x14ac:dyDescent="0.25">
      <c r="B44" s="529"/>
      <c r="C44" s="530"/>
      <c r="D44" s="557"/>
      <c r="E44" s="110" t="s">
        <v>130</v>
      </c>
      <c r="F44" s="1106"/>
      <c r="G44" s="1106"/>
      <c r="H44" s="1106"/>
      <c r="I44" s="1106"/>
      <c r="J44" s="556">
        <f>SUM(F44:I44)</f>
        <v>0</v>
      </c>
      <c r="K44" s="529"/>
    </row>
    <row r="45" spans="2:11" ht="14.25" customHeight="1" outlineLevel="1" thickTop="1" thickBot="1" x14ac:dyDescent="0.25">
      <c r="B45" s="529"/>
      <c r="C45" s="530"/>
      <c r="D45" s="557"/>
      <c r="E45" s="110" t="s">
        <v>131</v>
      </c>
      <c r="F45" s="1106"/>
      <c r="G45" s="1106"/>
      <c r="H45" s="1106"/>
      <c r="I45" s="1106"/>
      <c r="J45" s="556">
        <f>SUM(F45:I45)</f>
        <v>0</v>
      </c>
      <c r="K45" s="529"/>
    </row>
    <row r="46" spans="2:11" ht="14.25" customHeight="1" outlineLevel="1" thickTop="1" thickBot="1" x14ac:dyDescent="0.25">
      <c r="B46" s="529"/>
      <c r="C46" s="530"/>
      <c r="D46" s="557"/>
      <c r="E46" s="111" t="s">
        <v>132</v>
      </c>
      <c r="F46" s="1106"/>
      <c r="G46" s="1106"/>
      <c r="H46" s="1106"/>
      <c r="I46" s="1106"/>
      <c r="J46" s="556">
        <f t="shared" si="1"/>
        <v>0</v>
      </c>
      <c r="K46" s="529"/>
    </row>
    <row r="47" spans="2:11" ht="14.25" customHeight="1" outlineLevel="1" thickTop="1" thickBot="1" x14ac:dyDescent="0.25">
      <c r="B47" s="529"/>
      <c r="C47" s="530"/>
      <c r="D47" s="557"/>
      <c r="E47" s="111" t="s">
        <v>133</v>
      </c>
      <c r="F47" s="210"/>
      <c r="G47" s="210"/>
      <c r="H47" s="210"/>
      <c r="I47" s="210"/>
      <c r="J47" s="556">
        <f t="shared" si="1"/>
        <v>0</v>
      </c>
      <c r="K47" s="529"/>
    </row>
    <row r="48" spans="2:11" ht="14.25" customHeight="1" outlineLevel="1" thickTop="1" thickBot="1" x14ac:dyDescent="0.25">
      <c r="B48" s="529"/>
      <c r="C48" s="530"/>
      <c r="D48" s="557"/>
      <c r="E48" s="111" t="s">
        <v>134</v>
      </c>
      <c r="F48" s="1106"/>
      <c r="G48" s="1106"/>
      <c r="H48" s="1106"/>
      <c r="I48" s="1106"/>
      <c r="J48" s="556">
        <f t="shared" si="1"/>
        <v>0</v>
      </c>
      <c r="K48" s="529"/>
    </row>
    <row r="49" spans="2:12" ht="16.5" customHeight="1" thickTop="1" thickBot="1" x14ac:dyDescent="0.25">
      <c r="B49" s="529"/>
      <c r="C49" s="530"/>
      <c r="D49" s="1269" t="s">
        <v>96</v>
      </c>
      <c r="E49" s="1270"/>
      <c r="F49" s="148">
        <f>SUM(F50:F64)</f>
        <v>0</v>
      </c>
      <c r="G49" s="148">
        <f>SUM(G50:G64)</f>
        <v>0</v>
      </c>
      <c r="H49" s="148">
        <f>SUM(H50:H64)</f>
        <v>0</v>
      </c>
      <c r="I49" s="148">
        <f>SUM(I50:I64)</f>
        <v>0</v>
      </c>
      <c r="J49" s="149">
        <f>SUM(F49:F49:I49)</f>
        <v>0</v>
      </c>
      <c r="K49" s="529"/>
      <c r="L49" s="538"/>
    </row>
    <row r="50" spans="2:12" ht="14.25" customHeight="1" outlineLevel="1" thickTop="1" thickBot="1" x14ac:dyDescent="0.25">
      <c r="B50" s="529"/>
      <c r="C50" s="530"/>
      <c r="D50" s="73"/>
      <c r="E50" s="182" t="s">
        <v>117</v>
      </c>
      <c r="F50" s="210"/>
      <c r="G50" s="210"/>
      <c r="H50" s="210"/>
      <c r="I50" s="210"/>
      <c r="J50" s="172">
        <f>SUM(F50:F50:I50)</f>
        <v>0</v>
      </c>
      <c r="K50" s="529"/>
    </row>
    <row r="51" spans="2:12" ht="14.25" customHeight="1" outlineLevel="1" thickTop="1" thickBot="1" x14ac:dyDescent="0.25">
      <c r="B51" s="529"/>
      <c r="C51" s="530"/>
      <c r="D51" s="53"/>
      <c r="E51" s="182" t="s">
        <v>98</v>
      </c>
      <c r="F51" s="210"/>
      <c r="G51" s="210"/>
      <c r="H51" s="210"/>
      <c r="I51" s="210"/>
      <c r="J51" s="172">
        <f>SUM(F51:F51:I51)</f>
        <v>0</v>
      </c>
      <c r="K51" s="529"/>
    </row>
    <row r="52" spans="2:12" ht="14.25" customHeight="1" outlineLevel="1" thickTop="1" thickBot="1" x14ac:dyDescent="0.25">
      <c r="B52" s="529"/>
      <c r="C52" s="530"/>
      <c r="D52" s="53"/>
      <c r="E52" s="182" t="s">
        <v>97</v>
      </c>
      <c r="F52" s="210"/>
      <c r="G52" s="210"/>
      <c r="H52" s="210"/>
      <c r="I52" s="210"/>
      <c r="J52" s="172">
        <f>SUM(F52:F52:I52)</f>
        <v>0</v>
      </c>
      <c r="K52" s="529"/>
    </row>
    <row r="53" spans="2:12" ht="14.25" customHeight="1" outlineLevel="1" thickTop="1" thickBot="1" x14ac:dyDescent="0.25">
      <c r="B53" s="529"/>
      <c r="C53" s="530"/>
      <c r="D53" s="74"/>
      <c r="E53" s="182" t="s">
        <v>102</v>
      </c>
      <c r="F53" s="210"/>
      <c r="G53" s="210"/>
      <c r="H53" s="210"/>
      <c r="I53" s="210"/>
      <c r="J53" s="172">
        <f>SUM(F53:F53:I53)</f>
        <v>0</v>
      </c>
      <c r="K53" s="529"/>
    </row>
    <row r="54" spans="2:12" ht="14.25" customHeight="1" outlineLevel="1" thickTop="1" thickBot="1" x14ac:dyDescent="0.25">
      <c r="B54" s="529"/>
      <c r="C54" s="530"/>
      <c r="D54" s="74"/>
      <c r="E54" s="182" t="s">
        <v>137</v>
      </c>
      <c r="F54" s="1106"/>
      <c r="G54" s="1106"/>
      <c r="H54" s="1106"/>
      <c r="I54" s="1106"/>
      <c r="J54" s="172">
        <f>SUM(F54:F54:I54)</f>
        <v>0</v>
      </c>
      <c r="K54" s="529"/>
    </row>
    <row r="55" spans="2:12" ht="14.25" customHeight="1" outlineLevel="1" thickTop="1" thickBot="1" x14ac:dyDescent="0.25">
      <c r="B55" s="529"/>
      <c r="C55" s="530"/>
      <c r="D55" s="74"/>
      <c r="E55" s="183" t="s">
        <v>105</v>
      </c>
      <c r="F55" s="1106"/>
      <c r="G55" s="1106"/>
      <c r="H55" s="1106"/>
      <c r="I55" s="1106"/>
      <c r="J55" s="172">
        <f>SUM(F55:F55:I55)</f>
        <v>0</v>
      </c>
      <c r="K55" s="529"/>
    </row>
    <row r="56" spans="2:12" ht="14.25" customHeight="1" outlineLevel="1" thickTop="1" thickBot="1" x14ac:dyDescent="0.25">
      <c r="B56" s="529"/>
      <c r="C56" s="530"/>
      <c r="D56" s="74"/>
      <c r="E56" s="183" t="s">
        <v>104</v>
      </c>
      <c r="F56" s="1106"/>
      <c r="G56" s="1106"/>
      <c r="H56" s="1106"/>
      <c r="I56" s="1106"/>
      <c r="J56" s="172">
        <f>SUM(F56:F56:I56)</f>
        <v>0</v>
      </c>
      <c r="K56" s="529"/>
    </row>
    <row r="57" spans="2:12" ht="14.25" customHeight="1" outlineLevel="1" thickTop="1" thickBot="1" x14ac:dyDescent="0.25">
      <c r="B57" s="529"/>
      <c r="C57" s="530"/>
      <c r="D57" s="74"/>
      <c r="E57" s="183" t="s">
        <v>103</v>
      </c>
      <c r="F57" s="1106"/>
      <c r="G57" s="1106"/>
      <c r="H57" s="1106"/>
      <c r="I57" s="1106"/>
      <c r="J57" s="172">
        <f>SUM(F57:F57:I57)</f>
        <v>0</v>
      </c>
      <c r="K57" s="529"/>
    </row>
    <row r="58" spans="2:12" ht="14.25" customHeight="1" outlineLevel="1" thickTop="1" thickBot="1" x14ac:dyDescent="0.25">
      <c r="B58" s="529"/>
      <c r="C58" s="530"/>
      <c r="D58" s="74"/>
      <c r="E58" s="183" t="s">
        <v>138</v>
      </c>
      <c r="F58" s="1106"/>
      <c r="G58" s="1106"/>
      <c r="H58" s="1106"/>
      <c r="I58" s="1106"/>
      <c r="J58" s="172">
        <f>SUM(F58:F58:I58)</f>
        <v>0</v>
      </c>
      <c r="K58" s="529"/>
    </row>
    <row r="59" spans="2:12" ht="14.25" customHeight="1" outlineLevel="1" thickTop="1" thickBot="1" x14ac:dyDescent="0.25">
      <c r="B59" s="529"/>
      <c r="C59" s="530"/>
      <c r="D59" s="74"/>
      <c r="E59" s="182" t="s">
        <v>100</v>
      </c>
      <c r="F59" s="1106"/>
      <c r="G59" s="1106"/>
      <c r="H59" s="1106"/>
      <c r="I59" s="1106"/>
      <c r="J59" s="172">
        <f>SUM(F59:F59:I59)</f>
        <v>0</v>
      </c>
      <c r="K59" s="529"/>
    </row>
    <row r="60" spans="2:12" ht="14.25" customHeight="1" outlineLevel="1" thickTop="1" thickBot="1" x14ac:dyDescent="0.25">
      <c r="B60" s="529"/>
      <c r="C60" s="530"/>
      <c r="D60" s="74"/>
      <c r="E60" s="558" t="s">
        <v>99</v>
      </c>
      <c r="F60" s="210"/>
      <c r="G60" s="210"/>
      <c r="H60" s="210"/>
      <c r="I60" s="210"/>
      <c r="J60" s="172">
        <f>SUM(F60:F60:I60)</f>
        <v>0</v>
      </c>
      <c r="K60" s="529"/>
    </row>
    <row r="61" spans="2:12" ht="14.25" customHeight="1" outlineLevel="1" thickTop="1" thickBot="1" x14ac:dyDescent="0.25">
      <c r="B61" s="529"/>
      <c r="C61" s="530"/>
      <c r="D61" s="74"/>
      <c r="E61" s="558" t="s">
        <v>139</v>
      </c>
      <c r="F61" s="1106"/>
      <c r="G61" s="1106"/>
      <c r="H61" s="1106"/>
      <c r="I61" s="1106"/>
      <c r="J61" s="172">
        <f>SUM(F61:F61:I61)</f>
        <v>0</v>
      </c>
      <c r="K61" s="529"/>
    </row>
    <row r="62" spans="2:12" ht="14.25" customHeight="1" outlineLevel="1" thickTop="1" thickBot="1" x14ac:dyDescent="0.25">
      <c r="B62" s="529"/>
      <c r="C62" s="530"/>
      <c r="D62" s="74"/>
      <c r="E62" s="558" t="s">
        <v>106</v>
      </c>
      <c r="F62" s="1106"/>
      <c r="G62" s="1106"/>
      <c r="H62" s="1106"/>
      <c r="I62" s="1106"/>
      <c r="J62" s="172">
        <f>SUM(F62:F62:I62)</f>
        <v>0</v>
      </c>
      <c r="K62" s="529"/>
    </row>
    <row r="63" spans="2:12" ht="14.25" customHeight="1" outlineLevel="1" thickTop="1" thickBot="1" x14ac:dyDescent="0.25">
      <c r="B63" s="529"/>
      <c r="C63" s="530"/>
      <c r="D63" s="74"/>
      <c r="E63" s="559" t="s">
        <v>92</v>
      </c>
      <c r="F63" s="1106"/>
      <c r="G63" s="1106"/>
      <c r="H63" s="1106"/>
      <c r="I63" s="1106"/>
      <c r="J63" s="172">
        <f>SUM(F63:F63:I63)</f>
        <v>0</v>
      </c>
      <c r="K63" s="529"/>
    </row>
    <row r="64" spans="2:12" ht="14.25" customHeight="1" outlineLevel="1" thickTop="1" thickBot="1" x14ac:dyDescent="0.25">
      <c r="B64" s="529"/>
      <c r="C64" s="530"/>
      <c r="D64" s="53"/>
      <c r="E64" s="559" t="s">
        <v>121</v>
      </c>
      <c r="F64" s="1106"/>
      <c r="G64" s="1106"/>
      <c r="H64" s="1106"/>
      <c r="I64" s="1106"/>
      <c r="J64" s="172">
        <f>SUM(F64:F64:I64)</f>
        <v>0</v>
      </c>
      <c r="K64" s="530"/>
    </row>
    <row r="65" spans="2:11" ht="3.75" customHeight="1" thickTop="1" thickBot="1" x14ac:dyDescent="0.25">
      <c r="B65" s="560"/>
      <c r="C65" s="561"/>
      <c r="D65" s="32"/>
      <c r="E65" s="562"/>
      <c r="F65" s="34"/>
      <c r="G65" s="34"/>
      <c r="H65" s="34"/>
      <c r="I65" s="35"/>
      <c r="J65" s="563"/>
      <c r="K65" s="561"/>
    </row>
    <row r="66" spans="2:11" ht="12" customHeight="1" thickTop="1" x14ac:dyDescent="0.2">
      <c r="B66" s="529"/>
      <c r="C66" s="1259" t="s">
        <v>28</v>
      </c>
      <c r="D66" s="1260"/>
      <c r="E66" s="1260"/>
      <c r="F66" s="1260"/>
      <c r="G66" s="1260"/>
      <c r="H66" s="1260"/>
      <c r="I66" s="1261"/>
      <c r="J66" s="1231">
        <f>(J71+J73+J74+J75+J79+J80+J81+J82+J83+J84+J37+J42+J43+J44+J48+J50+J51+J52+J53+J55+J56+J60)</f>
        <v>9</v>
      </c>
      <c r="K66" s="529"/>
    </row>
    <row r="67" spans="2:11" ht="12" customHeight="1" x14ac:dyDescent="0.2">
      <c r="B67" s="529"/>
      <c r="C67" s="1262"/>
      <c r="D67" s="1263"/>
      <c r="E67" s="1263"/>
      <c r="F67" s="1263"/>
      <c r="G67" s="1263"/>
      <c r="H67" s="1263"/>
      <c r="I67" s="1264"/>
      <c r="J67" s="1232"/>
      <c r="K67" s="529"/>
    </row>
    <row r="68" spans="2:11" ht="12" customHeight="1" thickBot="1" x14ac:dyDescent="0.25">
      <c r="B68" s="529"/>
      <c r="C68" s="1265"/>
      <c r="D68" s="1266"/>
      <c r="E68" s="1266"/>
      <c r="F68" s="1266"/>
      <c r="G68" s="1266"/>
      <c r="H68" s="1266"/>
      <c r="I68" s="1267"/>
      <c r="J68" s="1233"/>
      <c r="K68" s="530"/>
    </row>
    <row r="69" spans="2:11" ht="14.25" customHeight="1" thickTop="1" thickBot="1" x14ac:dyDescent="0.25">
      <c r="B69" s="564"/>
      <c r="C69" s="11"/>
      <c r="D69" s="11"/>
      <c r="E69" s="11"/>
      <c r="F69" s="565"/>
      <c r="G69" s="565"/>
      <c r="H69" s="565"/>
      <c r="I69" s="566"/>
      <c r="J69" s="567"/>
      <c r="K69" s="529"/>
    </row>
    <row r="70" spans="2:11" ht="16.5" customHeight="1" thickTop="1" thickBot="1" x14ac:dyDescent="0.25">
      <c r="B70" s="564"/>
      <c r="C70" s="11"/>
      <c r="D70" s="1250" t="s">
        <v>141</v>
      </c>
      <c r="E70" s="1251"/>
      <c r="F70" s="198">
        <f>(F71)</f>
        <v>0</v>
      </c>
      <c r="G70" s="198">
        <f>(G71)</f>
        <v>0</v>
      </c>
      <c r="H70" s="198">
        <f>(H71)</f>
        <v>0</v>
      </c>
      <c r="I70" s="198">
        <f>(I71)</f>
        <v>0</v>
      </c>
      <c r="J70" s="1104">
        <f>SUM(F70:I70)</f>
        <v>0</v>
      </c>
      <c r="K70" s="529"/>
    </row>
    <row r="71" spans="2:11" ht="14.25" customHeight="1" thickTop="1" thickBot="1" x14ac:dyDescent="0.25">
      <c r="B71" s="564"/>
      <c r="C71" s="11"/>
      <c r="D71" s="1248" t="s">
        <v>86</v>
      </c>
      <c r="E71" s="1249"/>
      <c r="F71" s="1106"/>
      <c r="G71" s="1106"/>
      <c r="H71" s="1106"/>
      <c r="I71" s="1106"/>
      <c r="J71" s="568">
        <f>SUM(F71:I71)</f>
        <v>0</v>
      </c>
      <c r="K71" s="529"/>
    </row>
    <row r="72" spans="2:11" ht="16.5" customHeight="1" thickTop="1" thickBot="1" x14ac:dyDescent="0.25">
      <c r="B72" s="529"/>
      <c r="C72" s="569"/>
      <c r="D72" s="1250" t="s">
        <v>140</v>
      </c>
      <c r="E72" s="1251"/>
      <c r="F72" s="198">
        <f>SUM(F73:F75)</f>
        <v>3</v>
      </c>
      <c r="G72" s="198">
        <f>SUM(G73:G75)</f>
        <v>0</v>
      </c>
      <c r="H72" s="198">
        <f>SUM(H73:H75)</f>
        <v>0</v>
      </c>
      <c r="I72" s="198">
        <f>SUM(I73:I75)</f>
        <v>0</v>
      </c>
      <c r="J72" s="1104">
        <f t="shared" ref="J72:J87" si="2">SUM(F72:I72)</f>
        <v>3</v>
      </c>
      <c r="K72" s="529"/>
    </row>
    <row r="73" spans="2:11" ht="14.25" customHeight="1" outlineLevel="1" thickTop="1" thickBot="1" x14ac:dyDescent="0.25">
      <c r="B73" s="529"/>
      <c r="C73" s="569"/>
      <c r="D73" s="557"/>
      <c r="E73" s="570" t="s">
        <v>29</v>
      </c>
      <c r="F73" s="1106"/>
      <c r="G73" s="1106"/>
      <c r="H73" s="1106"/>
      <c r="I73" s="1106"/>
      <c r="J73" s="568">
        <f t="shared" si="2"/>
        <v>0</v>
      </c>
      <c r="K73" s="529"/>
    </row>
    <row r="74" spans="2:11" ht="14.25" outlineLevel="1" thickTop="1" thickBot="1" x14ac:dyDescent="0.25">
      <c r="B74" s="529"/>
      <c r="C74" s="569"/>
      <c r="D74" s="557"/>
      <c r="E74" s="571" t="s">
        <v>57</v>
      </c>
      <c r="F74" s="1106"/>
      <c r="G74" s="1106"/>
      <c r="H74" s="1106"/>
      <c r="I74" s="1106"/>
      <c r="J74" s="568">
        <f t="shared" si="2"/>
        <v>0</v>
      </c>
      <c r="K74" s="529"/>
    </row>
    <row r="75" spans="2:11" ht="14.25" outlineLevel="1" thickTop="1" thickBot="1" x14ac:dyDescent="0.25">
      <c r="B75" s="529"/>
      <c r="C75" s="569"/>
      <c r="D75" s="572"/>
      <c r="E75" s="573" t="s">
        <v>58</v>
      </c>
      <c r="F75" s="1106">
        <v>3</v>
      </c>
      <c r="G75" s="1106"/>
      <c r="H75" s="1106"/>
      <c r="I75" s="1106"/>
      <c r="J75" s="567">
        <f t="shared" si="2"/>
        <v>3</v>
      </c>
      <c r="K75" s="529"/>
    </row>
    <row r="76" spans="2:11" ht="35.25" customHeight="1" thickTop="1" thickBot="1" x14ac:dyDescent="0.3">
      <c r="B76" s="529"/>
      <c r="C76" s="1252" t="s">
        <v>43</v>
      </c>
      <c r="D76" s="1253"/>
      <c r="E76" s="1253"/>
      <c r="F76" s="1253"/>
      <c r="G76" s="1253"/>
      <c r="H76" s="1253"/>
      <c r="I76" s="1254"/>
      <c r="J76" s="200">
        <f>(H256-J66)</f>
        <v>236</v>
      </c>
      <c r="K76" s="529"/>
    </row>
    <row r="77" spans="2:11" ht="16.5" customHeight="1" thickTop="1" thickBot="1" x14ac:dyDescent="0.25">
      <c r="B77" s="529"/>
      <c r="C77" s="541"/>
      <c r="D77" s="1255" t="s">
        <v>146</v>
      </c>
      <c r="E77" s="1256"/>
      <c r="F77" s="1102"/>
      <c r="G77" s="1102"/>
      <c r="H77" s="1102"/>
      <c r="I77" s="1102"/>
      <c r="J77" s="201">
        <f t="shared" si="2"/>
        <v>0</v>
      </c>
      <c r="K77" s="529"/>
    </row>
    <row r="78" spans="2:11" ht="16.5" customHeight="1" thickTop="1" thickBot="1" x14ac:dyDescent="0.25">
      <c r="B78" s="529"/>
      <c r="C78" s="541"/>
      <c r="D78" s="1257" t="s">
        <v>147</v>
      </c>
      <c r="E78" s="1258"/>
      <c r="F78" s="1105">
        <f>(F79+F80+F81+F82+F83+F84+F85+F86+F87)</f>
        <v>14</v>
      </c>
      <c r="G78" s="1105">
        <f>(G79+G80+G81+G82+G83+G84+G85+G86+G87)</f>
        <v>0</v>
      </c>
      <c r="H78" s="1105">
        <f>(H79+H80+H81+H82+H83+H84+H85+H86+H87)</f>
        <v>0</v>
      </c>
      <c r="I78" s="1105">
        <f>(I79+I80+I81+I82+I83+I84+I85+I86+I87)</f>
        <v>0</v>
      </c>
      <c r="J78" s="199">
        <f>SUM(F78:I78)</f>
        <v>14</v>
      </c>
      <c r="K78" s="529"/>
    </row>
    <row r="79" spans="2:11" ht="14.25" customHeight="1" outlineLevel="1" thickTop="1" thickBot="1" x14ac:dyDescent="0.25">
      <c r="B79" s="529"/>
      <c r="C79" s="541"/>
      <c r="D79" s="557"/>
      <c r="E79" s="112" t="s">
        <v>112</v>
      </c>
      <c r="F79" s="1102">
        <v>2</v>
      </c>
      <c r="G79" s="1102"/>
      <c r="H79" s="1102"/>
      <c r="I79" s="1102"/>
      <c r="J79" s="575">
        <f t="shared" si="2"/>
        <v>2</v>
      </c>
      <c r="K79" s="529"/>
    </row>
    <row r="80" spans="2:11" ht="14.25" customHeight="1" outlineLevel="1" thickTop="1" thickBot="1" x14ac:dyDescent="0.25">
      <c r="B80" s="529"/>
      <c r="C80" s="541"/>
      <c r="D80" s="557"/>
      <c r="E80" s="113" t="s">
        <v>108</v>
      </c>
      <c r="F80" s="1102"/>
      <c r="G80" s="1102"/>
      <c r="H80" s="1102"/>
      <c r="I80" s="1102"/>
      <c r="J80" s="575">
        <f>SUM(F80:I80)</f>
        <v>0</v>
      </c>
      <c r="K80" s="529"/>
    </row>
    <row r="81" spans="2:12" ht="14.25" customHeight="1" outlineLevel="1" thickTop="1" thickBot="1" x14ac:dyDescent="0.25">
      <c r="B81" s="529"/>
      <c r="C81" s="541"/>
      <c r="D81" s="557"/>
      <c r="E81" s="114" t="s">
        <v>109</v>
      </c>
      <c r="F81" s="1102"/>
      <c r="G81" s="1102"/>
      <c r="H81" s="1102"/>
      <c r="I81" s="1102"/>
      <c r="J81" s="575">
        <f t="shared" si="2"/>
        <v>0</v>
      </c>
      <c r="K81" s="529"/>
    </row>
    <row r="82" spans="2:12" ht="14.25" customHeight="1" outlineLevel="1" thickTop="1" thickBot="1" x14ac:dyDescent="0.25">
      <c r="B82" s="529"/>
      <c r="C82" s="541"/>
      <c r="D82" s="557"/>
      <c r="E82" s="114" t="s">
        <v>111</v>
      </c>
      <c r="F82" s="1102"/>
      <c r="G82" s="1102"/>
      <c r="H82" s="1102"/>
      <c r="I82" s="1102"/>
      <c r="J82" s="575">
        <f t="shared" si="2"/>
        <v>0</v>
      </c>
      <c r="K82" s="529"/>
    </row>
    <row r="83" spans="2:12" ht="14.25" customHeight="1" outlineLevel="1" thickTop="1" thickBot="1" x14ac:dyDescent="0.25">
      <c r="B83" s="529"/>
      <c r="C83" s="541"/>
      <c r="D83" s="557"/>
      <c r="E83" s="114" t="s">
        <v>113</v>
      </c>
      <c r="F83" s="1102">
        <v>1</v>
      </c>
      <c r="G83" s="1102"/>
      <c r="H83" s="1102"/>
      <c r="I83" s="1102"/>
      <c r="J83" s="575">
        <f t="shared" si="2"/>
        <v>1</v>
      </c>
      <c r="K83" s="529"/>
    </row>
    <row r="84" spans="2:12" ht="14.25" customHeight="1" outlineLevel="1" thickTop="1" thickBot="1" x14ac:dyDescent="0.25">
      <c r="B84" s="529"/>
      <c r="C84" s="541"/>
      <c r="D84" s="557"/>
      <c r="E84" s="114" t="s">
        <v>107</v>
      </c>
      <c r="F84" s="1102">
        <v>2</v>
      </c>
      <c r="G84" s="1102"/>
      <c r="H84" s="1102"/>
      <c r="I84" s="1102"/>
      <c r="J84" s="575">
        <f t="shared" si="2"/>
        <v>2</v>
      </c>
      <c r="K84" s="529"/>
    </row>
    <row r="85" spans="2:12" ht="14.25" customHeight="1" outlineLevel="1" thickTop="1" thickBot="1" x14ac:dyDescent="0.25">
      <c r="B85" s="529"/>
      <c r="C85" s="541"/>
      <c r="D85" s="557"/>
      <c r="E85" s="114" t="s">
        <v>110</v>
      </c>
      <c r="F85" s="1102">
        <v>1</v>
      </c>
      <c r="G85" s="1102"/>
      <c r="H85" s="1102"/>
      <c r="I85" s="1102"/>
      <c r="J85" s="575">
        <f t="shared" si="2"/>
        <v>1</v>
      </c>
      <c r="K85" s="529"/>
    </row>
    <row r="86" spans="2:12" ht="14.25" customHeight="1" outlineLevel="1" thickTop="1" thickBot="1" x14ac:dyDescent="0.25">
      <c r="B86" s="529"/>
      <c r="C86" s="541"/>
      <c r="D86" s="557"/>
      <c r="E86" s="114" t="s">
        <v>136</v>
      </c>
      <c r="F86" s="1102"/>
      <c r="G86" s="1102"/>
      <c r="H86" s="1102"/>
      <c r="I86" s="1102"/>
      <c r="J86" s="575">
        <f>SUM(F86:I86)</f>
        <v>0</v>
      </c>
      <c r="K86" s="529"/>
    </row>
    <row r="87" spans="2:12" ht="14.25" customHeight="1" outlineLevel="1" thickTop="1" thickBot="1" x14ac:dyDescent="0.25">
      <c r="B87" s="529"/>
      <c r="C87" s="541"/>
      <c r="D87" s="557"/>
      <c r="E87" s="115" t="s">
        <v>114</v>
      </c>
      <c r="F87" s="1102">
        <v>8</v>
      </c>
      <c r="G87" s="1102"/>
      <c r="H87" s="1102"/>
      <c r="I87" s="1102"/>
      <c r="J87" s="575">
        <f t="shared" si="2"/>
        <v>8</v>
      </c>
      <c r="K87" s="529"/>
    </row>
    <row r="88" spans="2:12" ht="4.5" customHeight="1" thickTop="1" thickBot="1" x14ac:dyDescent="0.25">
      <c r="B88" s="529"/>
      <c r="C88" s="6" t="s">
        <v>10</v>
      </c>
      <c r="D88" s="530"/>
      <c r="E88" s="529"/>
      <c r="F88" s="541"/>
      <c r="G88" s="541"/>
      <c r="H88" s="541"/>
      <c r="I88" s="541"/>
      <c r="J88" s="541"/>
      <c r="K88" s="541"/>
    </row>
    <row r="89" spans="2:12" ht="12" customHeight="1" thickTop="1" thickBot="1" x14ac:dyDescent="0.25">
      <c r="B89" s="529"/>
      <c r="C89" s="1259" t="s">
        <v>59</v>
      </c>
      <c r="D89" s="1260"/>
      <c r="E89" s="1260"/>
      <c r="F89" s="1260"/>
      <c r="G89" s="1261"/>
      <c r="H89" s="1227" t="s">
        <v>0</v>
      </c>
      <c r="I89" s="1228"/>
      <c r="J89" s="529"/>
      <c r="K89" s="529"/>
    </row>
    <row r="90" spans="2:12" ht="12" customHeight="1" thickTop="1" thickBot="1" x14ac:dyDescent="0.25">
      <c r="B90" s="529"/>
      <c r="C90" s="1262"/>
      <c r="D90" s="1263"/>
      <c r="E90" s="1263"/>
      <c r="F90" s="1263"/>
      <c r="G90" s="1264"/>
      <c r="H90" s="1268">
        <f>SUM(H92:I96)</f>
        <v>4</v>
      </c>
      <c r="I90" s="1268"/>
      <c r="J90" s="529"/>
      <c r="K90" s="529"/>
    </row>
    <row r="91" spans="2:12" ht="12" customHeight="1" thickTop="1" thickBot="1" x14ac:dyDescent="0.25">
      <c r="B91" s="529"/>
      <c r="C91" s="1265"/>
      <c r="D91" s="1266"/>
      <c r="E91" s="1266"/>
      <c r="F91" s="1266"/>
      <c r="G91" s="1267"/>
      <c r="H91" s="1268"/>
      <c r="I91" s="1268"/>
      <c r="J91" s="529"/>
      <c r="K91" s="529"/>
      <c r="L91" s="542"/>
    </row>
    <row r="92" spans="2:12" ht="14.25" customHeight="1" thickTop="1" thickBot="1" x14ac:dyDescent="0.25">
      <c r="B92" s="529"/>
      <c r="C92" s="530"/>
      <c r="D92" s="541"/>
      <c r="E92" s="1289" t="s">
        <v>158</v>
      </c>
      <c r="F92" s="1290"/>
      <c r="G92" s="1100">
        <v>3</v>
      </c>
      <c r="H92" s="1271">
        <f>SUM(F92:G92)</f>
        <v>3</v>
      </c>
      <c r="I92" s="1271"/>
      <c r="J92" s="529"/>
      <c r="K92" s="541"/>
    </row>
    <row r="93" spans="2:12" ht="14.25" customHeight="1" thickTop="1" thickBot="1" x14ac:dyDescent="0.25">
      <c r="B93" s="529"/>
      <c r="C93" s="530"/>
      <c r="D93" s="541"/>
      <c r="E93" s="1272" t="s">
        <v>157</v>
      </c>
      <c r="F93" s="1273"/>
      <c r="G93" s="1100"/>
      <c r="H93" s="1271">
        <f>SUM(F93:G93)</f>
        <v>0</v>
      </c>
      <c r="I93" s="1271"/>
      <c r="J93" s="529"/>
      <c r="K93" s="541"/>
    </row>
    <row r="94" spans="2:12" ht="14.25" customHeight="1" thickTop="1" thickBot="1" x14ac:dyDescent="0.25">
      <c r="B94" s="529"/>
      <c r="C94" s="530"/>
      <c r="D94" s="541"/>
      <c r="E94" s="1272" t="s">
        <v>159</v>
      </c>
      <c r="F94" s="1273"/>
      <c r="G94" s="1100">
        <v>1</v>
      </c>
      <c r="H94" s="1271">
        <f>SUM(F94:G94)</f>
        <v>1</v>
      </c>
      <c r="I94" s="1271"/>
      <c r="J94" s="529"/>
      <c r="K94" s="541"/>
    </row>
    <row r="95" spans="2:12" ht="14.25" customHeight="1" thickTop="1" thickBot="1" x14ac:dyDescent="0.25">
      <c r="B95" s="529"/>
      <c r="C95" s="530"/>
      <c r="D95" s="541"/>
      <c r="E95" s="1107" t="s">
        <v>160</v>
      </c>
      <c r="F95" s="1108"/>
      <c r="G95" s="1100"/>
      <c r="H95" s="1271">
        <f>SUM(F95:G95)</f>
        <v>0</v>
      </c>
      <c r="I95" s="1271"/>
      <c r="J95" s="529"/>
      <c r="K95" s="541"/>
    </row>
    <row r="96" spans="2:12" ht="14.25" customHeight="1" thickTop="1" thickBot="1" x14ac:dyDescent="0.25">
      <c r="B96" s="529"/>
      <c r="C96" s="530"/>
      <c r="D96" s="541"/>
      <c r="E96" s="1272" t="s">
        <v>161</v>
      </c>
      <c r="F96" s="1273"/>
      <c r="G96" s="1100"/>
      <c r="H96" s="1271">
        <f>SUM(F96:G96)</f>
        <v>0</v>
      </c>
      <c r="I96" s="1271"/>
      <c r="J96" s="529"/>
      <c r="K96" s="541"/>
    </row>
    <row r="97" spans="2:12" ht="12" customHeight="1" thickTop="1" thickBot="1" x14ac:dyDescent="0.25">
      <c r="B97" s="529"/>
      <c r="C97" s="1274" t="s">
        <v>165</v>
      </c>
      <c r="D97" s="1275"/>
      <c r="E97" s="1275"/>
      <c r="F97" s="1275"/>
      <c r="G97" s="1275"/>
      <c r="H97" s="1276"/>
      <c r="I97" s="1283" t="s">
        <v>0</v>
      </c>
      <c r="J97" s="1284"/>
      <c r="K97" s="529"/>
      <c r="L97" s="542"/>
    </row>
    <row r="98" spans="2:12" ht="12" customHeight="1" thickTop="1" x14ac:dyDescent="0.2">
      <c r="B98" s="529"/>
      <c r="C98" s="1277"/>
      <c r="D98" s="1278"/>
      <c r="E98" s="1278"/>
      <c r="F98" s="1278"/>
      <c r="G98" s="1278"/>
      <c r="H98" s="1279"/>
      <c r="I98" s="1285">
        <f>(I100+I145+I181+I220+I224+I227+I232+I236+I241+I246+I251)</f>
        <v>143</v>
      </c>
      <c r="J98" s="1286"/>
      <c r="K98" s="529"/>
      <c r="L98" s="542"/>
    </row>
    <row r="99" spans="2:12" ht="12" customHeight="1" thickBot="1" x14ac:dyDescent="0.25">
      <c r="B99" s="529"/>
      <c r="C99" s="1280"/>
      <c r="D99" s="1281"/>
      <c r="E99" s="1281"/>
      <c r="F99" s="1281"/>
      <c r="G99" s="1281"/>
      <c r="H99" s="1282"/>
      <c r="I99" s="1287"/>
      <c r="J99" s="1288"/>
      <c r="K99" s="529"/>
      <c r="L99" s="542"/>
    </row>
    <row r="100" spans="2:12" ht="15" customHeight="1" thickTop="1" thickBot="1" x14ac:dyDescent="0.25">
      <c r="B100" s="529"/>
      <c r="C100" s="578"/>
      <c r="D100" s="150">
        <v>7.1</v>
      </c>
      <c r="E100" s="151" t="s">
        <v>90</v>
      </c>
      <c r="F100" s="543"/>
      <c r="G100" s="543"/>
      <c r="H100" s="543"/>
      <c r="I100" s="1247">
        <f>(I101+I107+I113+I119+I123+I127+I133+I139)</f>
        <v>7</v>
      </c>
      <c r="J100" s="1247"/>
      <c r="K100" s="529"/>
    </row>
    <row r="101" spans="2:12" ht="14.25" customHeight="1" thickTop="1" thickBot="1" x14ac:dyDescent="0.25">
      <c r="B101" s="529"/>
      <c r="C101" s="569"/>
      <c r="D101" s="569"/>
      <c r="E101" s="193" t="s">
        <v>60</v>
      </c>
      <c r="F101" s="579"/>
      <c r="G101" s="579"/>
      <c r="H101" s="579"/>
      <c r="I101" s="1271">
        <f>SUM(I102:J106)</f>
        <v>0</v>
      </c>
      <c r="J101" s="1271"/>
      <c r="K101" s="529"/>
    </row>
    <row r="102" spans="2:12" ht="14.25" customHeight="1" thickTop="1" thickBot="1" x14ac:dyDescent="0.25">
      <c r="B102" s="529"/>
      <c r="C102" s="541"/>
      <c r="D102" s="541"/>
      <c r="E102" s="580" t="s">
        <v>38</v>
      </c>
      <c r="F102" s="581"/>
      <c r="G102" s="581"/>
      <c r="H102" s="582"/>
      <c r="I102" s="1292"/>
      <c r="J102" s="1292"/>
      <c r="K102" s="529"/>
    </row>
    <row r="103" spans="2:12" ht="14.25" customHeight="1" thickTop="1" thickBot="1" x14ac:dyDescent="0.25">
      <c r="B103" s="529"/>
      <c r="C103" s="541"/>
      <c r="D103" s="541"/>
      <c r="E103" s="583" t="s">
        <v>149</v>
      </c>
      <c r="F103" s="584"/>
      <c r="G103" s="584"/>
      <c r="H103" s="585"/>
      <c r="I103" s="1293"/>
      <c r="J103" s="1294"/>
      <c r="K103" s="529"/>
    </row>
    <row r="104" spans="2:12" ht="14.25" customHeight="1" thickTop="1" thickBot="1" x14ac:dyDescent="0.25">
      <c r="B104" s="529"/>
      <c r="C104" s="541"/>
      <c r="D104" s="541"/>
      <c r="E104" s="583" t="s">
        <v>22</v>
      </c>
      <c r="F104" s="584"/>
      <c r="G104" s="584"/>
      <c r="H104" s="585"/>
      <c r="I104" s="1293"/>
      <c r="J104" s="1294"/>
      <c r="K104" s="529"/>
    </row>
    <row r="105" spans="2:12" ht="14.25" customHeight="1" thickTop="1" thickBot="1" x14ac:dyDescent="0.25">
      <c r="B105" s="529"/>
      <c r="C105" s="541"/>
      <c r="D105" s="586"/>
      <c r="E105" s="587" t="s">
        <v>21</v>
      </c>
      <c r="F105" s="588"/>
      <c r="G105" s="588"/>
      <c r="H105" s="588"/>
      <c r="I105" s="1293"/>
      <c r="J105" s="1294"/>
      <c r="K105" s="541"/>
    </row>
    <row r="106" spans="2:12" ht="14.25" customHeight="1" thickTop="1" thickBot="1" x14ac:dyDescent="0.25">
      <c r="B106" s="529"/>
      <c r="C106" s="541"/>
      <c r="D106" s="541"/>
      <c r="E106" s="589" t="s">
        <v>150</v>
      </c>
      <c r="F106" s="578"/>
      <c r="G106" s="578"/>
      <c r="H106" s="578"/>
      <c r="I106" s="1291"/>
      <c r="J106" s="1291"/>
      <c r="K106" s="541"/>
    </row>
    <row r="107" spans="2:12" ht="14.25" customHeight="1" thickTop="1" thickBot="1" x14ac:dyDescent="0.25">
      <c r="B107" s="529"/>
      <c r="C107" s="541"/>
      <c r="D107" s="541"/>
      <c r="E107" s="193" t="s">
        <v>30</v>
      </c>
      <c r="F107" s="579"/>
      <c r="G107" s="579"/>
      <c r="H107" s="579"/>
      <c r="I107" s="1271">
        <f>SUM(I108:J112)</f>
        <v>2</v>
      </c>
      <c r="J107" s="1271"/>
      <c r="K107" s="541"/>
    </row>
    <row r="108" spans="2:12" ht="14.25" customHeight="1" thickTop="1" thickBot="1" x14ac:dyDescent="0.25">
      <c r="B108" s="529"/>
      <c r="C108" s="541"/>
      <c r="D108" s="586"/>
      <c r="E108" s="580" t="s">
        <v>38</v>
      </c>
      <c r="F108" s="581"/>
      <c r="G108" s="581"/>
      <c r="H108" s="582"/>
      <c r="I108" s="1292">
        <v>2</v>
      </c>
      <c r="J108" s="1292"/>
      <c r="K108" s="541"/>
      <c r="L108" s="542"/>
    </row>
    <row r="109" spans="2:12" ht="14.25" customHeight="1" thickTop="1" thickBot="1" x14ac:dyDescent="0.25">
      <c r="B109" s="529"/>
      <c r="C109" s="541"/>
      <c r="D109" s="586"/>
      <c r="E109" s="583" t="s">
        <v>149</v>
      </c>
      <c r="F109" s="584"/>
      <c r="G109" s="584"/>
      <c r="H109" s="585"/>
      <c r="I109" s="1293"/>
      <c r="J109" s="1294"/>
      <c r="K109" s="541"/>
      <c r="L109" s="542"/>
    </row>
    <row r="110" spans="2:12" ht="14.25" customHeight="1" thickTop="1" thickBot="1" x14ac:dyDescent="0.25">
      <c r="B110" s="529"/>
      <c r="C110" s="541"/>
      <c r="D110" s="586"/>
      <c r="E110" s="583" t="s">
        <v>22</v>
      </c>
      <c r="F110" s="584"/>
      <c r="G110" s="584"/>
      <c r="H110" s="585"/>
      <c r="I110" s="1293"/>
      <c r="J110" s="1294"/>
      <c r="K110" s="541"/>
      <c r="L110" s="542"/>
    </row>
    <row r="111" spans="2:12" ht="14.25" customHeight="1" thickTop="1" thickBot="1" x14ac:dyDescent="0.25">
      <c r="B111" s="529"/>
      <c r="C111" s="541"/>
      <c r="D111" s="586"/>
      <c r="E111" s="587" t="s">
        <v>21</v>
      </c>
      <c r="F111" s="588"/>
      <c r="G111" s="588"/>
      <c r="H111" s="588"/>
      <c r="I111" s="1293"/>
      <c r="J111" s="1294"/>
      <c r="K111" s="541"/>
      <c r="L111" s="542"/>
    </row>
    <row r="112" spans="2:12" ht="14.25" customHeight="1" thickTop="1" thickBot="1" x14ac:dyDescent="0.25">
      <c r="B112" s="529"/>
      <c r="C112" s="541"/>
      <c r="D112" s="586"/>
      <c r="E112" s="589" t="s">
        <v>150</v>
      </c>
      <c r="F112" s="578"/>
      <c r="G112" s="578"/>
      <c r="H112" s="578"/>
      <c r="I112" s="1291"/>
      <c r="J112" s="1291"/>
      <c r="K112" s="541"/>
      <c r="L112" s="542"/>
    </row>
    <row r="113" spans="2:15" ht="14.25" customHeight="1" thickTop="1" thickBot="1" x14ac:dyDescent="0.25">
      <c r="B113" s="529"/>
      <c r="C113" s="541"/>
      <c r="D113" s="586"/>
      <c r="E113" s="193" t="s">
        <v>61</v>
      </c>
      <c r="F113" s="579"/>
      <c r="G113" s="579"/>
      <c r="H113" s="579"/>
      <c r="I113" s="1271">
        <f>SUM(I114:J118)</f>
        <v>0</v>
      </c>
      <c r="J113" s="1271"/>
      <c r="K113" s="541"/>
      <c r="L113" s="542"/>
      <c r="O113" s="538"/>
    </row>
    <row r="114" spans="2:15" ht="14.25" customHeight="1" thickTop="1" thickBot="1" x14ac:dyDescent="0.25">
      <c r="B114" s="529"/>
      <c r="C114" s="541"/>
      <c r="D114" s="586"/>
      <c r="E114" s="580" t="s">
        <v>38</v>
      </c>
      <c r="F114" s="581"/>
      <c r="G114" s="581"/>
      <c r="H114" s="582"/>
      <c r="I114" s="1292"/>
      <c r="J114" s="1292"/>
      <c r="K114" s="541"/>
      <c r="L114" s="542"/>
      <c r="O114" s="538"/>
    </row>
    <row r="115" spans="2:15" ht="14.25" customHeight="1" thickTop="1" thickBot="1" x14ac:dyDescent="0.25">
      <c r="B115" s="529"/>
      <c r="C115" s="541"/>
      <c r="D115" s="586"/>
      <c r="E115" s="583" t="s">
        <v>149</v>
      </c>
      <c r="F115" s="584"/>
      <c r="G115" s="584"/>
      <c r="H115" s="585"/>
      <c r="I115" s="1293"/>
      <c r="J115" s="1294"/>
      <c r="K115" s="541"/>
      <c r="L115" s="542"/>
      <c r="O115" s="538"/>
    </row>
    <row r="116" spans="2:15" ht="14.25" customHeight="1" thickTop="1" thickBot="1" x14ac:dyDescent="0.25">
      <c r="B116" s="529"/>
      <c r="C116" s="541"/>
      <c r="D116" s="586"/>
      <c r="E116" s="583" t="s">
        <v>22</v>
      </c>
      <c r="F116" s="584"/>
      <c r="G116" s="584"/>
      <c r="H116" s="585"/>
      <c r="I116" s="1293"/>
      <c r="J116" s="1294"/>
      <c r="K116" s="541"/>
      <c r="L116" s="542"/>
      <c r="O116" s="538"/>
    </row>
    <row r="117" spans="2:15" ht="14.25" customHeight="1" thickTop="1" thickBot="1" x14ac:dyDescent="0.25">
      <c r="B117" s="529"/>
      <c r="C117" s="541"/>
      <c r="D117" s="586"/>
      <c r="E117" s="587" t="s">
        <v>21</v>
      </c>
      <c r="F117" s="588"/>
      <c r="G117" s="588"/>
      <c r="H117" s="588"/>
      <c r="I117" s="1293"/>
      <c r="J117" s="1294"/>
      <c r="K117" s="541"/>
      <c r="L117" s="542"/>
      <c r="O117" s="538"/>
    </row>
    <row r="118" spans="2:15" ht="14.25" customHeight="1" thickTop="1" thickBot="1" x14ac:dyDescent="0.25">
      <c r="B118" s="529"/>
      <c r="C118" s="541"/>
      <c r="D118" s="586"/>
      <c r="E118" s="589" t="s">
        <v>150</v>
      </c>
      <c r="F118" s="578"/>
      <c r="G118" s="578"/>
      <c r="H118" s="578"/>
      <c r="I118" s="1291"/>
      <c r="J118" s="1291"/>
      <c r="K118" s="541"/>
      <c r="L118" s="542"/>
      <c r="O118" s="538"/>
    </row>
    <row r="119" spans="2:15" ht="14.25" customHeight="1" thickTop="1" thickBot="1" x14ac:dyDescent="0.25">
      <c r="B119" s="529"/>
      <c r="C119" s="541"/>
      <c r="D119" s="586"/>
      <c r="E119" s="194" t="s">
        <v>62</v>
      </c>
      <c r="F119" s="579"/>
      <c r="G119" s="579"/>
      <c r="H119" s="590"/>
      <c r="I119" s="1295">
        <f>I121+I122+I120</f>
        <v>0</v>
      </c>
      <c r="J119" s="1296"/>
      <c r="K119" s="541"/>
      <c r="L119" s="542"/>
      <c r="O119" s="538"/>
    </row>
    <row r="120" spans="2:15" ht="14.25" customHeight="1" thickTop="1" thickBot="1" x14ac:dyDescent="0.25">
      <c r="B120" s="529"/>
      <c r="C120" s="541"/>
      <c r="D120" s="586"/>
      <c r="E120" s="591" t="s">
        <v>151</v>
      </c>
      <c r="F120" s="592"/>
      <c r="G120" s="592"/>
      <c r="H120" s="592"/>
      <c r="I120" s="1292"/>
      <c r="J120" s="1292"/>
      <c r="K120" s="541"/>
      <c r="L120" s="542"/>
      <c r="O120" s="538"/>
    </row>
    <row r="121" spans="2:15" ht="14.25" customHeight="1" thickTop="1" thickBot="1" x14ac:dyDescent="0.25">
      <c r="B121" s="529"/>
      <c r="C121" s="541"/>
      <c r="D121" s="586"/>
      <c r="E121" s="591" t="s">
        <v>41</v>
      </c>
      <c r="F121" s="588"/>
      <c r="G121" s="588"/>
      <c r="H121" s="588"/>
      <c r="I121" s="1293"/>
      <c r="J121" s="1294"/>
      <c r="K121" s="541"/>
      <c r="L121" s="542"/>
      <c r="O121" s="538"/>
    </row>
    <row r="122" spans="2:15" ht="14.25" customHeight="1" thickTop="1" thickBot="1" x14ac:dyDescent="0.25">
      <c r="B122" s="529"/>
      <c r="C122" s="541"/>
      <c r="D122" s="586"/>
      <c r="E122" s="580" t="s">
        <v>40</v>
      </c>
      <c r="F122" s="588"/>
      <c r="G122" s="588"/>
      <c r="H122" s="593"/>
      <c r="I122" s="1291"/>
      <c r="J122" s="1291"/>
      <c r="K122" s="541"/>
      <c r="L122" s="542"/>
      <c r="O122" s="538"/>
    </row>
    <row r="123" spans="2:15" ht="14.25" customHeight="1" thickTop="1" thickBot="1" x14ac:dyDescent="0.25">
      <c r="B123" s="529"/>
      <c r="C123" s="541"/>
      <c r="D123" s="586"/>
      <c r="E123" s="194" t="s">
        <v>63</v>
      </c>
      <c r="F123" s="579"/>
      <c r="G123" s="579"/>
      <c r="H123" s="579"/>
      <c r="I123" s="1295">
        <f>I125+I126+I124</f>
        <v>0</v>
      </c>
      <c r="J123" s="1296"/>
      <c r="K123" s="541"/>
      <c r="L123" s="542"/>
    </row>
    <row r="124" spans="2:15" ht="14.25" customHeight="1" thickTop="1" thickBot="1" x14ac:dyDescent="0.25">
      <c r="B124" s="529"/>
      <c r="C124" s="541"/>
      <c r="D124" s="586"/>
      <c r="E124" s="591" t="s">
        <v>42</v>
      </c>
      <c r="F124" s="592"/>
      <c r="G124" s="592"/>
      <c r="H124" s="592"/>
      <c r="I124" s="1292"/>
      <c r="J124" s="1292"/>
      <c r="K124" s="541"/>
      <c r="L124" s="542"/>
    </row>
    <row r="125" spans="2:15" ht="14.25" customHeight="1" thickTop="1" thickBot="1" x14ac:dyDescent="0.25">
      <c r="B125" s="529"/>
      <c r="C125" s="541"/>
      <c r="D125" s="586"/>
      <c r="E125" s="591" t="s">
        <v>41</v>
      </c>
      <c r="F125" s="588"/>
      <c r="G125" s="588"/>
      <c r="H125" s="588"/>
      <c r="I125" s="1293"/>
      <c r="J125" s="1294"/>
      <c r="K125" s="541"/>
      <c r="L125" s="542"/>
    </row>
    <row r="126" spans="2:15" ht="14.25" customHeight="1" thickTop="1" thickBot="1" x14ac:dyDescent="0.25">
      <c r="B126" s="529"/>
      <c r="C126" s="541"/>
      <c r="D126" s="586"/>
      <c r="E126" s="580" t="s">
        <v>40</v>
      </c>
      <c r="F126" s="588"/>
      <c r="G126" s="588"/>
      <c r="H126" s="593"/>
      <c r="I126" s="1291"/>
      <c r="J126" s="1291"/>
      <c r="K126" s="541"/>
      <c r="L126" s="542"/>
    </row>
    <row r="127" spans="2:15" ht="14.25" customHeight="1" thickTop="1" thickBot="1" x14ac:dyDescent="0.25">
      <c r="B127" s="529"/>
      <c r="C127" s="541"/>
      <c r="D127" s="586"/>
      <c r="E127" s="194" t="s">
        <v>122</v>
      </c>
      <c r="F127" s="579"/>
      <c r="G127" s="579"/>
      <c r="H127" s="579"/>
      <c r="I127" s="1271">
        <f>SUM(I128:J132)</f>
        <v>1</v>
      </c>
      <c r="J127" s="1271"/>
      <c r="K127" s="541"/>
      <c r="L127" s="542"/>
    </row>
    <row r="128" spans="2:15" ht="14.25" customHeight="1" thickTop="1" thickBot="1" x14ac:dyDescent="0.25">
      <c r="B128" s="529"/>
      <c r="C128" s="541"/>
      <c r="D128" s="586"/>
      <c r="E128" s="580" t="s">
        <v>38</v>
      </c>
      <c r="F128" s="581"/>
      <c r="G128" s="581"/>
      <c r="H128" s="582"/>
      <c r="I128" s="1292">
        <v>1</v>
      </c>
      <c r="J128" s="1292"/>
      <c r="K128" s="541"/>
      <c r="L128" s="542"/>
    </row>
    <row r="129" spans="2:12" ht="14.25" customHeight="1" thickTop="1" thickBot="1" x14ac:dyDescent="0.25">
      <c r="B129" s="529"/>
      <c r="C129" s="541"/>
      <c r="D129" s="586"/>
      <c r="E129" s="583" t="s">
        <v>149</v>
      </c>
      <c r="F129" s="584"/>
      <c r="G129" s="584"/>
      <c r="H129" s="585"/>
      <c r="I129" s="1293"/>
      <c r="J129" s="1294"/>
      <c r="K129" s="541"/>
      <c r="L129" s="542"/>
    </row>
    <row r="130" spans="2:12" ht="14.25" customHeight="1" thickTop="1" thickBot="1" x14ac:dyDescent="0.25">
      <c r="B130" s="529"/>
      <c r="C130" s="541"/>
      <c r="D130" s="586"/>
      <c r="E130" s="583" t="s">
        <v>22</v>
      </c>
      <c r="F130" s="584"/>
      <c r="G130" s="584"/>
      <c r="H130" s="585"/>
      <c r="I130" s="1293"/>
      <c r="J130" s="1294"/>
      <c r="K130" s="541"/>
      <c r="L130" s="542"/>
    </row>
    <row r="131" spans="2:12" ht="14.25" customHeight="1" thickTop="1" thickBot="1" x14ac:dyDescent="0.25">
      <c r="B131" s="529"/>
      <c r="C131" s="541"/>
      <c r="D131" s="586"/>
      <c r="E131" s="587" t="s">
        <v>21</v>
      </c>
      <c r="F131" s="588"/>
      <c r="G131" s="588"/>
      <c r="H131" s="588"/>
      <c r="I131" s="1293"/>
      <c r="J131" s="1294"/>
      <c r="K131" s="541"/>
      <c r="L131" s="542"/>
    </row>
    <row r="132" spans="2:12" ht="14.25" customHeight="1" thickTop="1" thickBot="1" x14ac:dyDescent="0.25">
      <c r="B132" s="529"/>
      <c r="C132" s="541"/>
      <c r="D132" s="586"/>
      <c r="E132" s="589" t="s">
        <v>150</v>
      </c>
      <c r="F132" s="578"/>
      <c r="G132" s="578"/>
      <c r="H132" s="578"/>
      <c r="I132" s="1291"/>
      <c r="J132" s="1291"/>
      <c r="K132" s="541"/>
      <c r="L132" s="542"/>
    </row>
    <row r="133" spans="2:12" ht="14.25" customHeight="1" thickTop="1" thickBot="1" x14ac:dyDescent="0.25">
      <c r="B133" s="529"/>
      <c r="C133" s="541"/>
      <c r="D133" s="586"/>
      <c r="E133" s="193" t="s">
        <v>123</v>
      </c>
      <c r="F133" s="579"/>
      <c r="G133" s="579"/>
      <c r="H133" s="579"/>
      <c r="I133" s="1271">
        <f>SUM(I134:J138)</f>
        <v>3</v>
      </c>
      <c r="J133" s="1271"/>
      <c r="K133" s="541"/>
      <c r="L133" s="542"/>
    </row>
    <row r="134" spans="2:12" ht="14.25" customHeight="1" thickTop="1" thickBot="1" x14ac:dyDescent="0.25">
      <c r="B134" s="529"/>
      <c r="C134" s="541"/>
      <c r="D134" s="586"/>
      <c r="E134" s="580" t="s">
        <v>42</v>
      </c>
      <c r="F134" s="581"/>
      <c r="G134" s="581"/>
      <c r="H134" s="582"/>
      <c r="I134" s="1292"/>
      <c r="J134" s="1292"/>
      <c r="K134" s="541"/>
      <c r="L134" s="542"/>
    </row>
    <row r="135" spans="2:12" ht="14.25" customHeight="1" thickTop="1" thickBot="1" x14ac:dyDescent="0.25">
      <c r="B135" s="529"/>
      <c r="C135" s="541"/>
      <c r="D135" s="586"/>
      <c r="E135" s="583" t="s">
        <v>149</v>
      </c>
      <c r="F135" s="584"/>
      <c r="G135" s="584"/>
      <c r="H135" s="585"/>
      <c r="I135" s="1293"/>
      <c r="J135" s="1294"/>
      <c r="K135" s="541"/>
      <c r="L135" s="542"/>
    </row>
    <row r="136" spans="2:12" ht="14.25" customHeight="1" thickTop="1" thickBot="1" x14ac:dyDescent="0.25">
      <c r="B136" s="529"/>
      <c r="C136" s="541"/>
      <c r="D136" s="586"/>
      <c r="E136" s="583" t="s">
        <v>41</v>
      </c>
      <c r="F136" s="584"/>
      <c r="G136" s="584"/>
      <c r="H136" s="585"/>
      <c r="I136" s="1293">
        <v>2</v>
      </c>
      <c r="J136" s="1294"/>
      <c r="K136" s="541"/>
      <c r="L136" s="542"/>
    </row>
    <row r="137" spans="2:12" ht="14.25" customHeight="1" thickTop="1" thickBot="1" x14ac:dyDescent="0.25">
      <c r="B137" s="529"/>
      <c r="C137" s="541"/>
      <c r="D137" s="586"/>
      <c r="E137" s="587" t="s">
        <v>40</v>
      </c>
      <c r="F137" s="588"/>
      <c r="G137" s="588"/>
      <c r="H137" s="588"/>
      <c r="I137" s="1293">
        <v>1</v>
      </c>
      <c r="J137" s="1294"/>
      <c r="K137" s="541"/>
      <c r="L137" s="542"/>
    </row>
    <row r="138" spans="2:12" ht="14.25" customHeight="1" thickTop="1" thickBot="1" x14ac:dyDescent="0.25">
      <c r="B138" s="529"/>
      <c r="C138" s="541"/>
      <c r="D138" s="586"/>
      <c r="E138" s="589" t="s">
        <v>152</v>
      </c>
      <c r="F138" s="578"/>
      <c r="G138" s="578"/>
      <c r="H138" s="578"/>
      <c r="I138" s="1291"/>
      <c r="J138" s="1291"/>
      <c r="K138" s="541"/>
      <c r="L138" s="542"/>
    </row>
    <row r="139" spans="2:12" ht="14.25" customHeight="1" thickTop="1" thickBot="1" x14ac:dyDescent="0.25">
      <c r="B139" s="529"/>
      <c r="C139" s="541"/>
      <c r="D139" s="586"/>
      <c r="E139" s="193" t="s">
        <v>148</v>
      </c>
      <c r="F139" s="579"/>
      <c r="G139" s="579"/>
      <c r="H139" s="579"/>
      <c r="I139" s="1271">
        <f>SUM(I140:J144)</f>
        <v>1</v>
      </c>
      <c r="J139" s="1271"/>
      <c r="K139" s="541"/>
      <c r="L139" s="542"/>
    </row>
    <row r="140" spans="2:12" ht="14.25" customHeight="1" thickTop="1" thickBot="1" x14ac:dyDescent="0.25">
      <c r="B140" s="529"/>
      <c r="C140" s="541"/>
      <c r="D140" s="586"/>
      <c r="E140" s="580" t="s">
        <v>38</v>
      </c>
      <c r="F140" s="581"/>
      <c r="G140" s="581"/>
      <c r="H140" s="582"/>
      <c r="I140" s="1292">
        <v>1</v>
      </c>
      <c r="J140" s="1292"/>
      <c r="K140" s="541"/>
      <c r="L140" s="542"/>
    </row>
    <row r="141" spans="2:12" ht="14.25" customHeight="1" thickTop="1" thickBot="1" x14ac:dyDescent="0.25">
      <c r="B141" s="529"/>
      <c r="C141" s="541"/>
      <c r="D141" s="586"/>
      <c r="E141" s="583" t="s">
        <v>149</v>
      </c>
      <c r="F141" s="584"/>
      <c r="G141" s="584"/>
      <c r="H141" s="585"/>
      <c r="I141" s="1293"/>
      <c r="J141" s="1294"/>
      <c r="K141" s="541"/>
      <c r="L141" s="542"/>
    </row>
    <row r="142" spans="2:12" ht="14.25" customHeight="1" thickTop="1" thickBot="1" x14ac:dyDescent="0.25">
      <c r="B142" s="529"/>
      <c r="C142" s="541"/>
      <c r="D142" s="586"/>
      <c r="E142" s="583" t="s">
        <v>22</v>
      </c>
      <c r="F142" s="584"/>
      <c r="G142" s="584"/>
      <c r="H142" s="585"/>
      <c r="I142" s="1293"/>
      <c r="J142" s="1294"/>
      <c r="K142" s="541"/>
      <c r="L142" s="542"/>
    </row>
    <row r="143" spans="2:12" ht="14.25" customHeight="1" thickTop="1" thickBot="1" x14ac:dyDescent="0.25">
      <c r="B143" s="529"/>
      <c r="C143" s="541"/>
      <c r="D143" s="586"/>
      <c r="E143" s="587" t="s">
        <v>21</v>
      </c>
      <c r="F143" s="588"/>
      <c r="G143" s="588"/>
      <c r="H143" s="588"/>
      <c r="I143" s="1293"/>
      <c r="J143" s="1294"/>
      <c r="K143" s="541"/>
      <c r="L143" s="542"/>
    </row>
    <row r="144" spans="2:12" ht="14.25" customHeight="1" thickTop="1" thickBot="1" x14ac:dyDescent="0.25">
      <c r="B144" s="529"/>
      <c r="C144" s="541"/>
      <c r="D144" s="586"/>
      <c r="E144" s="589" t="s">
        <v>150</v>
      </c>
      <c r="F144" s="578"/>
      <c r="G144" s="578"/>
      <c r="H144" s="578"/>
      <c r="I144" s="1291"/>
      <c r="J144" s="1291"/>
      <c r="K144" s="541"/>
      <c r="L144" s="542"/>
    </row>
    <row r="145" spans="2:14" ht="16.5" customHeight="1" thickTop="1" thickBot="1" x14ac:dyDescent="0.25">
      <c r="B145" s="529"/>
      <c r="C145" s="541"/>
      <c r="D145" s="152" t="s">
        <v>153</v>
      </c>
      <c r="E145" s="153"/>
      <c r="F145" s="154"/>
      <c r="G145" s="594"/>
      <c r="H145" s="594"/>
      <c r="I145" s="1236">
        <f>(I146+I151+I156+I161+I166+I171+I176)</f>
        <v>1</v>
      </c>
      <c r="J145" s="1237"/>
      <c r="K145" s="541"/>
      <c r="L145" s="542"/>
    </row>
    <row r="146" spans="2:14" ht="14.25" customHeight="1" thickTop="1" thickBot="1" x14ac:dyDescent="0.25">
      <c r="B146" s="529"/>
      <c r="C146" s="541"/>
      <c r="D146" s="595"/>
      <c r="E146" s="195" t="s">
        <v>23</v>
      </c>
      <c r="F146" s="579"/>
      <c r="G146" s="579"/>
      <c r="H146" s="590"/>
      <c r="I146" s="1295">
        <f>(I147+I148+I149+I150)</f>
        <v>1</v>
      </c>
      <c r="J146" s="1296"/>
      <c r="K146" s="541"/>
      <c r="L146" s="542"/>
      <c r="N146" s="538"/>
    </row>
    <row r="147" spans="2:14" ht="14.25" customHeight="1" thickTop="1" thickBot="1" x14ac:dyDescent="0.25">
      <c r="B147" s="529"/>
      <c r="C147" s="541"/>
      <c r="D147" s="596"/>
      <c r="E147" s="597" t="s">
        <v>38</v>
      </c>
      <c r="F147" s="588"/>
      <c r="G147" s="588"/>
      <c r="H147" s="593"/>
      <c r="I147" s="1291">
        <v>1</v>
      </c>
      <c r="J147" s="1291"/>
      <c r="K147" s="541"/>
      <c r="L147" s="542"/>
      <c r="N147" s="538"/>
    </row>
    <row r="148" spans="2:14" ht="14.25" customHeight="1" thickTop="1" thickBot="1" x14ac:dyDescent="0.25">
      <c r="B148" s="529"/>
      <c r="C148" s="541"/>
      <c r="D148" s="596"/>
      <c r="E148" s="597" t="s">
        <v>149</v>
      </c>
      <c r="F148" s="588"/>
      <c r="G148" s="588"/>
      <c r="H148" s="593"/>
      <c r="I148" s="1291"/>
      <c r="J148" s="1291"/>
      <c r="K148" s="541"/>
      <c r="L148" s="542"/>
      <c r="N148" s="538"/>
    </row>
    <row r="149" spans="2:14" ht="14.25" customHeight="1" thickTop="1" thickBot="1" x14ac:dyDescent="0.25">
      <c r="B149" s="529"/>
      <c r="C149" s="541"/>
      <c r="D149" s="596"/>
      <c r="E149" s="597" t="s">
        <v>22</v>
      </c>
      <c r="F149" s="588"/>
      <c r="G149" s="588"/>
      <c r="H149" s="593"/>
      <c r="I149" s="1291"/>
      <c r="J149" s="1291"/>
      <c r="K149" s="541"/>
      <c r="L149" s="542"/>
      <c r="N149" s="538"/>
    </row>
    <row r="150" spans="2:14" ht="14.25" customHeight="1" thickTop="1" thickBot="1" x14ac:dyDescent="0.25">
      <c r="B150" s="529"/>
      <c r="C150" s="541"/>
      <c r="D150" s="596"/>
      <c r="E150" s="597" t="s">
        <v>21</v>
      </c>
      <c r="F150" s="598"/>
      <c r="G150" s="598"/>
      <c r="H150" s="599"/>
      <c r="I150" s="1291"/>
      <c r="J150" s="1291"/>
      <c r="K150" s="541"/>
      <c r="L150" s="542"/>
      <c r="M150" s="538"/>
      <c r="N150" s="538"/>
    </row>
    <row r="151" spans="2:14" ht="14.25" customHeight="1" thickTop="1" thickBot="1" x14ac:dyDescent="0.25">
      <c r="B151" s="529"/>
      <c r="C151" s="541"/>
      <c r="D151" s="596"/>
      <c r="E151" s="196" t="s">
        <v>7</v>
      </c>
      <c r="F151" s="600"/>
      <c r="G151" s="600"/>
      <c r="H151" s="600"/>
      <c r="I151" s="1297">
        <f>(I152+I153+I154+I155)</f>
        <v>0</v>
      </c>
      <c r="J151" s="1297"/>
      <c r="K151" s="541"/>
      <c r="L151" s="542"/>
      <c r="M151" s="538"/>
      <c r="N151" s="538"/>
    </row>
    <row r="152" spans="2:14" ht="14.25" customHeight="1" thickTop="1" thickBot="1" x14ac:dyDescent="0.25">
      <c r="B152" s="529"/>
      <c r="C152" s="541"/>
      <c r="D152" s="596"/>
      <c r="E152" s="597" t="s">
        <v>38</v>
      </c>
      <c r="F152" s="588"/>
      <c r="G152" s="588"/>
      <c r="H152" s="593"/>
      <c r="I152" s="1291"/>
      <c r="J152" s="1291"/>
      <c r="K152" s="541"/>
      <c r="L152" s="542"/>
      <c r="M152" s="538"/>
      <c r="N152" s="538"/>
    </row>
    <row r="153" spans="2:14" ht="14.25" customHeight="1" thickTop="1" thickBot="1" x14ac:dyDescent="0.25">
      <c r="B153" s="529"/>
      <c r="C153" s="541"/>
      <c r="D153" s="596"/>
      <c r="E153" s="597" t="s">
        <v>149</v>
      </c>
      <c r="F153" s="588"/>
      <c r="G153" s="588"/>
      <c r="H153" s="593"/>
      <c r="I153" s="1291"/>
      <c r="J153" s="1291"/>
      <c r="K153" s="541"/>
      <c r="L153" s="542"/>
      <c r="M153" s="538"/>
      <c r="N153" s="538"/>
    </row>
    <row r="154" spans="2:14" ht="14.25" customHeight="1" thickTop="1" thickBot="1" x14ac:dyDescent="0.25">
      <c r="B154" s="529"/>
      <c r="C154" s="541"/>
      <c r="D154" s="596"/>
      <c r="E154" s="597" t="s">
        <v>22</v>
      </c>
      <c r="F154" s="588"/>
      <c r="G154" s="588"/>
      <c r="H154" s="593"/>
      <c r="I154" s="1291"/>
      <c r="J154" s="1291"/>
      <c r="K154" s="541"/>
      <c r="L154" s="542"/>
      <c r="M154" s="538"/>
      <c r="N154" s="538"/>
    </row>
    <row r="155" spans="2:14" ht="14.25" customHeight="1" thickTop="1" thickBot="1" x14ac:dyDescent="0.25">
      <c r="B155" s="529"/>
      <c r="C155" s="541"/>
      <c r="D155" s="596"/>
      <c r="E155" s="597" t="s">
        <v>21</v>
      </c>
      <c r="F155" s="598"/>
      <c r="G155" s="598"/>
      <c r="H155" s="599"/>
      <c r="I155" s="1291"/>
      <c r="J155" s="1291"/>
      <c r="K155" s="541"/>
      <c r="L155" s="542"/>
      <c r="M155" s="538"/>
      <c r="N155" s="538"/>
    </row>
    <row r="156" spans="2:14" ht="14.25" customHeight="1" thickTop="1" thickBot="1" x14ac:dyDescent="0.25">
      <c r="B156" s="529"/>
      <c r="C156" s="541"/>
      <c r="D156" s="596"/>
      <c r="E156" s="196" t="s">
        <v>154</v>
      </c>
      <c r="F156" s="600"/>
      <c r="G156" s="600"/>
      <c r="H156" s="600"/>
      <c r="I156" s="1297">
        <f>(I157+I158+I159+I160)</f>
        <v>0</v>
      </c>
      <c r="J156" s="1297"/>
      <c r="K156" s="541"/>
      <c r="L156" s="542"/>
      <c r="M156" s="538"/>
      <c r="N156" s="538"/>
    </row>
    <row r="157" spans="2:14" ht="14.25" customHeight="1" thickTop="1" thickBot="1" x14ac:dyDescent="0.25">
      <c r="B157" s="529"/>
      <c r="C157" s="541"/>
      <c r="D157" s="596"/>
      <c r="E157" s="597" t="s">
        <v>38</v>
      </c>
      <c r="F157" s="588"/>
      <c r="G157" s="588"/>
      <c r="H157" s="593"/>
      <c r="I157" s="1291"/>
      <c r="J157" s="1291"/>
      <c r="K157" s="541"/>
      <c r="L157" s="542"/>
      <c r="M157" s="538"/>
      <c r="N157" s="538"/>
    </row>
    <row r="158" spans="2:14" ht="14.25" customHeight="1" thickTop="1" thickBot="1" x14ac:dyDescent="0.25">
      <c r="B158" s="529"/>
      <c r="C158" s="541"/>
      <c r="D158" s="596"/>
      <c r="E158" s="597" t="s">
        <v>149</v>
      </c>
      <c r="F158" s="588"/>
      <c r="G158" s="588"/>
      <c r="H158" s="593"/>
      <c r="I158" s="1291"/>
      <c r="J158" s="1291"/>
      <c r="K158" s="541"/>
      <c r="L158" s="542"/>
      <c r="M158" s="538"/>
      <c r="N158" s="538"/>
    </row>
    <row r="159" spans="2:14" ht="14.25" customHeight="1" thickTop="1" thickBot="1" x14ac:dyDescent="0.25">
      <c r="B159" s="529"/>
      <c r="C159" s="541"/>
      <c r="D159" s="596"/>
      <c r="E159" s="597" t="s">
        <v>22</v>
      </c>
      <c r="F159" s="588"/>
      <c r="G159" s="588"/>
      <c r="H159" s="593"/>
      <c r="I159" s="1291"/>
      <c r="J159" s="1291"/>
      <c r="K159" s="541"/>
      <c r="L159" s="542"/>
      <c r="M159" s="538"/>
      <c r="N159" s="538"/>
    </row>
    <row r="160" spans="2:14" ht="14.25" customHeight="1" thickTop="1" thickBot="1" x14ac:dyDescent="0.25">
      <c r="B160" s="529"/>
      <c r="C160" s="541"/>
      <c r="D160" s="596"/>
      <c r="E160" s="597" t="s">
        <v>21</v>
      </c>
      <c r="F160" s="598"/>
      <c r="G160" s="598"/>
      <c r="H160" s="599"/>
      <c r="I160" s="1291"/>
      <c r="J160" s="1291"/>
      <c r="K160" s="541"/>
      <c r="L160" s="542"/>
      <c r="M160" s="538"/>
      <c r="N160" s="538"/>
    </row>
    <row r="161" spans="1:14" ht="14.25" customHeight="1" thickTop="1" thickBot="1" x14ac:dyDescent="0.25">
      <c r="B161" s="529"/>
      <c r="C161" s="541"/>
      <c r="D161" s="596"/>
      <c r="E161" s="197" t="s">
        <v>64</v>
      </c>
      <c r="F161" s="579"/>
      <c r="G161" s="579"/>
      <c r="H161" s="590"/>
      <c r="I161" s="1297">
        <f>(I162+I163+I164+I165)</f>
        <v>0</v>
      </c>
      <c r="J161" s="1297"/>
      <c r="K161" s="541"/>
      <c r="L161" s="542"/>
      <c r="M161" s="538"/>
      <c r="N161" s="538"/>
    </row>
    <row r="162" spans="1:14" ht="14.25" customHeight="1" thickTop="1" thickBot="1" x14ac:dyDescent="0.25">
      <c r="B162" s="529"/>
      <c r="C162" s="541"/>
      <c r="D162" s="596"/>
      <c r="E162" s="601" t="s">
        <v>39</v>
      </c>
      <c r="F162" s="581"/>
      <c r="G162" s="581"/>
      <c r="H162" s="582"/>
      <c r="I162" s="1291"/>
      <c r="J162" s="1291"/>
      <c r="K162" s="541"/>
      <c r="L162" s="542"/>
      <c r="M162" s="538"/>
      <c r="N162" s="538"/>
    </row>
    <row r="163" spans="1:14" ht="14.25" customHeight="1" thickTop="1" thickBot="1" x14ac:dyDescent="0.25">
      <c r="B163" s="529"/>
      <c r="C163" s="541"/>
      <c r="D163" s="596"/>
      <c r="E163" s="601" t="s">
        <v>149</v>
      </c>
      <c r="F163" s="581"/>
      <c r="G163" s="581"/>
      <c r="H163" s="582"/>
      <c r="I163" s="1291"/>
      <c r="J163" s="1291"/>
      <c r="K163" s="541"/>
      <c r="L163" s="542"/>
      <c r="M163" s="538"/>
      <c r="N163" s="538"/>
    </row>
    <row r="164" spans="1:14" ht="14.25" customHeight="1" thickTop="1" thickBot="1" x14ac:dyDescent="0.25">
      <c r="B164" s="529"/>
      <c r="C164" s="541"/>
      <c r="D164" s="596"/>
      <c r="E164" s="601" t="s">
        <v>41</v>
      </c>
      <c r="F164" s="581"/>
      <c r="G164" s="581"/>
      <c r="H164" s="582"/>
      <c r="I164" s="1291"/>
      <c r="J164" s="1291"/>
      <c r="K164" s="541"/>
      <c r="L164" s="542"/>
      <c r="M164" s="538"/>
      <c r="N164" s="538"/>
    </row>
    <row r="165" spans="1:14" ht="14.25" customHeight="1" thickTop="1" thickBot="1" x14ac:dyDescent="0.25">
      <c r="A165" s="538"/>
      <c r="B165" s="530"/>
      <c r="C165" s="541"/>
      <c r="D165" s="596"/>
      <c r="E165" s="601" t="s">
        <v>40</v>
      </c>
      <c r="F165" s="581"/>
      <c r="G165" s="581"/>
      <c r="H165" s="582"/>
      <c r="I165" s="1291"/>
      <c r="J165" s="1291"/>
      <c r="K165" s="541"/>
      <c r="L165" s="542"/>
      <c r="M165" s="538"/>
    </row>
    <row r="166" spans="1:14" ht="14.25" customHeight="1" thickTop="1" thickBot="1" x14ac:dyDescent="0.25">
      <c r="A166" s="538"/>
      <c r="B166" s="530"/>
      <c r="C166" s="541"/>
      <c r="D166" s="596"/>
      <c r="E166" s="197" t="s">
        <v>65</v>
      </c>
      <c r="F166" s="579"/>
      <c r="G166" s="579"/>
      <c r="H166" s="590"/>
      <c r="I166" s="1297">
        <f>(I167+I168+I169+I170)</f>
        <v>0</v>
      </c>
      <c r="J166" s="1297"/>
      <c r="K166" s="541"/>
      <c r="L166" s="542"/>
      <c r="M166" s="538"/>
    </row>
    <row r="167" spans="1:14" ht="14.25" customHeight="1" thickTop="1" thickBot="1" x14ac:dyDescent="0.25">
      <c r="A167" s="538"/>
      <c r="B167" s="530"/>
      <c r="C167" s="541"/>
      <c r="D167" s="596"/>
      <c r="E167" s="601" t="s">
        <v>42</v>
      </c>
      <c r="F167" s="581"/>
      <c r="G167" s="581"/>
      <c r="H167" s="582"/>
      <c r="I167" s="1291"/>
      <c r="J167" s="1291"/>
      <c r="K167" s="541"/>
      <c r="L167" s="542"/>
      <c r="M167" s="538"/>
    </row>
    <row r="168" spans="1:14" ht="14.25" customHeight="1" thickTop="1" thickBot="1" x14ac:dyDescent="0.25">
      <c r="A168" s="538"/>
      <c r="B168" s="530"/>
      <c r="C168" s="541"/>
      <c r="D168" s="596"/>
      <c r="E168" s="601" t="s">
        <v>149</v>
      </c>
      <c r="F168" s="581"/>
      <c r="G168" s="581"/>
      <c r="H168" s="582"/>
      <c r="I168" s="1291"/>
      <c r="J168" s="1291"/>
      <c r="K168" s="541"/>
      <c r="L168" s="542"/>
      <c r="M168" s="538"/>
    </row>
    <row r="169" spans="1:14" ht="14.25" customHeight="1" thickTop="1" thickBot="1" x14ac:dyDescent="0.25">
      <c r="A169" s="538"/>
      <c r="B169" s="530"/>
      <c r="C169" s="541"/>
      <c r="D169" s="596"/>
      <c r="E169" s="601" t="s">
        <v>41</v>
      </c>
      <c r="F169" s="581"/>
      <c r="G169" s="581"/>
      <c r="H169" s="582"/>
      <c r="I169" s="1291"/>
      <c r="J169" s="1291"/>
      <c r="K169" s="541"/>
      <c r="L169" s="542"/>
      <c r="M169" s="538"/>
    </row>
    <row r="170" spans="1:14" ht="14.25" customHeight="1" thickTop="1" thickBot="1" x14ac:dyDescent="0.25">
      <c r="A170" s="538"/>
      <c r="B170" s="530"/>
      <c r="C170" s="541"/>
      <c r="D170" s="596"/>
      <c r="E170" s="601" t="s">
        <v>40</v>
      </c>
      <c r="F170" s="581"/>
      <c r="G170" s="581"/>
      <c r="H170" s="582"/>
      <c r="I170" s="1291"/>
      <c r="J170" s="1291"/>
      <c r="K170" s="541"/>
      <c r="L170" s="542"/>
      <c r="M170" s="538"/>
    </row>
    <row r="171" spans="1:14" ht="14.25" customHeight="1" thickTop="1" thickBot="1" x14ac:dyDescent="0.25">
      <c r="A171" s="538"/>
      <c r="B171" s="530"/>
      <c r="C171" s="541"/>
      <c r="D171" s="596"/>
      <c r="E171" s="197" t="s">
        <v>175</v>
      </c>
      <c r="F171" s="579"/>
      <c r="G171" s="579"/>
      <c r="H171" s="590"/>
      <c r="I171" s="1297">
        <f>(I172+I173+I174+I175)</f>
        <v>0</v>
      </c>
      <c r="J171" s="1297"/>
      <c r="K171" s="541"/>
      <c r="L171" s="542"/>
      <c r="M171" s="538"/>
    </row>
    <row r="172" spans="1:14" ht="14.25" customHeight="1" thickTop="1" thickBot="1" x14ac:dyDescent="0.25">
      <c r="A172" s="538"/>
      <c r="B172" s="530"/>
      <c r="C172" s="541"/>
      <c r="D172" s="596"/>
      <c r="E172" s="601" t="s">
        <v>42</v>
      </c>
      <c r="F172" s="581"/>
      <c r="G172" s="581"/>
      <c r="H172" s="582"/>
      <c r="I172" s="1291"/>
      <c r="J172" s="1291"/>
      <c r="K172" s="541"/>
      <c r="L172" s="542"/>
      <c r="M172" s="538"/>
    </row>
    <row r="173" spans="1:14" ht="14.25" customHeight="1" thickTop="1" thickBot="1" x14ac:dyDescent="0.25">
      <c r="A173" s="538"/>
      <c r="B173" s="530"/>
      <c r="C173" s="541"/>
      <c r="D173" s="596"/>
      <c r="E173" s="601" t="s">
        <v>149</v>
      </c>
      <c r="F173" s="581"/>
      <c r="G173" s="581"/>
      <c r="H173" s="582"/>
      <c r="I173" s="1298"/>
      <c r="J173" s="1298"/>
      <c r="K173" s="541"/>
      <c r="L173" s="542"/>
      <c r="M173" s="538"/>
    </row>
    <row r="174" spans="1:14" ht="14.25" customHeight="1" thickTop="1" thickBot="1" x14ac:dyDescent="0.25">
      <c r="A174" s="538"/>
      <c r="B174" s="530"/>
      <c r="C174" s="541"/>
      <c r="D174" s="596"/>
      <c r="E174" s="601" t="s">
        <v>41</v>
      </c>
      <c r="F174" s="581"/>
      <c r="G174" s="581"/>
      <c r="H174" s="582"/>
      <c r="I174" s="1291"/>
      <c r="J174" s="1291"/>
      <c r="K174" s="541"/>
      <c r="L174" s="542"/>
      <c r="M174" s="538"/>
    </row>
    <row r="175" spans="1:14" ht="14.25" customHeight="1" thickTop="1" thickBot="1" x14ac:dyDescent="0.25">
      <c r="A175" s="538"/>
      <c r="B175" s="530"/>
      <c r="C175" s="541"/>
      <c r="D175" s="596"/>
      <c r="E175" s="601" t="s">
        <v>40</v>
      </c>
      <c r="F175" s="581"/>
      <c r="G175" s="581"/>
      <c r="H175" s="582"/>
      <c r="I175" s="1291"/>
      <c r="J175" s="1291"/>
      <c r="K175" s="541"/>
      <c r="L175" s="542"/>
      <c r="M175" s="538"/>
    </row>
    <row r="176" spans="1:14" ht="14.25" customHeight="1" thickTop="1" thickBot="1" x14ac:dyDescent="0.25">
      <c r="A176" s="538"/>
      <c r="B176" s="530"/>
      <c r="C176" s="541"/>
      <c r="D176" s="596"/>
      <c r="E176" s="197" t="s">
        <v>172</v>
      </c>
      <c r="F176" s="579"/>
      <c r="G176" s="579"/>
      <c r="H176" s="590"/>
      <c r="I176" s="1297">
        <f>(I177+I178+I179+I180)</f>
        <v>0</v>
      </c>
      <c r="J176" s="1297"/>
      <c r="K176" s="541"/>
      <c r="L176" s="542"/>
      <c r="M176" s="538"/>
    </row>
    <row r="177" spans="1:17" ht="14.25" customHeight="1" thickTop="1" thickBot="1" x14ac:dyDescent="0.25">
      <c r="A177" s="538"/>
      <c r="B177" s="530"/>
      <c r="C177" s="541"/>
      <c r="D177" s="596"/>
      <c r="E177" s="601" t="s">
        <v>42</v>
      </c>
      <c r="F177" s="581"/>
      <c r="G177" s="581"/>
      <c r="H177" s="582"/>
      <c r="I177" s="1291"/>
      <c r="J177" s="1291"/>
      <c r="K177" s="541"/>
      <c r="L177" s="542"/>
      <c r="M177" s="538"/>
    </row>
    <row r="178" spans="1:17" ht="14.25" customHeight="1" thickTop="1" thickBot="1" x14ac:dyDescent="0.25">
      <c r="A178" s="538"/>
      <c r="B178" s="530"/>
      <c r="C178" s="541"/>
      <c r="D178" s="596"/>
      <c r="E178" s="601" t="s">
        <v>149</v>
      </c>
      <c r="F178" s="581"/>
      <c r="G178" s="581"/>
      <c r="H178" s="582"/>
      <c r="I178" s="1291"/>
      <c r="J178" s="1291"/>
      <c r="K178" s="541"/>
      <c r="L178" s="542"/>
      <c r="M178" s="538"/>
    </row>
    <row r="179" spans="1:17" ht="14.25" customHeight="1" thickTop="1" thickBot="1" x14ac:dyDescent="0.25">
      <c r="A179" s="538"/>
      <c r="B179" s="530"/>
      <c r="C179" s="541"/>
      <c r="D179" s="596"/>
      <c r="E179" s="601" t="s">
        <v>41</v>
      </c>
      <c r="F179" s="581"/>
      <c r="G179" s="581"/>
      <c r="H179" s="582"/>
      <c r="I179" s="1291"/>
      <c r="J179" s="1291"/>
      <c r="K179" s="541"/>
      <c r="L179" s="542"/>
      <c r="M179" s="538"/>
    </row>
    <row r="180" spans="1:17" ht="14.25" customHeight="1" thickTop="1" thickBot="1" x14ac:dyDescent="0.25">
      <c r="A180" s="538"/>
      <c r="B180" s="530"/>
      <c r="C180" s="541"/>
      <c r="D180" s="602"/>
      <c r="E180" s="601" t="s">
        <v>40</v>
      </c>
      <c r="F180" s="581"/>
      <c r="G180" s="581"/>
      <c r="H180" s="582"/>
      <c r="I180" s="1291"/>
      <c r="J180" s="1291"/>
      <c r="K180" s="541"/>
      <c r="L180" s="542"/>
    </row>
    <row r="181" spans="1:17" ht="16.5" thickTop="1" thickBot="1" x14ac:dyDescent="0.25">
      <c r="B181" s="529"/>
      <c r="C181" s="541"/>
      <c r="D181" s="1110" t="s">
        <v>68</v>
      </c>
      <c r="E181" s="208"/>
      <c r="F181" s="594"/>
      <c r="G181" s="594"/>
      <c r="H181" s="603"/>
      <c r="I181" s="1247">
        <f>SUM(I182:J219)</f>
        <v>26</v>
      </c>
      <c r="J181" s="1247"/>
      <c r="K181" s="541"/>
      <c r="L181" s="542"/>
      <c r="P181" s="538"/>
      <c r="Q181" s="538"/>
    </row>
    <row r="182" spans="1:17" s="538" customFormat="1" ht="14.25" customHeight="1" thickTop="1" thickBot="1" x14ac:dyDescent="0.25">
      <c r="A182" s="531"/>
      <c r="B182" s="529"/>
      <c r="C182" s="529"/>
      <c r="D182" s="604"/>
      <c r="E182" s="116" t="s">
        <v>45</v>
      </c>
      <c r="F182" s="605"/>
      <c r="G182" s="605"/>
      <c r="H182" s="606"/>
      <c r="I182" s="1291"/>
      <c r="J182" s="1291"/>
      <c r="K182" s="541"/>
      <c r="L182" s="542"/>
      <c r="M182" s="531"/>
      <c r="N182" s="531"/>
      <c r="O182" s="531"/>
      <c r="P182" s="531"/>
      <c r="Q182" s="531"/>
    </row>
    <row r="183" spans="1:17" ht="14.25" customHeight="1" thickTop="1" thickBot="1" x14ac:dyDescent="0.25">
      <c r="B183" s="529"/>
      <c r="C183" s="529"/>
      <c r="D183" s="604"/>
      <c r="E183" s="116" t="s">
        <v>31</v>
      </c>
      <c r="F183" s="581"/>
      <c r="G183" s="581"/>
      <c r="H183" s="582"/>
      <c r="I183" s="1291"/>
      <c r="J183" s="1291"/>
      <c r="K183" s="541"/>
      <c r="L183" s="542"/>
    </row>
    <row r="184" spans="1:17" ht="14.25" customHeight="1" thickTop="1" thickBot="1" x14ac:dyDescent="0.25">
      <c r="B184" s="529"/>
      <c r="C184" s="529"/>
      <c r="D184" s="604"/>
      <c r="E184" s="116" t="s">
        <v>46</v>
      </c>
      <c r="F184" s="607"/>
      <c r="G184" s="581"/>
      <c r="H184" s="582"/>
      <c r="I184" s="1291"/>
      <c r="J184" s="1291"/>
      <c r="K184" s="541"/>
      <c r="L184" s="542"/>
    </row>
    <row r="185" spans="1:17" ht="14.25" customHeight="1" thickTop="1" thickBot="1" x14ac:dyDescent="0.25">
      <c r="B185" s="529"/>
      <c r="C185" s="541"/>
      <c r="D185" s="604"/>
      <c r="E185" s="116" t="s">
        <v>70</v>
      </c>
      <c r="F185" s="581"/>
      <c r="G185" s="581"/>
      <c r="H185" s="582"/>
      <c r="I185" s="1291"/>
      <c r="J185" s="1291"/>
      <c r="K185" s="541"/>
      <c r="L185" s="542"/>
    </row>
    <row r="186" spans="1:17" ht="14.25" customHeight="1" thickTop="1" thickBot="1" x14ac:dyDescent="0.4">
      <c r="B186" s="529"/>
      <c r="C186" s="541"/>
      <c r="D186" s="604"/>
      <c r="E186" s="116" t="s">
        <v>29</v>
      </c>
      <c r="F186" s="581"/>
      <c r="G186" s="581"/>
      <c r="H186" s="582"/>
      <c r="I186" s="1291"/>
      <c r="J186" s="1291"/>
      <c r="K186" s="541"/>
      <c r="L186" s="542"/>
      <c r="M186" s="44"/>
    </row>
    <row r="187" spans="1:17" ht="14.25" customHeight="1" thickTop="1" thickBot="1" x14ac:dyDescent="0.4">
      <c r="B187" s="529"/>
      <c r="C187" s="541"/>
      <c r="D187" s="604"/>
      <c r="E187" s="116" t="s">
        <v>124</v>
      </c>
      <c r="F187" s="581"/>
      <c r="G187" s="581"/>
      <c r="H187" s="582"/>
      <c r="I187" s="1291"/>
      <c r="J187" s="1291"/>
      <c r="K187" s="541"/>
      <c r="L187" s="542"/>
      <c r="M187" s="44"/>
    </row>
    <row r="188" spans="1:17" ht="14.25" customHeight="1" thickTop="1" thickBot="1" x14ac:dyDescent="0.25">
      <c r="B188" s="529"/>
      <c r="C188" s="541"/>
      <c r="D188" s="608"/>
      <c r="E188" s="116" t="s">
        <v>71</v>
      </c>
      <c r="F188" s="581"/>
      <c r="G188" s="581"/>
      <c r="H188" s="582"/>
      <c r="I188" s="1291"/>
      <c r="J188" s="1291"/>
      <c r="K188" s="541"/>
      <c r="L188" s="542"/>
    </row>
    <row r="189" spans="1:17" ht="14.25" customHeight="1" thickTop="1" thickBot="1" x14ac:dyDescent="0.25">
      <c r="B189" s="529"/>
      <c r="C189" s="541"/>
      <c r="D189" s="604"/>
      <c r="E189" s="116" t="s">
        <v>47</v>
      </c>
      <c r="F189" s="581"/>
      <c r="G189" s="581"/>
      <c r="H189" s="582"/>
      <c r="I189" s="1291"/>
      <c r="J189" s="1291"/>
      <c r="K189" s="541"/>
      <c r="L189" s="542"/>
    </row>
    <row r="190" spans="1:17" ht="14.25" customHeight="1" thickTop="1" thickBot="1" x14ac:dyDescent="0.25">
      <c r="B190" s="529"/>
      <c r="C190" s="541"/>
      <c r="D190" s="608"/>
      <c r="E190" s="117" t="s">
        <v>73</v>
      </c>
      <c r="F190" s="581"/>
      <c r="G190" s="581"/>
      <c r="H190" s="582"/>
      <c r="I190" s="1291"/>
      <c r="J190" s="1291"/>
      <c r="K190" s="541"/>
      <c r="L190" s="542"/>
    </row>
    <row r="191" spans="1:17" ht="14.25" customHeight="1" thickTop="1" thickBot="1" x14ac:dyDescent="0.25">
      <c r="B191" s="529"/>
      <c r="C191" s="541"/>
      <c r="D191" s="604"/>
      <c r="E191" s="116" t="s">
        <v>72</v>
      </c>
      <c r="F191" s="581"/>
      <c r="G191" s="581"/>
      <c r="H191" s="582"/>
      <c r="I191" s="1291"/>
      <c r="J191" s="1291"/>
      <c r="K191" s="541"/>
      <c r="L191" s="542"/>
    </row>
    <row r="192" spans="1:17" ht="14.25" customHeight="1" thickTop="1" thickBot="1" x14ac:dyDescent="0.25">
      <c r="B192" s="529"/>
      <c r="C192" s="541"/>
      <c r="D192" s="604"/>
      <c r="E192" s="116" t="s">
        <v>67</v>
      </c>
      <c r="F192" s="581"/>
      <c r="G192" s="581"/>
      <c r="H192" s="582"/>
      <c r="I192" s="1291"/>
      <c r="J192" s="1291"/>
      <c r="K192" s="541"/>
      <c r="L192" s="542"/>
    </row>
    <row r="193" spans="2:12" ht="14.25" customHeight="1" thickTop="1" thickBot="1" x14ac:dyDescent="0.25">
      <c r="B193" s="529"/>
      <c r="C193" s="541"/>
      <c r="D193" s="604"/>
      <c r="E193" s="118" t="s">
        <v>115</v>
      </c>
      <c r="F193" s="578"/>
      <c r="G193" s="578"/>
      <c r="H193" s="578"/>
      <c r="I193" s="1291"/>
      <c r="J193" s="1291"/>
      <c r="K193" s="541"/>
      <c r="L193" s="542"/>
    </row>
    <row r="194" spans="2:12" ht="14.25" customHeight="1" thickTop="1" thickBot="1" x14ac:dyDescent="0.25">
      <c r="B194" s="529"/>
      <c r="C194" s="541"/>
      <c r="D194" s="604"/>
      <c r="E194" s="119" t="s">
        <v>57</v>
      </c>
      <c r="F194" s="581"/>
      <c r="G194" s="581"/>
      <c r="H194" s="582"/>
      <c r="I194" s="1291"/>
      <c r="J194" s="1291"/>
      <c r="K194" s="541"/>
      <c r="L194" s="542"/>
    </row>
    <row r="195" spans="2:12" ht="14.25" customHeight="1" thickTop="1" thickBot="1" x14ac:dyDescent="0.25">
      <c r="B195" s="529"/>
      <c r="C195" s="541"/>
      <c r="D195" s="604"/>
      <c r="E195" s="116" t="s">
        <v>74</v>
      </c>
      <c r="F195" s="578"/>
      <c r="G195" s="578"/>
      <c r="H195" s="578"/>
      <c r="I195" s="1291"/>
      <c r="J195" s="1291"/>
      <c r="K195" s="541"/>
      <c r="L195" s="542"/>
    </row>
    <row r="196" spans="2:12" ht="14.25" customHeight="1" thickTop="1" thickBot="1" x14ac:dyDescent="0.25">
      <c r="B196" s="529"/>
      <c r="C196" s="541"/>
      <c r="D196" s="604"/>
      <c r="E196" s="116" t="s">
        <v>79</v>
      </c>
      <c r="F196" s="581"/>
      <c r="G196" s="581"/>
      <c r="H196" s="582"/>
      <c r="I196" s="1291"/>
      <c r="J196" s="1291"/>
      <c r="K196" s="541"/>
      <c r="L196" s="542"/>
    </row>
    <row r="197" spans="2:12" ht="14.25" customHeight="1" thickTop="1" thickBot="1" x14ac:dyDescent="0.25">
      <c r="B197" s="529"/>
      <c r="C197" s="541"/>
      <c r="D197" s="604"/>
      <c r="E197" s="116" t="s">
        <v>66</v>
      </c>
      <c r="F197" s="581"/>
      <c r="G197" s="581"/>
      <c r="H197" s="582"/>
      <c r="I197" s="1291"/>
      <c r="J197" s="1291"/>
      <c r="K197" s="541"/>
      <c r="L197" s="542"/>
    </row>
    <row r="198" spans="2:12" ht="14.25" customHeight="1" thickTop="1" thickBot="1" x14ac:dyDescent="0.25">
      <c r="B198" s="529"/>
      <c r="C198" s="541"/>
      <c r="D198" s="604"/>
      <c r="E198" s="116" t="s">
        <v>75</v>
      </c>
      <c r="F198" s="607"/>
      <c r="G198" s="581"/>
      <c r="H198" s="582"/>
      <c r="I198" s="1291"/>
      <c r="J198" s="1291"/>
      <c r="K198" s="541"/>
      <c r="L198" s="542"/>
    </row>
    <row r="199" spans="2:12" ht="14.25" customHeight="1" thickTop="1" thickBot="1" x14ac:dyDescent="0.25">
      <c r="B199" s="529"/>
      <c r="C199" s="529"/>
      <c r="D199" s="608"/>
      <c r="E199" s="116" t="s">
        <v>78</v>
      </c>
      <c r="F199" s="607"/>
      <c r="G199" s="581"/>
      <c r="H199" s="582"/>
      <c r="I199" s="1291"/>
      <c r="J199" s="1291"/>
      <c r="K199" s="541"/>
      <c r="L199" s="542"/>
    </row>
    <row r="200" spans="2:12" ht="14.25" customHeight="1" thickTop="1" thickBot="1" x14ac:dyDescent="0.25">
      <c r="B200" s="529"/>
      <c r="C200" s="529"/>
      <c r="D200" s="604"/>
      <c r="E200" s="111" t="s">
        <v>95</v>
      </c>
      <c r="F200" s="578"/>
      <c r="G200" s="578"/>
      <c r="H200" s="578"/>
      <c r="I200" s="1291"/>
      <c r="J200" s="1291"/>
      <c r="K200" s="541"/>
      <c r="L200" s="542"/>
    </row>
    <row r="201" spans="2:12" ht="14.25" customHeight="1" thickTop="1" thickBot="1" x14ac:dyDescent="0.25">
      <c r="B201" s="529"/>
      <c r="C201" s="529"/>
      <c r="D201" s="604"/>
      <c r="E201" s="119" t="s">
        <v>97</v>
      </c>
      <c r="F201" s="581"/>
      <c r="G201" s="581"/>
      <c r="H201" s="582"/>
      <c r="I201" s="1291"/>
      <c r="J201" s="1291"/>
      <c r="K201" s="541"/>
      <c r="L201" s="542"/>
    </row>
    <row r="202" spans="2:12" ht="14.25" customHeight="1" thickTop="1" thickBot="1" x14ac:dyDescent="0.25">
      <c r="B202" s="529"/>
      <c r="C202" s="529"/>
      <c r="D202" s="604"/>
      <c r="E202" s="119" t="s">
        <v>102</v>
      </c>
      <c r="F202" s="581"/>
      <c r="G202" s="581"/>
      <c r="H202" s="582"/>
      <c r="I202" s="1291"/>
      <c r="J202" s="1291"/>
      <c r="K202" s="541"/>
      <c r="L202" s="542"/>
    </row>
    <row r="203" spans="2:12" ht="14.25" customHeight="1" thickTop="1" thickBot="1" x14ac:dyDescent="0.25">
      <c r="B203" s="529"/>
      <c r="C203" s="529"/>
      <c r="D203" s="604"/>
      <c r="E203" s="119" t="s">
        <v>99</v>
      </c>
      <c r="F203" s="581"/>
      <c r="G203" s="581"/>
      <c r="H203" s="582"/>
      <c r="I203" s="1291"/>
      <c r="J203" s="1291"/>
      <c r="K203" s="541"/>
      <c r="L203" s="542"/>
    </row>
    <row r="204" spans="2:12" ht="14.25" customHeight="1" thickTop="1" thickBot="1" x14ac:dyDescent="0.25">
      <c r="B204" s="529"/>
      <c r="C204" s="529"/>
      <c r="D204" s="604"/>
      <c r="E204" s="120" t="s">
        <v>118</v>
      </c>
      <c r="F204" s="578"/>
      <c r="G204" s="578"/>
      <c r="H204" s="578"/>
      <c r="I204" s="1291"/>
      <c r="J204" s="1291"/>
      <c r="K204" s="541"/>
      <c r="L204" s="542"/>
    </row>
    <row r="205" spans="2:12" ht="14.25" customHeight="1" thickTop="1" thickBot="1" x14ac:dyDescent="0.25">
      <c r="B205" s="529"/>
      <c r="C205" s="529"/>
      <c r="D205" s="608"/>
      <c r="E205" s="119" t="s">
        <v>100</v>
      </c>
      <c r="F205" s="581"/>
      <c r="G205" s="581"/>
      <c r="H205" s="582"/>
      <c r="I205" s="1291">
        <v>2</v>
      </c>
      <c r="J205" s="1291"/>
      <c r="K205" s="541"/>
      <c r="L205" s="542"/>
    </row>
    <row r="206" spans="2:12" ht="14.25" customHeight="1" thickTop="1" thickBot="1" x14ac:dyDescent="0.25">
      <c r="B206" s="529"/>
      <c r="C206" s="529"/>
      <c r="D206" s="608"/>
      <c r="E206" s="119" t="s">
        <v>101</v>
      </c>
      <c r="F206" s="581"/>
      <c r="G206" s="581"/>
      <c r="H206" s="582"/>
      <c r="I206" s="1291">
        <v>2</v>
      </c>
      <c r="J206" s="1291"/>
      <c r="K206" s="541"/>
      <c r="L206" s="542"/>
    </row>
    <row r="207" spans="2:12" ht="14.25" customHeight="1" thickTop="1" thickBot="1" x14ac:dyDescent="0.25">
      <c r="B207" s="529"/>
      <c r="C207" s="529"/>
      <c r="D207" s="608"/>
      <c r="E207" s="121" t="s">
        <v>98</v>
      </c>
      <c r="F207" s="581"/>
      <c r="G207" s="581"/>
      <c r="H207" s="582"/>
      <c r="I207" s="1291">
        <v>1</v>
      </c>
      <c r="J207" s="1291"/>
      <c r="K207" s="541"/>
      <c r="L207" s="542"/>
    </row>
    <row r="208" spans="2:12" ht="14.25" customHeight="1" thickTop="1" thickBot="1" x14ac:dyDescent="0.25">
      <c r="B208" s="529"/>
      <c r="C208" s="529"/>
      <c r="D208" s="608"/>
      <c r="E208" s="119" t="s">
        <v>117</v>
      </c>
      <c r="F208" s="581"/>
      <c r="G208" s="581"/>
      <c r="H208" s="582"/>
      <c r="I208" s="1291"/>
      <c r="J208" s="1291"/>
      <c r="K208" s="541"/>
      <c r="L208" s="542"/>
    </row>
    <row r="209" spans="2:12" ht="14.25" customHeight="1" thickTop="1" thickBot="1" x14ac:dyDescent="0.25">
      <c r="B209" s="529"/>
      <c r="C209" s="529"/>
      <c r="D209" s="608"/>
      <c r="E209" s="119" t="s">
        <v>81</v>
      </c>
      <c r="F209" s="581"/>
      <c r="G209" s="581"/>
      <c r="H209" s="582"/>
      <c r="I209" s="1291"/>
      <c r="J209" s="1291"/>
      <c r="K209" s="541"/>
      <c r="L209" s="542"/>
    </row>
    <row r="210" spans="2:12" ht="14.25" customHeight="1" thickTop="1" thickBot="1" x14ac:dyDescent="0.25">
      <c r="B210" s="529"/>
      <c r="C210" s="529"/>
      <c r="D210" s="608"/>
      <c r="E210" s="119" t="s">
        <v>143</v>
      </c>
      <c r="F210" s="581"/>
      <c r="G210" s="581"/>
      <c r="H210" s="582"/>
      <c r="I210" s="1291"/>
      <c r="J210" s="1291"/>
      <c r="K210" s="541"/>
      <c r="L210" s="542"/>
    </row>
    <row r="211" spans="2:12" ht="14.25" customHeight="1" thickTop="1" thickBot="1" x14ac:dyDescent="0.25">
      <c r="B211" s="529"/>
      <c r="C211" s="529"/>
      <c r="D211" s="608"/>
      <c r="E211" s="119" t="s">
        <v>155</v>
      </c>
      <c r="F211" s="581"/>
      <c r="G211" s="581"/>
      <c r="H211" s="582"/>
      <c r="I211" s="1291"/>
      <c r="J211" s="1291"/>
      <c r="K211" s="541"/>
      <c r="L211" s="542"/>
    </row>
    <row r="212" spans="2:12" ht="14.25" customHeight="1" thickTop="1" thickBot="1" x14ac:dyDescent="0.25">
      <c r="B212" s="529"/>
      <c r="C212" s="529"/>
      <c r="D212" s="608"/>
      <c r="E212" s="119" t="s">
        <v>156</v>
      </c>
      <c r="F212" s="581"/>
      <c r="G212" s="581"/>
      <c r="H212" s="582"/>
      <c r="I212" s="1291"/>
      <c r="J212" s="1291"/>
      <c r="K212" s="541"/>
      <c r="L212" s="542"/>
    </row>
    <row r="213" spans="2:12" ht="14.25" customHeight="1" thickTop="1" thickBot="1" x14ac:dyDescent="0.25">
      <c r="B213" s="529"/>
      <c r="C213" s="529"/>
      <c r="D213" s="608"/>
      <c r="E213" s="119" t="s">
        <v>116</v>
      </c>
      <c r="F213" s="581"/>
      <c r="G213" s="581"/>
      <c r="H213" s="582"/>
      <c r="I213" s="1291"/>
      <c r="J213" s="1291"/>
      <c r="K213" s="541"/>
      <c r="L213" s="542"/>
    </row>
    <row r="214" spans="2:12" ht="14.25" customHeight="1" thickTop="1" thickBot="1" x14ac:dyDescent="0.25">
      <c r="B214" s="529"/>
      <c r="C214" s="529"/>
      <c r="D214" s="608"/>
      <c r="E214" s="120" t="s">
        <v>80</v>
      </c>
      <c r="F214" s="581"/>
      <c r="G214" s="581"/>
      <c r="H214" s="582"/>
      <c r="I214" s="1291"/>
      <c r="J214" s="1291"/>
      <c r="K214" s="541"/>
      <c r="L214" s="542"/>
    </row>
    <row r="215" spans="2:12" ht="14.25" customHeight="1" thickTop="1" thickBot="1" x14ac:dyDescent="0.25">
      <c r="B215" s="529"/>
      <c r="C215" s="529"/>
      <c r="D215" s="604"/>
      <c r="E215" s="116" t="s">
        <v>77</v>
      </c>
      <c r="F215" s="578"/>
      <c r="G215" s="578"/>
      <c r="H215" s="578"/>
      <c r="I215" s="1291">
        <v>3</v>
      </c>
      <c r="J215" s="1291"/>
      <c r="K215" s="541"/>
      <c r="L215" s="542"/>
    </row>
    <row r="216" spans="2:12" ht="14.25" customHeight="1" thickTop="1" thickBot="1" x14ac:dyDescent="0.25">
      <c r="B216" s="529"/>
      <c r="C216" s="529"/>
      <c r="D216" s="51"/>
      <c r="E216" s="119" t="s">
        <v>76</v>
      </c>
      <c r="F216" s="581"/>
      <c r="G216" s="581"/>
      <c r="H216" s="582"/>
      <c r="I216" s="1291">
        <v>1</v>
      </c>
      <c r="J216" s="1291"/>
      <c r="K216" s="541"/>
      <c r="L216" s="542"/>
    </row>
    <row r="217" spans="2:12" ht="14.25" customHeight="1" thickTop="1" thickBot="1" x14ac:dyDescent="0.25">
      <c r="B217" s="529"/>
      <c r="C217" s="529"/>
      <c r="D217" s="608"/>
      <c r="E217" s="116" t="s">
        <v>69</v>
      </c>
      <c r="F217" s="581"/>
      <c r="G217" s="581"/>
      <c r="H217" s="582"/>
      <c r="I217" s="1299"/>
      <c r="J217" s="1299"/>
      <c r="K217" s="541"/>
      <c r="L217" s="542"/>
    </row>
    <row r="218" spans="2:12" ht="14.25" customHeight="1" thickTop="1" thickBot="1" x14ac:dyDescent="0.25">
      <c r="B218" s="529"/>
      <c r="C218" s="529"/>
      <c r="D218" s="608"/>
      <c r="E218" s="119" t="s">
        <v>135</v>
      </c>
      <c r="F218" s="581"/>
      <c r="G218" s="581"/>
      <c r="H218" s="582"/>
      <c r="I218" s="1299">
        <v>4</v>
      </c>
      <c r="J218" s="1299"/>
      <c r="K218" s="541"/>
      <c r="L218" s="542"/>
    </row>
    <row r="219" spans="2:12" ht="14.25" customHeight="1" thickTop="1" thickBot="1" x14ac:dyDescent="0.25">
      <c r="B219" s="529"/>
      <c r="C219" s="529"/>
      <c r="D219" s="609"/>
      <c r="E219" s="122" t="s">
        <v>44</v>
      </c>
      <c r="F219" s="581"/>
      <c r="G219" s="581"/>
      <c r="H219" s="582"/>
      <c r="I219" s="1299">
        <v>13</v>
      </c>
      <c r="J219" s="1299"/>
      <c r="K219" s="541"/>
      <c r="L219" s="542"/>
    </row>
    <row r="220" spans="2:12" ht="16.5" thickTop="1" thickBot="1" x14ac:dyDescent="0.25">
      <c r="B220" s="529"/>
      <c r="C220" s="540"/>
      <c r="D220" s="157" t="s">
        <v>162</v>
      </c>
      <c r="E220" s="158"/>
      <c r="F220" s="158"/>
      <c r="G220" s="158"/>
      <c r="H220" s="159"/>
      <c r="I220" s="1238">
        <f>(I221+I222+I223)</f>
        <v>26</v>
      </c>
      <c r="J220" s="1304"/>
      <c r="K220" s="541"/>
      <c r="L220" s="542"/>
    </row>
    <row r="221" spans="2:12" ht="14.25" customHeight="1" thickTop="1" thickBot="1" x14ac:dyDescent="0.25">
      <c r="B221" s="529"/>
      <c r="C221" s="529"/>
      <c r="D221" s="610"/>
      <c r="E221" s="601" t="s">
        <v>82</v>
      </c>
      <c r="F221" s="611"/>
      <c r="G221" s="611"/>
      <c r="H221" s="612"/>
      <c r="I221" s="1302">
        <v>21</v>
      </c>
      <c r="J221" s="1303"/>
      <c r="K221" s="541"/>
      <c r="L221" s="542"/>
    </row>
    <row r="222" spans="2:12" ht="14.25" customHeight="1" thickTop="1" thickBot="1" x14ac:dyDescent="0.25">
      <c r="B222" s="529"/>
      <c r="C222" s="529"/>
      <c r="D222" s="540"/>
      <c r="E222" s="601" t="s">
        <v>145</v>
      </c>
      <c r="F222" s="611"/>
      <c r="G222" s="611"/>
      <c r="H222" s="612"/>
      <c r="I222" s="1302"/>
      <c r="J222" s="1303"/>
      <c r="K222" s="541"/>
      <c r="L222" s="542"/>
    </row>
    <row r="223" spans="2:12" ht="14.25" customHeight="1" thickTop="1" thickBot="1" x14ac:dyDescent="0.25">
      <c r="B223" s="529"/>
      <c r="C223" s="529"/>
      <c r="D223" s="540"/>
      <c r="E223" s="601" t="s">
        <v>176</v>
      </c>
      <c r="F223" s="611"/>
      <c r="G223" s="611"/>
      <c r="H223" s="612"/>
      <c r="I223" s="1302">
        <v>5</v>
      </c>
      <c r="J223" s="1303"/>
      <c r="K223" s="541"/>
      <c r="L223" s="542"/>
    </row>
    <row r="224" spans="2:12" ht="14.25" customHeight="1" thickTop="1" thickBot="1" x14ac:dyDescent="0.25">
      <c r="B224"/>
      <c r="C224" s="529"/>
      <c r="D224" s="24"/>
      <c r="E224" s="209" t="s">
        <v>83</v>
      </c>
      <c r="F224" s="178"/>
      <c r="G224" s="178"/>
      <c r="H224" s="179"/>
      <c r="I224" s="1295">
        <f>SUM(I225:I226)</f>
        <v>1</v>
      </c>
      <c r="J224" s="1296"/>
      <c r="K224" s="541"/>
      <c r="L224" s="542"/>
    </row>
    <row r="225" spans="2:13" ht="14.25" customHeight="1" thickTop="1" thickBot="1" x14ac:dyDescent="0.25">
      <c r="B225" s="529"/>
      <c r="C225" s="529"/>
      <c r="D225" s="540"/>
      <c r="E225" s="613" t="s">
        <v>84</v>
      </c>
      <c r="F225" s="597"/>
      <c r="G225" s="597"/>
      <c r="H225" s="614"/>
      <c r="I225" s="1302">
        <v>1</v>
      </c>
      <c r="J225" s="1303"/>
      <c r="K225" s="541"/>
      <c r="L225" s="542"/>
    </row>
    <row r="226" spans="2:13" ht="14.25" customHeight="1" thickTop="1" thickBot="1" x14ac:dyDescent="0.25">
      <c r="B226" s="529"/>
      <c r="C226" s="529"/>
      <c r="D226" s="540"/>
      <c r="E226" s="615" t="s">
        <v>85</v>
      </c>
      <c r="F226" s="597"/>
      <c r="G226" s="597"/>
      <c r="H226" s="614"/>
      <c r="I226" s="1300"/>
      <c r="J226" s="1301"/>
      <c r="K226" s="541"/>
      <c r="L226" s="542"/>
    </row>
    <row r="227" spans="2:13" ht="14.25" customHeight="1" thickTop="1" thickBot="1" x14ac:dyDescent="0.25">
      <c r="B227" s="529"/>
      <c r="C227" s="529"/>
      <c r="D227" s="540"/>
      <c r="E227" s="209" t="s">
        <v>174</v>
      </c>
      <c r="F227" s="178"/>
      <c r="G227" s="178"/>
      <c r="H227" s="179"/>
      <c r="I227" s="1295">
        <f>(I228+I229+I230+I231)</f>
        <v>0</v>
      </c>
      <c r="J227" s="1296"/>
      <c r="K227" s="541"/>
      <c r="L227" s="542"/>
    </row>
    <row r="228" spans="2:13" ht="14.25" customHeight="1" thickTop="1" thickBot="1" x14ac:dyDescent="0.25">
      <c r="B228" s="529"/>
      <c r="C228" s="529"/>
      <c r="D228" s="540"/>
      <c r="E228" s="615" t="s">
        <v>119</v>
      </c>
      <c r="F228" s="597"/>
      <c r="G228" s="597"/>
      <c r="H228" s="614"/>
      <c r="I228" s="1302"/>
      <c r="J228" s="1303"/>
      <c r="K228" s="541"/>
      <c r="L228" s="542"/>
    </row>
    <row r="229" spans="2:13" ht="14.25" customHeight="1" thickTop="1" thickBot="1" x14ac:dyDescent="0.25">
      <c r="B229" s="529"/>
      <c r="C229" s="529"/>
      <c r="D229" s="540"/>
      <c r="E229" s="615" t="s">
        <v>87</v>
      </c>
      <c r="F229" s="597"/>
      <c r="G229" s="597"/>
      <c r="H229" s="614"/>
      <c r="I229" s="1302"/>
      <c r="J229" s="1303"/>
      <c r="K229" s="541"/>
      <c r="L229" s="542"/>
    </row>
    <row r="230" spans="2:13" ht="14.25" customHeight="1" thickTop="1" thickBot="1" x14ac:dyDescent="0.25">
      <c r="B230" s="529"/>
      <c r="C230" s="529"/>
      <c r="D230" s="540"/>
      <c r="E230" s="615" t="s">
        <v>88</v>
      </c>
      <c r="F230" s="597"/>
      <c r="G230" s="597"/>
      <c r="H230" s="614"/>
      <c r="I230" s="1302"/>
      <c r="J230" s="1303"/>
      <c r="K230" s="541"/>
      <c r="L230" s="542"/>
    </row>
    <row r="231" spans="2:13" ht="14.25" customHeight="1" thickTop="1" thickBot="1" x14ac:dyDescent="0.25">
      <c r="B231" s="529"/>
      <c r="C231" s="529"/>
      <c r="D231" s="540"/>
      <c r="E231" s="616" t="s">
        <v>173</v>
      </c>
      <c r="F231" s="581"/>
      <c r="G231" s="581"/>
      <c r="H231" s="582"/>
      <c r="I231" s="1302"/>
      <c r="J231" s="1303"/>
      <c r="K231" s="541"/>
      <c r="L231" s="542"/>
    </row>
    <row r="232" spans="2:13" ht="14.25" customHeight="1" thickTop="1" thickBot="1" x14ac:dyDescent="0.25">
      <c r="B232" s="529"/>
      <c r="C232" s="529"/>
      <c r="D232" s="157" t="s">
        <v>163</v>
      </c>
      <c r="E232" s="158"/>
      <c r="F232" s="158"/>
      <c r="G232" s="158"/>
      <c r="H232" s="159"/>
      <c r="I232" s="1238">
        <f>(I233+I234+I235)</f>
        <v>13</v>
      </c>
      <c r="J232" s="1304"/>
      <c r="K232" s="541"/>
      <c r="L232" s="542"/>
    </row>
    <row r="233" spans="2:13" ht="14.25" customHeight="1" thickTop="1" thickBot="1" x14ac:dyDescent="0.25">
      <c r="B233" s="529"/>
      <c r="C233" s="529"/>
      <c r="D233" s="540"/>
      <c r="E233" s="617" t="s">
        <v>9</v>
      </c>
      <c r="F233" s="578"/>
      <c r="G233" s="578"/>
      <c r="H233" s="578"/>
      <c r="I233" s="1308">
        <v>4</v>
      </c>
      <c r="J233" s="1308"/>
      <c r="K233" s="541"/>
      <c r="L233" s="542"/>
    </row>
    <row r="234" spans="2:13" ht="14.25" customHeight="1" thickTop="1" thickBot="1" x14ac:dyDescent="0.25">
      <c r="B234" s="529"/>
      <c r="C234" s="529"/>
      <c r="D234" s="540"/>
      <c r="E234" s="601" t="s">
        <v>144</v>
      </c>
      <c r="F234" s="581"/>
      <c r="G234" s="581"/>
      <c r="H234" s="582"/>
      <c r="I234" s="1299"/>
      <c r="J234" s="1299"/>
      <c r="K234" s="541"/>
      <c r="L234" s="542"/>
    </row>
    <row r="235" spans="2:13" ht="14.25" customHeight="1" thickTop="1" thickBot="1" x14ac:dyDescent="0.25">
      <c r="B235" s="529"/>
      <c r="C235" s="529"/>
      <c r="D235" s="540"/>
      <c r="E235" s="618" t="s">
        <v>24</v>
      </c>
      <c r="F235" s="584"/>
      <c r="G235" s="584"/>
      <c r="H235" s="585"/>
      <c r="I235" s="1299">
        <v>9</v>
      </c>
      <c r="J235" s="1299"/>
      <c r="K235" s="541"/>
      <c r="L235" s="542"/>
    </row>
    <row r="236" spans="2:13" ht="14.25" customHeight="1" thickTop="1" thickBot="1" x14ac:dyDescent="0.25">
      <c r="B236" s="529"/>
      <c r="C236" s="529"/>
      <c r="D236" s="157" t="s">
        <v>164</v>
      </c>
      <c r="E236" s="158"/>
      <c r="F236" s="158"/>
      <c r="G236" s="158"/>
      <c r="H236" s="159"/>
      <c r="I236" s="1238">
        <f>SUM(I237:J240)</f>
        <v>11</v>
      </c>
      <c r="J236" s="1304"/>
      <c r="K236" s="541"/>
      <c r="L236" s="542"/>
    </row>
    <row r="237" spans="2:13" ht="14.25" customHeight="1" thickTop="1" thickBot="1" x14ac:dyDescent="0.25">
      <c r="B237" s="529"/>
      <c r="C237" s="529"/>
      <c r="D237" s="610"/>
      <c r="E237" s="601" t="s">
        <v>9</v>
      </c>
      <c r="F237" s="581"/>
      <c r="G237" s="581"/>
      <c r="H237" s="582"/>
      <c r="I237" s="1299">
        <v>1</v>
      </c>
      <c r="J237" s="1299"/>
      <c r="K237" s="541"/>
      <c r="L237" s="542"/>
    </row>
    <row r="238" spans="2:13" ht="14.25" customHeight="1" thickTop="1" thickBot="1" x14ac:dyDescent="0.25">
      <c r="B238" s="529"/>
      <c r="C238" s="529"/>
      <c r="D238" s="540"/>
      <c r="E238" s="601" t="s">
        <v>144</v>
      </c>
      <c r="F238" s="581"/>
      <c r="G238" s="581"/>
      <c r="H238" s="582"/>
      <c r="I238" s="1299"/>
      <c r="J238" s="1299"/>
      <c r="K238" s="541"/>
      <c r="L238" s="542"/>
    </row>
    <row r="239" spans="2:13" ht="14.25" customHeight="1" thickTop="1" thickBot="1" x14ac:dyDescent="0.25">
      <c r="B239" s="529"/>
      <c r="C239" s="529"/>
      <c r="D239" s="540"/>
      <c r="E239" s="618" t="s">
        <v>24</v>
      </c>
      <c r="F239" s="584"/>
      <c r="G239" s="584"/>
      <c r="H239" s="585"/>
      <c r="I239" s="1299">
        <v>10</v>
      </c>
      <c r="J239" s="1299"/>
      <c r="K239" s="541"/>
      <c r="L239" s="542"/>
    </row>
    <row r="240" spans="2:13" ht="14.25" customHeight="1" thickTop="1" thickBot="1" x14ac:dyDescent="0.25">
      <c r="B240" s="529"/>
      <c r="C240" s="529"/>
      <c r="D240" s="540"/>
      <c r="E240" s="618" t="s">
        <v>12</v>
      </c>
      <c r="F240" s="584"/>
      <c r="G240" s="584"/>
      <c r="H240" s="585"/>
      <c r="I240" s="1302"/>
      <c r="J240" s="1303"/>
      <c r="K240" s="541"/>
      <c r="L240" s="542"/>
      <c r="M240" s="619"/>
    </row>
    <row r="241" spans="2:12" ht="14.25" customHeight="1" thickTop="1" thickBot="1" x14ac:dyDescent="0.3">
      <c r="B241" s="529"/>
      <c r="C241" s="529"/>
      <c r="D241" s="540"/>
      <c r="E241" s="1305" t="s">
        <v>32</v>
      </c>
      <c r="F241" s="1306"/>
      <c r="G241" s="1306"/>
      <c r="H241" s="1307"/>
      <c r="I241" s="1271">
        <f>(I242+I243+I244+I245)</f>
        <v>19</v>
      </c>
      <c r="J241" s="1271"/>
      <c r="K241" s="541"/>
      <c r="L241" s="542"/>
    </row>
    <row r="242" spans="2:12" ht="14.25" customHeight="1" thickTop="1" thickBot="1" x14ac:dyDescent="0.25">
      <c r="B242" s="529"/>
      <c r="C242" s="529"/>
      <c r="D242" s="540"/>
      <c r="E242" s="617" t="s">
        <v>9</v>
      </c>
      <c r="F242" s="578"/>
      <c r="G242" s="578"/>
      <c r="H242" s="578"/>
      <c r="I242" s="1308">
        <v>4</v>
      </c>
      <c r="J242" s="1308"/>
      <c r="K242" s="541"/>
      <c r="L242" s="501"/>
    </row>
    <row r="243" spans="2:12" ht="14.25" customHeight="1" thickTop="1" thickBot="1" x14ac:dyDescent="0.25">
      <c r="B243" s="529"/>
      <c r="C243" s="529"/>
      <c r="D243" s="540"/>
      <c r="E243" s="601" t="s">
        <v>144</v>
      </c>
      <c r="F243" s="581"/>
      <c r="G243" s="581"/>
      <c r="H243" s="582"/>
      <c r="I243" s="1299"/>
      <c r="J243" s="1299"/>
      <c r="K243" s="541"/>
      <c r="L243" s="501"/>
    </row>
    <row r="244" spans="2:12" ht="14.25" customHeight="1" thickTop="1" thickBot="1" x14ac:dyDescent="0.25">
      <c r="B244" s="529"/>
      <c r="C244" s="529"/>
      <c r="D244" s="540"/>
      <c r="E244" s="618" t="s">
        <v>24</v>
      </c>
      <c r="F244" s="584"/>
      <c r="G244" s="584"/>
      <c r="H244" s="585"/>
      <c r="I244" s="1299">
        <v>12</v>
      </c>
      <c r="J244" s="1299"/>
      <c r="K244" s="541"/>
      <c r="L244" s="542"/>
    </row>
    <row r="245" spans="2:12" ht="14.25" customHeight="1" thickTop="1" thickBot="1" x14ac:dyDescent="0.25">
      <c r="B245" s="529"/>
      <c r="C245" s="529"/>
      <c r="D245" s="620"/>
      <c r="E245" s="601" t="s">
        <v>39</v>
      </c>
      <c r="F245" s="584"/>
      <c r="G245" s="584"/>
      <c r="H245" s="585"/>
      <c r="I245" s="1299">
        <v>3</v>
      </c>
      <c r="J245" s="1299"/>
      <c r="K245" s="541"/>
      <c r="L245" s="542"/>
    </row>
    <row r="246" spans="2:12" ht="16.5" thickTop="1" thickBot="1" x14ac:dyDescent="0.25">
      <c r="B246" s="529"/>
      <c r="C246" s="621"/>
      <c r="D246" s="1109" t="s">
        <v>166</v>
      </c>
      <c r="E246" s="153"/>
      <c r="F246" s="622"/>
      <c r="G246" s="594"/>
      <c r="H246" s="603"/>
      <c r="I246" s="1227">
        <f>(I247+I248+I249+I250)</f>
        <v>39</v>
      </c>
      <c r="J246" s="1227"/>
      <c r="K246" s="529"/>
      <c r="L246" s="542"/>
    </row>
    <row r="247" spans="2:12" ht="14.25" customHeight="1" thickTop="1" thickBot="1" x14ac:dyDescent="0.25">
      <c r="B247" s="529"/>
      <c r="C247" s="532"/>
      <c r="D247" s="623"/>
      <c r="E247" s="624" t="s">
        <v>169</v>
      </c>
      <c r="F247" s="625"/>
      <c r="G247" s="625"/>
      <c r="H247" s="626"/>
      <c r="I247" s="1299">
        <v>4</v>
      </c>
      <c r="J247" s="1299"/>
      <c r="K247" s="529"/>
      <c r="L247" s="542"/>
    </row>
    <row r="248" spans="2:12" ht="14.25" customHeight="1" thickTop="1" thickBot="1" x14ac:dyDescent="0.25">
      <c r="B248" s="529"/>
      <c r="C248" s="60"/>
      <c r="D248" s="621"/>
      <c r="E248" s="625" t="s">
        <v>167</v>
      </c>
      <c r="F248" s="625"/>
      <c r="G248" s="625"/>
      <c r="H248" s="625"/>
      <c r="I248" s="1308">
        <v>21</v>
      </c>
      <c r="J248" s="1308"/>
      <c r="K248" s="529"/>
    </row>
    <row r="249" spans="2:12" ht="14.25" customHeight="1" thickTop="1" thickBot="1" x14ac:dyDescent="0.25">
      <c r="B249" s="529"/>
      <c r="C249" s="60"/>
      <c r="D249" s="621"/>
      <c r="E249" s="627" t="s">
        <v>168</v>
      </c>
      <c r="F249" s="625"/>
      <c r="G249" s="625"/>
      <c r="H249" s="626"/>
      <c r="I249" s="1299">
        <v>13</v>
      </c>
      <c r="J249" s="1299"/>
      <c r="K249" s="529"/>
    </row>
    <row r="250" spans="2:12" ht="14.25" customHeight="1" thickTop="1" thickBot="1" x14ac:dyDescent="0.25">
      <c r="B250" s="529"/>
      <c r="C250" s="60"/>
      <c r="D250" s="621"/>
      <c r="E250" s="627" t="s">
        <v>170</v>
      </c>
      <c r="F250" s="625"/>
      <c r="G250" s="625"/>
      <c r="H250" s="626"/>
      <c r="I250" s="1299">
        <v>1</v>
      </c>
      <c r="J250" s="1299"/>
      <c r="K250" s="529"/>
    </row>
    <row r="251" spans="2:12" ht="14.25" customHeight="1" thickTop="1" thickBot="1" x14ac:dyDescent="0.3">
      <c r="B251" s="529"/>
      <c r="C251" s="6"/>
      <c r="D251" s="540"/>
      <c r="E251" s="207" t="s">
        <v>37</v>
      </c>
      <c r="F251" s="628"/>
      <c r="G251" s="628"/>
      <c r="H251" s="629"/>
      <c r="I251" s="1271">
        <f>I252+I253+I254</f>
        <v>0</v>
      </c>
      <c r="J251" s="1271"/>
      <c r="K251" s="529"/>
    </row>
    <row r="252" spans="2:12" ht="14.25" customHeight="1" thickTop="1" thickBot="1" x14ac:dyDescent="0.25">
      <c r="B252" s="529"/>
      <c r="C252" s="529"/>
      <c r="D252" s="540"/>
      <c r="E252" s="106" t="s">
        <v>13</v>
      </c>
      <c r="F252" s="581"/>
      <c r="G252" s="581"/>
      <c r="H252" s="582"/>
      <c r="I252" s="1299"/>
      <c r="J252" s="1299"/>
      <c r="K252" s="529"/>
    </row>
    <row r="253" spans="2:12" ht="14.25" customHeight="1" thickTop="1" thickBot="1" x14ac:dyDescent="0.25">
      <c r="B253" s="529"/>
      <c r="C253" s="6"/>
      <c r="D253" s="540"/>
      <c r="E253" s="107" t="s">
        <v>14</v>
      </c>
      <c r="F253" s="625"/>
      <c r="G253" s="625"/>
      <c r="H253" s="626"/>
      <c r="I253" s="1308"/>
      <c r="J253" s="1308"/>
      <c r="K253" s="529"/>
    </row>
    <row r="254" spans="2:12" ht="14.25" customHeight="1" thickTop="1" thickBot="1" x14ac:dyDescent="0.25">
      <c r="B254" s="529"/>
      <c r="C254" s="6"/>
      <c r="D254" s="540"/>
      <c r="E254" s="630" t="s">
        <v>89</v>
      </c>
      <c r="F254" s="625"/>
      <c r="G254" s="625"/>
      <c r="H254" s="626"/>
      <c r="I254" s="1299"/>
      <c r="J254" s="1299"/>
      <c r="K254" s="530"/>
    </row>
    <row r="255" spans="2:12" ht="15" customHeight="1" thickTop="1" thickBot="1" x14ac:dyDescent="0.25">
      <c r="B255" s="529"/>
      <c r="C255" s="162" t="s">
        <v>171</v>
      </c>
      <c r="D255" s="163"/>
      <c r="E255" s="163"/>
      <c r="F255" s="163"/>
      <c r="G255" s="164"/>
      <c r="H255" s="1238" t="s">
        <v>0</v>
      </c>
      <c r="I255" s="1309"/>
      <c r="J255" s="1304"/>
      <c r="K255" s="529"/>
    </row>
    <row r="256" spans="2:12" ht="15" customHeight="1" thickTop="1" x14ac:dyDescent="0.2">
      <c r="B256" s="530"/>
      <c r="C256" s="165"/>
      <c r="D256" s="166"/>
      <c r="E256" s="166"/>
      <c r="F256" s="166"/>
      <c r="G256" s="167"/>
      <c r="H256" s="1310">
        <f>(F10+J15-F21+J77-H90)</f>
        <v>245</v>
      </c>
      <c r="I256" s="1311"/>
      <c r="J256" s="1312"/>
      <c r="K256" s="530"/>
    </row>
    <row r="257" spans="2:11" ht="15" customHeight="1" thickBot="1" x14ac:dyDescent="0.25">
      <c r="B257" s="530"/>
      <c r="C257" s="168"/>
      <c r="D257" s="169"/>
      <c r="E257" s="169"/>
      <c r="F257" s="169"/>
      <c r="G257" s="170"/>
      <c r="H257" s="1313"/>
      <c r="I257" s="1314"/>
      <c r="J257" s="1315"/>
      <c r="K257" s="530"/>
    </row>
    <row r="258" spans="2:11" ht="13.5" thickTop="1" x14ac:dyDescent="0.2">
      <c r="B258" s="530"/>
      <c r="C258" s="530"/>
      <c r="D258" s="530"/>
      <c r="E258" s="530"/>
      <c r="F258" s="530"/>
      <c r="G258" s="530"/>
      <c r="H258" s="530"/>
      <c r="I258" s="530"/>
      <c r="J258" s="530"/>
      <c r="K258" s="530"/>
    </row>
    <row r="260" spans="2:11" x14ac:dyDescent="0.2">
      <c r="E260" s="631"/>
    </row>
    <row r="261" spans="2:11" x14ac:dyDescent="0.2">
      <c r="E261" s="631"/>
    </row>
    <row r="262" spans="2:11" x14ac:dyDescent="0.2">
      <c r="E262" s="631"/>
    </row>
    <row r="263" spans="2:11" x14ac:dyDescent="0.2">
      <c r="E263" s="631"/>
    </row>
    <row r="264" spans="2:11" x14ac:dyDescent="0.2">
      <c r="E264" s="631"/>
    </row>
    <row r="265" spans="2:11" x14ac:dyDescent="0.2">
      <c r="E265" s="538"/>
    </row>
    <row r="267" spans="2:11" x14ac:dyDescent="0.2">
      <c r="E267" s="538"/>
    </row>
  </sheetData>
  <sheetProtection password="DF07" sheet="1" objects="1" scenarios="1"/>
  <mergeCells count="204">
    <mergeCell ref="H255:J255"/>
    <mergeCell ref="H256:J257"/>
    <mergeCell ref="I249:J249"/>
    <mergeCell ref="I250:J250"/>
    <mergeCell ref="I251:J251"/>
    <mergeCell ref="I252:J252"/>
    <mergeCell ref="I253:J253"/>
    <mergeCell ref="I254:J254"/>
    <mergeCell ref="I243:J243"/>
    <mergeCell ref="I244:J244"/>
    <mergeCell ref="I245:J245"/>
    <mergeCell ref="I246:J246"/>
    <mergeCell ref="I247:J247"/>
    <mergeCell ref="I248:J248"/>
    <mergeCell ref="I238:J238"/>
    <mergeCell ref="I239:J239"/>
    <mergeCell ref="I240:J240"/>
    <mergeCell ref="E241:H241"/>
    <mergeCell ref="I241:J241"/>
    <mergeCell ref="I242:J242"/>
    <mergeCell ref="I232:J232"/>
    <mergeCell ref="I233:J233"/>
    <mergeCell ref="I234:J234"/>
    <mergeCell ref="I235:J235"/>
    <mergeCell ref="I236:J236"/>
    <mergeCell ref="I237:J237"/>
    <mergeCell ref="I226:J226"/>
    <mergeCell ref="I227:J227"/>
    <mergeCell ref="I228:J228"/>
    <mergeCell ref="I229:J229"/>
    <mergeCell ref="I230:J230"/>
    <mergeCell ref="I231:J231"/>
    <mergeCell ref="I220:J220"/>
    <mergeCell ref="I221:J221"/>
    <mergeCell ref="I222:J222"/>
    <mergeCell ref="I223:J223"/>
    <mergeCell ref="I224:J224"/>
    <mergeCell ref="I225:J225"/>
    <mergeCell ref="I214:J214"/>
    <mergeCell ref="I215:J215"/>
    <mergeCell ref="I216:J216"/>
    <mergeCell ref="I217:J217"/>
    <mergeCell ref="I218:J218"/>
    <mergeCell ref="I219:J219"/>
    <mergeCell ref="I208:J208"/>
    <mergeCell ref="I209:J209"/>
    <mergeCell ref="I210:J210"/>
    <mergeCell ref="I211:J211"/>
    <mergeCell ref="I212:J212"/>
    <mergeCell ref="I213:J213"/>
    <mergeCell ref="I202:J202"/>
    <mergeCell ref="I203:J203"/>
    <mergeCell ref="I204:J204"/>
    <mergeCell ref="I205:J205"/>
    <mergeCell ref="I206:J206"/>
    <mergeCell ref="I207:J207"/>
    <mergeCell ref="I196:J196"/>
    <mergeCell ref="I197:J197"/>
    <mergeCell ref="I198:J198"/>
    <mergeCell ref="I199:J199"/>
    <mergeCell ref="I200:J200"/>
    <mergeCell ref="I201:J201"/>
    <mergeCell ref="I190:J190"/>
    <mergeCell ref="I191:J191"/>
    <mergeCell ref="I192:J192"/>
    <mergeCell ref="I193:J193"/>
    <mergeCell ref="I194:J194"/>
    <mergeCell ref="I195:J195"/>
    <mergeCell ref="I184:J184"/>
    <mergeCell ref="I185:J185"/>
    <mergeCell ref="I186:J186"/>
    <mergeCell ref="I187:J187"/>
    <mergeCell ref="I188:J188"/>
    <mergeCell ref="I189:J189"/>
    <mergeCell ref="I178:J178"/>
    <mergeCell ref="I179:J179"/>
    <mergeCell ref="I180:J180"/>
    <mergeCell ref="I181:J181"/>
    <mergeCell ref="I182:J182"/>
    <mergeCell ref="I183:J183"/>
    <mergeCell ref="I172:J172"/>
    <mergeCell ref="I173:J173"/>
    <mergeCell ref="I174:J174"/>
    <mergeCell ref="I175:J175"/>
    <mergeCell ref="I176:J176"/>
    <mergeCell ref="I177:J177"/>
    <mergeCell ref="I166:J166"/>
    <mergeCell ref="I167:J167"/>
    <mergeCell ref="I168:J168"/>
    <mergeCell ref="I169:J169"/>
    <mergeCell ref="I170:J170"/>
    <mergeCell ref="I171:J171"/>
    <mergeCell ref="I160:J160"/>
    <mergeCell ref="I161:J161"/>
    <mergeCell ref="I162:J162"/>
    <mergeCell ref="I163:J163"/>
    <mergeCell ref="I164:J164"/>
    <mergeCell ref="I165:J165"/>
    <mergeCell ref="I154:J154"/>
    <mergeCell ref="I155:J155"/>
    <mergeCell ref="I156:J156"/>
    <mergeCell ref="I157:J157"/>
    <mergeCell ref="I158:J158"/>
    <mergeCell ref="I159:J159"/>
    <mergeCell ref="I148:J148"/>
    <mergeCell ref="I149:J149"/>
    <mergeCell ref="I150:J150"/>
    <mergeCell ref="I151:J151"/>
    <mergeCell ref="I152:J152"/>
    <mergeCell ref="I153:J153"/>
    <mergeCell ref="I142:J142"/>
    <mergeCell ref="I143:J143"/>
    <mergeCell ref="I144:J144"/>
    <mergeCell ref="I145:J145"/>
    <mergeCell ref="I146:J146"/>
    <mergeCell ref="I147:J147"/>
    <mergeCell ref="I136:J136"/>
    <mergeCell ref="I137:J137"/>
    <mergeCell ref="I138:J138"/>
    <mergeCell ref="I139:J139"/>
    <mergeCell ref="I140:J140"/>
    <mergeCell ref="I141:J141"/>
    <mergeCell ref="I130:J130"/>
    <mergeCell ref="I131:J131"/>
    <mergeCell ref="I132:J132"/>
    <mergeCell ref="I133:J133"/>
    <mergeCell ref="I134:J134"/>
    <mergeCell ref="I135:J135"/>
    <mergeCell ref="I124:J124"/>
    <mergeCell ref="I125:J125"/>
    <mergeCell ref="I126:J126"/>
    <mergeCell ref="I127:J127"/>
    <mergeCell ref="I128:J128"/>
    <mergeCell ref="I129:J129"/>
    <mergeCell ref="I118:J118"/>
    <mergeCell ref="I119:J119"/>
    <mergeCell ref="I120:J120"/>
    <mergeCell ref="I121:J121"/>
    <mergeCell ref="I122:J122"/>
    <mergeCell ref="I123:J123"/>
    <mergeCell ref="I112:J112"/>
    <mergeCell ref="I113:J113"/>
    <mergeCell ref="I114:J114"/>
    <mergeCell ref="I115:J115"/>
    <mergeCell ref="I116:J116"/>
    <mergeCell ref="I117:J117"/>
    <mergeCell ref="I106:J106"/>
    <mergeCell ref="I107:J107"/>
    <mergeCell ref="I108:J108"/>
    <mergeCell ref="I109:J109"/>
    <mergeCell ref="I110:J110"/>
    <mergeCell ref="I111:J111"/>
    <mergeCell ref="I100:J100"/>
    <mergeCell ref="I101:J101"/>
    <mergeCell ref="I102:J102"/>
    <mergeCell ref="I103:J103"/>
    <mergeCell ref="I104:J104"/>
    <mergeCell ref="I105:J105"/>
    <mergeCell ref="H95:I95"/>
    <mergeCell ref="E96:F96"/>
    <mergeCell ref="H96:I96"/>
    <mergeCell ref="C97:H99"/>
    <mergeCell ref="I97:J97"/>
    <mergeCell ref="I98:J99"/>
    <mergeCell ref="E92:F92"/>
    <mergeCell ref="H92:I92"/>
    <mergeCell ref="E93:F93"/>
    <mergeCell ref="H93:I93"/>
    <mergeCell ref="E94:F94"/>
    <mergeCell ref="H94:I94"/>
    <mergeCell ref="D71:E71"/>
    <mergeCell ref="D72:E72"/>
    <mergeCell ref="C76:I76"/>
    <mergeCell ref="D77:E77"/>
    <mergeCell ref="D78:E78"/>
    <mergeCell ref="C89:G91"/>
    <mergeCell ref="H89:I89"/>
    <mergeCell ref="H90:I91"/>
    <mergeCell ref="D34:E34"/>
    <mergeCell ref="D38:E38"/>
    <mergeCell ref="D49:E49"/>
    <mergeCell ref="C66:I68"/>
    <mergeCell ref="D70:E70"/>
    <mergeCell ref="C5:H5"/>
    <mergeCell ref="C6:H6"/>
    <mergeCell ref="C7:D7"/>
    <mergeCell ref="C9:E11"/>
    <mergeCell ref="F9:G9"/>
    <mergeCell ref="H9:I9"/>
    <mergeCell ref="F10:G11"/>
    <mergeCell ref="H10:I11"/>
    <mergeCell ref="J66:J68"/>
    <mergeCell ref="C17:G17"/>
    <mergeCell ref="J17:K17"/>
    <mergeCell ref="F19:I19"/>
    <mergeCell ref="F21:I21"/>
    <mergeCell ref="J21:J22"/>
    <mergeCell ref="D23:E23"/>
    <mergeCell ref="C13:G15"/>
    <mergeCell ref="H13:I13"/>
    <mergeCell ref="J13:K14"/>
    <mergeCell ref="J15:K15"/>
    <mergeCell ref="C16:G16"/>
    <mergeCell ref="J16:K16"/>
  </mergeCells>
  <printOptions verticalCentered="1"/>
  <pageMargins left="3.937007874015748E-2" right="0.23622047244094491" top="0.15748031496062992" bottom="3.937007874015748E-2" header="0" footer="0"/>
  <pageSetup scale="50" fitToWidth="0" fitToHeight="0" pageOrder="overThenDown" orientation="portrait" r:id="rId1"/>
  <headerFooter alignWithMargins="0"/>
  <rowBreaks count="1" manualBreakCount="1">
    <brk id="7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267"/>
  <sheetViews>
    <sheetView showGridLines="0" showRowColHeaders="0" showZeros="0" zoomScale="115" zoomScaleNormal="115" zoomScaleSheetLayoutView="75" workbookViewId="0">
      <selection activeCell="C7" sqref="C7:D7"/>
    </sheetView>
  </sheetViews>
  <sheetFormatPr baseColWidth="10" defaultRowHeight="12.75" outlineLevelRow="1" x14ac:dyDescent="0.2"/>
  <cols>
    <col min="1" max="1" width="7.5703125" style="320" customWidth="1"/>
    <col min="2" max="2" width="17.7109375" style="320" customWidth="1"/>
    <col min="3" max="3" width="13.5703125" style="320" customWidth="1"/>
    <col min="4" max="4" width="13.85546875" style="320" customWidth="1"/>
    <col min="5" max="5" width="46.85546875" style="320" customWidth="1"/>
    <col min="6" max="6" width="9.28515625" style="320" customWidth="1"/>
    <col min="7" max="8" width="7.7109375" style="320" customWidth="1"/>
    <col min="9" max="9" width="7.85546875" style="320" customWidth="1"/>
    <col min="10" max="10" width="9.7109375" style="320" customWidth="1"/>
    <col min="11" max="17" width="7.7109375" style="320" customWidth="1"/>
    <col min="18" max="16384" width="11.42578125" style="320"/>
  </cols>
  <sheetData>
    <row r="1" spans="1:18" ht="60.75" customHeight="1" thickBot="1" x14ac:dyDescent="0.25">
      <c r="A1" s="315"/>
      <c r="B1" s="316"/>
      <c r="C1" s="316"/>
      <c r="D1" s="317"/>
      <c r="E1" s="317"/>
      <c r="F1" s="318"/>
      <c r="G1" s="316"/>
      <c r="H1" s="319" t="s">
        <v>177</v>
      </c>
      <c r="I1" s="316"/>
      <c r="J1" s="316"/>
      <c r="K1" s="316"/>
      <c r="M1" s="315"/>
      <c r="N1" s="315"/>
    </row>
    <row r="2" spans="1:18" ht="17.25" thickTop="1" thickBot="1" x14ac:dyDescent="0.3">
      <c r="A2" s="315"/>
      <c r="B2" s="321"/>
      <c r="C2" s="321"/>
      <c r="D2" s="322"/>
      <c r="E2" s="322"/>
      <c r="F2" s="322"/>
      <c r="G2" s="316"/>
      <c r="H2" s="323" t="s">
        <v>16</v>
      </c>
      <c r="I2" s="324"/>
      <c r="J2" s="325"/>
      <c r="K2" s="321"/>
      <c r="L2" s="315"/>
      <c r="M2" s="315"/>
      <c r="N2" s="315"/>
    </row>
    <row r="3" spans="1:18" ht="17.25" thickTop="1" thickBot="1" x14ac:dyDescent="0.3">
      <c r="A3" s="315"/>
      <c r="B3" s="318"/>
      <c r="C3" s="321"/>
      <c r="D3" s="326"/>
      <c r="E3" s="326"/>
      <c r="F3" s="326"/>
      <c r="G3" s="316"/>
      <c r="H3" s="327" t="s">
        <v>17</v>
      </c>
      <c r="I3" s="328"/>
      <c r="J3" s="325" t="s">
        <v>217</v>
      </c>
      <c r="K3" s="321"/>
      <c r="L3" s="315"/>
      <c r="M3" s="329"/>
      <c r="N3" s="329"/>
    </row>
    <row r="4" spans="1:18" ht="12" customHeight="1" thickTop="1" thickBot="1" x14ac:dyDescent="0.25">
      <c r="A4" s="330"/>
      <c r="B4" s="321"/>
      <c r="C4" s="321"/>
      <c r="D4" s="321"/>
      <c r="E4" s="322"/>
      <c r="F4" s="331"/>
      <c r="G4" s="322"/>
      <c r="H4" s="322"/>
      <c r="I4" s="322"/>
      <c r="J4" s="322"/>
      <c r="K4" s="322"/>
      <c r="L4" s="329"/>
      <c r="M4" s="329"/>
      <c r="N4" s="329"/>
      <c r="O4" s="332"/>
      <c r="P4" s="332"/>
      <c r="Q4" s="332"/>
      <c r="R4" s="332"/>
    </row>
    <row r="5" spans="1:18" ht="17.25" customHeight="1" thickTop="1" thickBot="1" x14ac:dyDescent="0.3">
      <c r="A5" s="315"/>
      <c r="B5" s="333" t="s">
        <v>218</v>
      </c>
      <c r="C5" s="1316"/>
      <c r="D5" s="1317"/>
      <c r="E5" s="1317"/>
      <c r="F5" s="1317"/>
      <c r="G5" s="1317"/>
      <c r="H5" s="1318"/>
      <c r="I5" s="316"/>
      <c r="J5" s="316"/>
      <c r="K5" s="316"/>
      <c r="L5" s="334"/>
      <c r="M5" s="329"/>
    </row>
    <row r="6" spans="1:18" ht="17.25" customHeight="1" thickTop="1" thickBot="1" x14ac:dyDescent="0.3">
      <c r="A6" s="315"/>
      <c r="B6" s="333" t="s">
        <v>18</v>
      </c>
      <c r="C6" s="1316" t="s">
        <v>235</v>
      </c>
      <c r="D6" s="1317"/>
      <c r="E6" s="1317"/>
      <c r="F6" s="1317"/>
      <c r="G6" s="1317"/>
      <c r="H6" s="1318"/>
      <c r="I6" s="316"/>
      <c r="J6" s="316"/>
      <c r="K6" s="316"/>
      <c r="L6" s="334"/>
      <c r="M6" s="335"/>
      <c r="N6" s="329"/>
      <c r="O6" s="332"/>
      <c r="P6" s="332"/>
      <c r="Q6" s="332"/>
    </row>
    <row r="7" spans="1:18" ht="17.25" customHeight="1" thickTop="1" thickBot="1" x14ac:dyDescent="0.3">
      <c r="A7" s="315"/>
      <c r="B7" s="336" t="s">
        <v>19</v>
      </c>
      <c r="C7" s="1319" t="s">
        <v>241</v>
      </c>
      <c r="D7" s="1320"/>
      <c r="E7" s="337"/>
      <c r="F7" s="338"/>
      <c r="G7" s="338"/>
      <c r="H7" s="337"/>
      <c r="I7" s="316"/>
      <c r="J7" s="316"/>
      <c r="K7" s="316"/>
      <c r="L7" s="335"/>
      <c r="M7" s="315"/>
      <c r="N7" s="315"/>
    </row>
    <row r="8" spans="1:18" ht="6.75" customHeight="1" thickTop="1" thickBot="1" x14ac:dyDescent="0.25">
      <c r="B8" s="321"/>
      <c r="C8" s="321"/>
      <c r="D8" s="321"/>
      <c r="E8" s="321"/>
      <c r="F8" s="321"/>
      <c r="G8" s="321"/>
      <c r="H8" s="339"/>
      <c r="I8" s="321"/>
      <c r="J8" s="321"/>
      <c r="K8" s="321"/>
      <c r="L8" s="315"/>
    </row>
    <row r="9" spans="1:18" ht="14.25" customHeight="1" thickTop="1" thickBot="1" x14ac:dyDescent="0.25">
      <c r="B9" s="316"/>
      <c r="C9" s="1321" t="s">
        <v>52</v>
      </c>
      <c r="D9" s="1321"/>
      <c r="E9" s="1321"/>
      <c r="F9" s="1323" t="s">
        <v>33</v>
      </c>
      <c r="G9" s="1324"/>
      <c r="H9" s="1323" t="s">
        <v>0</v>
      </c>
      <c r="I9" s="1324"/>
      <c r="J9" s="316"/>
      <c r="K9" s="316"/>
    </row>
    <row r="10" spans="1:18" ht="14.25" customHeight="1" thickTop="1" thickBot="1" x14ac:dyDescent="0.25">
      <c r="A10" s="332"/>
      <c r="B10" s="340"/>
      <c r="C10" s="1322"/>
      <c r="D10" s="1321"/>
      <c r="E10" s="1321"/>
      <c r="F10" s="1325">
        <v>5076</v>
      </c>
      <c r="G10" s="1325"/>
      <c r="H10" s="1326">
        <f>SUM(F10:G11)</f>
        <v>5076</v>
      </c>
      <c r="I10" s="1326"/>
      <c r="J10" s="316"/>
      <c r="K10" s="316"/>
    </row>
    <row r="11" spans="1:18" ht="14.25" customHeight="1" thickTop="1" thickBot="1" x14ac:dyDescent="0.25">
      <c r="A11" s="332"/>
      <c r="B11" s="340"/>
      <c r="C11" s="1322"/>
      <c r="D11" s="1321"/>
      <c r="E11" s="1321"/>
      <c r="F11" s="1325"/>
      <c r="G11" s="1325"/>
      <c r="H11" s="1326"/>
      <c r="I11" s="1326"/>
      <c r="J11" s="316"/>
      <c r="K11" s="316"/>
    </row>
    <row r="12" spans="1:18" ht="4.5" customHeight="1" thickTop="1" thickBot="1" x14ac:dyDescent="0.25">
      <c r="A12" s="332"/>
      <c r="B12" s="340"/>
      <c r="C12" s="341"/>
      <c r="D12" s="341"/>
      <c r="E12" s="341"/>
      <c r="F12" s="341"/>
      <c r="G12" s="341"/>
      <c r="H12" s="341"/>
      <c r="I12" s="341"/>
      <c r="J12" s="341"/>
      <c r="K12" s="341"/>
      <c r="L12" s="342"/>
    </row>
    <row r="13" spans="1:18" ht="14.25" customHeight="1" thickTop="1" thickBot="1" x14ac:dyDescent="0.25">
      <c r="A13" s="332"/>
      <c r="B13" s="340"/>
      <c r="C13" s="1322" t="s">
        <v>53</v>
      </c>
      <c r="D13" s="1321"/>
      <c r="E13" s="1321"/>
      <c r="F13" s="1321"/>
      <c r="G13" s="1321"/>
      <c r="H13" s="1323" t="s">
        <v>0</v>
      </c>
      <c r="I13" s="1324"/>
      <c r="J13" s="1340" t="s">
        <v>11</v>
      </c>
      <c r="K13" s="1340"/>
    </row>
    <row r="14" spans="1:18" ht="14.25" customHeight="1" thickTop="1" thickBot="1" x14ac:dyDescent="0.25">
      <c r="B14" s="340"/>
      <c r="C14" s="1321"/>
      <c r="D14" s="1321"/>
      <c r="E14" s="1321"/>
      <c r="F14" s="1321"/>
      <c r="G14" s="1321"/>
      <c r="H14" s="882" t="s">
        <v>1</v>
      </c>
      <c r="I14" s="882" t="s">
        <v>2</v>
      </c>
      <c r="J14" s="1340"/>
      <c r="K14" s="1340"/>
    </row>
    <row r="15" spans="1:18" ht="14.25" customHeight="1" thickTop="1" thickBot="1" x14ac:dyDescent="0.25">
      <c r="B15" s="316"/>
      <c r="C15" s="1321"/>
      <c r="D15" s="1321"/>
      <c r="E15" s="1321"/>
      <c r="F15" s="1321"/>
      <c r="G15" s="1321"/>
      <c r="H15" s="886">
        <f>SUM(H16:H17)</f>
        <v>120</v>
      </c>
      <c r="I15" s="886">
        <f>SUM(I16:I17)</f>
        <v>9</v>
      </c>
      <c r="J15" s="1341">
        <f>H15+I15</f>
        <v>129</v>
      </c>
      <c r="K15" s="1341"/>
    </row>
    <row r="16" spans="1:18" ht="19.5" customHeight="1" thickTop="1" thickBot="1" x14ac:dyDescent="0.25">
      <c r="B16" s="316"/>
      <c r="C16" s="1330" t="s">
        <v>15</v>
      </c>
      <c r="D16" s="1331"/>
      <c r="E16" s="1331"/>
      <c r="F16" s="1331"/>
      <c r="G16" s="1342"/>
      <c r="H16" s="346">
        <v>110</v>
      </c>
      <c r="I16" s="346">
        <v>7</v>
      </c>
      <c r="J16" s="1343">
        <f>H16+I16</f>
        <v>117</v>
      </c>
      <c r="K16" s="1343"/>
    </row>
    <row r="17" spans="2:15" ht="16.5" customHeight="1" thickTop="1" thickBot="1" x14ac:dyDescent="0.25">
      <c r="B17" s="316"/>
      <c r="C17" s="1330" t="s">
        <v>213</v>
      </c>
      <c r="D17" s="1331"/>
      <c r="E17" s="1331"/>
      <c r="F17" s="1331"/>
      <c r="G17" s="1331"/>
      <c r="H17" s="346">
        <v>10</v>
      </c>
      <c r="I17" s="346">
        <v>2</v>
      </c>
      <c r="J17" s="1332">
        <f>H17+I17</f>
        <v>12</v>
      </c>
      <c r="K17" s="1333"/>
    </row>
    <row r="18" spans="2:15" ht="14.25" customHeight="1" thickTop="1" thickBot="1" x14ac:dyDescent="0.25">
      <c r="B18" s="316"/>
      <c r="C18" s="347" t="s">
        <v>8</v>
      </c>
      <c r="D18" s="348"/>
      <c r="E18" s="349"/>
      <c r="F18" s="350"/>
      <c r="G18" s="350"/>
      <c r="H18" s="351"/>
      <c r="I18" s="352"/>
      <c r="J18" s="353"/>
      <c r="K18" s="316"/>
    </row>
    <row r="19" spans="2:15" ht="14.25" customHeight="1" thickTop="1" thickBot="1" x14ac:dyDescent="0.25">
      <c r="B19" s="316"/>
      <c r="C19" s="354"/>
      <c r="D19" s="355"/>
      <c r="E19" s="355"/>
      <c r="F19" s="1323" t="s">
        <v>51</v>
      </c>
      <c r="G19" s="1323"/>
      <c r="H19" s="1323"/>
      <c r="I19" s="1334"/>
      <c r="J19" s="882" t="s">
        <v>0</v>
      </c>
      <c r="K19" s="316"/>
    </row>
    <row r="20" spans="2:15" ht="14.25" customHeight="1" thickTop="1" thickBot="1" x14ac:dyDescent="0.25">
      <c r="B20" s="316"/>
      <c r="C20" s="354"/>
      <c r="D20" s="355" t="s">
        <v>54</v>
      </c>
      <c r="E20" s="355"/>
      <c r="F20" s="356" t="s">
        <v>5</v>
      </c>
      <c r="G20" s="356" t="s">
        <v>35</v>
      </c>
      <c r="H20" s="356" t="s">
        <v>3</v>
      </c>
      <c r="I20" s="357" t="s">
        <v>4</v>
      </c>
      <c r="J20" s="358"/>
      <c r="K20" s="316"/>
    </row>
    <row r="21" spans="2:15" ht="14.25" customHeight="1" thickTop="1" thickBot="1" x14ac:dyDescent="0.25">
      <c r="B21" s="316"/>
      <c r="C21" s="359"/>
      <c r="D21" s="360"/>
      <c r="E21" s="360"/>
      <c r="F21" s="1335">
        <f>(J23+J28+J35+J39+J40+J41+J54+J57+J58+J59+J61+J62+J63)</f>
        <v>16</v>
      </c>
      <c r="G21" s="1335"/>
      <c r="H21" s="1335"/>
      <c r="I21" s="1336"/>
      <c r="J21" s="1337">
        <f>(J23+J28+J34+J38+J49+J70+J72+J78)</f>
        <v>146</v>
      </c>
      <c r="K21" s="316"/>
    </row>
    <row r="22" spans="2:15" ht="15.75" thickTop="1" thickBot="1" x14ac:dyDescent="0.25">
      <c r="B22" s="316"/>
      <c r="C22" s="361"/>
      <c r="D22" s="362"/>
      <c r="E22" s="362"/>
      <c r="F22" s="363">
        <f>(F23+F28+F34+F38+F49+F70+F72+F77+F78)</f>
        <v>136</v>
      </c>
      <c r="G22" s="363">
        <f>(G23+G28+G34+G38+G49+G70+G72+G77+G78)</f>
        <v>10</v>
      </c>
      <c r="H22" s="363">
        <f>(H23+H28+H34+H38+H49+H70+H72+H77+H78)</f>
        <v>0</v>
      </c>
      <c r="I22" s="363">
        <f>(I23+I28+I34+I38+I49+I70+I72+I77+I78)</f>
        <v>0</v>
      </c>
      <c r="J22" s="1337"/>
      <c r="K22" s="316"/>
    </row>
    <row r="23" spans="2:15" ht="16.5" customHeight="1" thickTop="1" thickBot="1" x14ac:dyDescent="0.3">
      <c r="B23" s="316"/>
      <c r="C23" s="364"/>
      <c r="D23" s="1338" t="s">
        <v>55</v>
      </c>
      <c r="E23" s="1339"/>
      <c r="F23" s="365">
        <f>SUM(F24:F27)</f>
        <v>0</v>
      </c>
      <c r="G23" s="365">
        <f>SUM(G24:G27)</f>
        <v>0</v>
      </c>
      <c r="H23" s="365">
        <f>SUM(H24:H27)</f>
        <v>0</v>
      </c>
      <c r="I23" s="366">
        <f>SUM(I24:I27)</f>
        <v>0</v>
      </c>
      <c r="J23" s="367">
        <f t="shared" ref="J23:J33" si="0">SUM(F23:I23)</f>
        <v>0</v>
      </c>
      <c r="K23" s="316"/>
    </row>
    <row r="24" spans="2:15" ht="14.25" customHeight="1" outlineLevel="1" thickTop="1" thickBot="1" x14ac:dyDescent="0.25">
      <c r="B24" s="316"/>
      <c r="C24" s="364"/>
      <c r="D24" s="368"/>
      <c r="E24" s="369" t="s">
        <v>36</v>
      </c>
      <c r="F24" s="889"/>
      <c r="G24" s="889"/>
      <c r="H24" s="889"/>
      <c r="I24" s="889"/>
      <c r="J24" s="371">
        <f t="shared" si="0"/>
        <v>0</v>
      </c>
      <c r="K24" s="316"/>
    </row>
    <row r="25" spans="2:15" ht="14.25" customHeight="1" outlineLevel="1" thickTop="1" thickBot="1" x14ac:dyDescent="0.25">
      <c r="B25" s="316"/>
      <c r="C25" s="364"/>
      <c r="D25" s="368"/>
      <c r="E25" s="369" t="s">
        <v>25</v>
      </c>
      <c r="F25" s="889"/>
      <c r="G25" s="889"/>
      <c r="H25" s="889"/>
      <c r="I25" s="889"/>
      <c r="J25" s="371">
        <f t="shared" si="0"/>
        <v>0</v>
      </c>
      <c r="K25" s="316"/>
    </row>
    <row r="26" spans="2:15" ht="14.25" customHeight="1" outlineLevel="1" thickTop="1" thickBot="1" x14ac:dyDescent="0.25">
      <c r="B26" s="316"/>
      <c r="C26" s="364"/>
      <c r="D26" s="368"/>
      <c r="E26" s="369" t="s">
        <v>26</v>
      </c>
      <c r="F26" s="889"/>
      <c r="G26" s="889"/>
      <c r="H26" s="889"/>
      <c r="I26" s="889"/>
      <c r="J26" s="371">
        <f t="shared" si="0"/>
        <v>0</v>
      </c>
      <c r="K26" s="316"/>
    </row>
    <row r="27" spans="2:15" ht="14.25" customHeight="1" outlineLevel="1" thickTop="1" thickBot="1" x14ac:dyDescent="0.25">
      <c r="B27" s="316"/>
      <c r="C27" s="364"/>
      <c r="D27" s="368"/>
      <c r="E27" s="369" t="s">
        <v>6</v>
      </c>
      <c r="F27" s="889"/>
      <c r="G27" s="889"/>
      <c r="H27" s="889"/>
      <c r="I27" s="889"/>
      <c r="J27" s="371">
        <f t="shared" si="0"/>
        <v>0</v>
      </c>
      <c r="K27" s="316"/>
    </row>
    <row r="28" spans="2:15" ht="16.5" customHeight="1" thickTop="1" thickBot="1" x14ac:dyDescent="0.3">
      <c r="B28" s="316"/>
      <c r="C28" s="364"/>
      <c r="D28" s="884" t="s">
        <v>20</v>
      </c>
      <c r="E28" s="373"/>
      <c r="F28" s="885">
        <f>SUM(F29:F33)</f>
        <v>4</v>
      </c>
      <c r="G28" s="885">
        <f>SUM(G29:G33)</f>
        <v>0</v>
      </c>
      <c r="H28" s="885">
        <f>SUM(H29:H33)</f>
        <v>0</v>
      </c>
      <c r="I28" s="885">
        <f>SUM(I29:I33)</f>
        <v>0</v>
      </c>
      <c r="J28" s="375">
        <f t="shared" si="0"/>
        <v>4</v>
      </c>
      <c r="K28" s="316"/>
      <c r="O28" s="376"/>
    </row>
    <row r="29" spans="2:15" ht="14.25" customHeight="1" outlineLevel="1" thickTop="1" thickBot="1" x14ac:dyDescent="0.25">
      <c r="B29" s="316"/>
      <c r="C29" s="364"/>
      <c r="D29" s="368"/>
      <c r="E29" s="369" t="s">
        <v>45</v>
      </c>
      <c r="F29" s="889"/>
      <c r="G29" s="889"/>
      <c r="H29" s="889"/>
      <c r="I29" s="889"/>
      <c r="J29" s="371">
        <f t="shared" si="0"/>
        <v>0</v>
      </c>
      <c r="K29" s="316"/>
    </row>
    <row r="30" spans="2:15" ht="14.25" customHeight="1" outlineLevel="1" thickTop="1" thickBot="1" x14ac:dyDescent="0.25">
      <c r="B30" s="316"/>
      <c r="C30" s="364"/>
      <c r="D30" s="368"/>
      <c r="E30" s="369" t="s">
        <v>27</v>
      </c>
      <c r="F30" s="889"/>
      <c r="G30" s="889"/>
      <c r="H30" s="889"/>
      <c r="I30" s="889"/>
      <c r="J30" s="371">
        <f t="shared" si="0"/>
        <v>0</v>
      </c>
      <c r="K30" s="316"/>
    </row>
    <row r="31" spans="2:15" ht="14.25" customHeight="1" outlineLevel="1" thickTop="1" thickBot="1" x14ac:dyDescent="0.25">
      <c r="B31" s="316"/>
      <c r="C31" s="364"/>
      <c r="D31" s="368"/>
      <c r="E31" s="369" t="s">
        <v>46</v>
      </c>
      <c r="F31" s="889">
        <v>4</v>
      </c>
      <c r="G31" s="889"/>
      <c r="H31" s="889"/>
      <c r="I31" s="889"/>
      <c r="J31" s="371">
        <f t="shared" si="0"/>
        <v>4</v>
      </c>
      <c r="K31" s="316"/>
    </row>
    <row r="32" spans="2:15" ht="14.25" customHeight="1" outlineLevel="1" thickTop="1" thickBot="1" x14ac:dyDescent="0.25">
      <c r="B32" s="316"/>
      <c r="C32" s="364"/>
      <c r="D32" s="368"/>
      <c r="E32" s="369" t="s">
        <v>47</v>
      </c>
      <c r="F32" s="889"/>
      <c r="G32" s="889"/>
      <c r="H32" s="889"/>
      <c r="I32" s="889"/>
      <c r="J32" s="371">
        <f t="shared" si="0"/>
        <v>0</v>
      </c>
      <c r="K32" s="316"/>
    </row>
    <row r="33" spans="2:11" ht="14.25" customHeight="1" outlineLevel="1" thickTop="1" thickBot="1" x14ac:dyDescent="0.25">
      <c r="B33" s="316"/>
      <c r="C33" s="364"/>
      <c r="D33" s="368"/>
      <c r="E33" s="369" t="s">
        <v>142</v>
      </c>
      <c r="F33" s="889"/>
      <c r="G33" s="889"/>
      <c r="H33" s="889"/>
      <c r="I33" s="889"/>
      <c r="J33" s="371">
        <f t="shared" si="0"/>
        <v>0</v>
      </c>
      <c r="K33" s="316"/>
    </row>
    <row r="34" spans="2:11" ht="16.5" customHeight="1" thickTop="1" thickBot="1" x14ac:dyDescent="0.3">
      <c r="B34" s="316"/>
      <c r="C34" s="364"/>
      <c r="D34" s="1330" t="s">
        <v>56</v>
      </c>
      <c r="E34" s="1342"/>
      <c r="F34" s="378">
        <f>SUM(F35:F37)</f>
        <v>38</v>
      </c>
      <c r="G34" s="378">
        <f>SUM(G35:G37)</f>
        <v>0</v>
      </c>
      <c r="H34" s="378">
        <f>SUM(H35:H37)</f>
        <v>0</v>
      </c>
      <c r="I34" s="378">
        <f>SUM(I35:I37)</f>
        <v>0</v>
      </c>
      <c r="J34" s="367">
        <f>SUM(F34:I34)</f>
        <v>38</v>
      </c>
      <c r="K34" s="316"/>
    </row>
    <row r="35" spans="2:11" ht="14.25" customHeight="1" outlineLevel="1" thickTop="1" thickBot="1" x14ac:dyDescent="0.25">
      <c r="B35" s="316"/>
      <c r="C35" s="364"/>
      <c r="D35" s="368"/>
      <c r="E35" s="379" t="s">
        <v>49</v>
      </c>
      <c r="F35" s="889">
        <v>8</v>
      </c>
      <c r="G35" s="889"/>
      <c r="H35" s="889"/>
      <c r="I35" s="889"/>
      <c r="J35" s="380">
        <f t="shared" ref="J35:J48" si="1">SUM(F35:I35)</f>
        <v>8</v>
      </c>
      <c r="K35" s="316"/>
    </row>
    <row r="36" spans="2:11" ht="14.25" customHeight="1" outlineLevel="1" thickTop="1" thickBot="1" x14ac:dyDescent="0.25">
      <c r="B36" s="316"/>
      <c r="C36" s="364"/>
      <c r="D36" s="368"/>
      <c r="E36" s="379" t="s">
        <v>50</v>
      </c>
      <c r="F36" s="892">
        <v>28</v>
      </c>
      <c r="G36" s="892"/>
      <c r="H36" s="892"/>
      <c r="I36" s="892"/>
      <c r="J36" s="380">
        <f>SUM(F36:I36)</f>
        <v>28</v>
      </c>
      <c r="K36" s="316"/>
    </row>
    <row r="37" spans="2:11" ht="14.25" customHeight="1" outlineLevel="1" thickTop="1" thickBot="1" x14ac:dyDescent="0.25">
      <c r="B37" s="316"/>
      <c r="C37" s="364"/>
      <c r="D37" s="368"/>
      <c r="E37" s="382" t="s">
        <v>48</v>
      </c>
      <c r="F37" s="889">
        <v>2</v>
      </c>
      <c r="G37" s="889"/>
      <c r="H37" s="889"/>
      <c r="I37" s="889"/>
      <c r="J37" s="380">
        <f>SUM(F37:I37)</f>
        <v>2</v>
      </c>
      <c r="K37" s="316"/>
    </row>
    <row r="38" spans="2:11" ht="16.5" customHeight="1" thickTop="1" thickBot="1" x14ac:dyDescent="0.3">
      <c r="B38" s="316"/>
      <c r="C38" s="317"/>
      <c r="D38" s="1330" t="s">
        <v>120</v>
      </c>
      <c r="E38" s="1342"/>
      <c r="F38" s="885">
        <f>SUM(F39:F48)</f>
        <v>0</v>
      </c>
      <c r="G38" s="885">
        <f>SUM(G39:G48)</f>
        <v>6</v>
      </c>
      <c r="H38" s="885">
        <f>SUM(H39:H48)</f>
        <v>0</v>
      </c>
      <c r="I38" s="885">
        <f>SUM(I39:I48)</f>
        <v>0</v>
      </c>
      <c r="J38" s="367">
        <f t="shared" si="1"/>
        <v>6</v>
      </c>
      <c r="K38" s="316"/>
    </row>
    <row r="39" spans="2:11" ht="14.25" customHeight="1" outlineLevel="1" thickTop="1" thickBot="1" x14ac:dyDescent="0.25">
      <c r="B39" s="316"/>
      <c r="C39" s="317"/>
      <c r="D39" s="383"/>
      <c r="E39" s="384" t="s">
        <v>125</v>
      </c>
      <c r="F39" s="889"/>
      <c r="G39" s="889">
        <v>3</v>
      </c>
      <c r="H39" s="889"/>
      <c r="I39" s="889"/>
      <c r="J39" s="380">
        <f t="shared" si="1"/>
        <v>3</v>
      </c>
      <c r="K39" s="316"/>
    </row>
    <row r="40" spans="2:11" ht="14.25" customHeight="1" outlineLevel="1" thickTop="1" thickBot="1" x14ac:dyDescent="0.25">
      <c r="B40" s="316"/>
      <c r="C40" s="317"/>
      <c r="D40" s="383"/>
      <c r="E40" s="384" t="s">
        <v>126</v>
      </c>
      <c r="F40" s="889"/>
      <c r="G40" s="889"/>
      <c r="H40" s="889"/>
      <c r="I40" s="889"/>
      <c r="J40" s="380">
        <f>SUM(F40:I40)</f>
        <v>0</v>
      </c>
      <c r="K40" s="316"/>
    </row>
    <row r="41" spans="2:11" ht="14.25" customHeight="1" outlineLevel="1" thickTop="1" thickBot="1" x14ac:dyDescent="0.25">
      <c r="B41" s="316"/>
      <c r="C41" s="317"/>
      <c r="D41" s="383"/>
      <c r="E41" s="384" t="s">
        <v>127</v>
      </c>
      <c r="F41" s="889"/>
      <c r="G41" s="889"/>
      <c r="H41" s="889"/>
      <c r="I41" s="889"/>
      <c r="J41" s="380">
        <f>SUM(F41:I41)</f>
        <v>0</v>
      </c>
      <c r="K41" s="316"/>
    </row>
    <row r="42" spans="2:11" ht="14.25" customHeight="1" outlineLevel="1" thickTop="1" thickBot="1" x14ac:dyDescent="0.25">
      <c r="B42" s="316"/>
      <c r="C42" s="317"/>
      <c r="D42" s="383"/>
      <c r="E42" s="385" t="s">
        <v>128</v>
      </c>
      <c r="F42" s="889"/>
      <c r="G42" s="889"/>
      <c r="H42" s="889"/>
      <c r="I42" s="889"/>
      <c r="J42" s="380">
        <f>SUM(F42:I42)</f>
        <v>0</v>
      </c>
      <c r="K42" s="316"/>
    </row>
    <row r="43" spans="2:11" ht="14.25" customHeight="1" outlineLevel="1" thickTop="1" thickBot="1" x14ac:dyDescent="0.25">
      <c r="B43" s="316"/>
      <c r="C43" s="317"/>
      <c r="D43" s="383"/>
      <c r="E43" s="386" t="s">
        <v>129</v>
      </c>
      <c r="F43" s="889"/>
      <c r="G43" s="889"/>
      <c r="H43" s="889"/>
      <c r="I43" s="889"/>
      <c r="J43" s="380">
        <f t="shared" si="1"/>
        <v>0</v>
      </c>
      <c r="K43" s="316"/>
    </row>
    <row r="44" spans="2:11" ht="14.25" customHeight="1" outlineLevel="1" thickTop="1" thickBot="1" x14ac:dyDescent="0.25">
      <c r="B44" s="316"/>
      <c r="C44" s="317"/>
      <c r="D44" s="383"/>
      <c r="E44" s="385" t="s">
        <v>130</v>
      </c>
      <c r="F44" s="889"/>
      <c r="G44" s="889"/>
      <c r="H44" s="889"/>
      <c r="I44" s="889"/>
      <c r="J44" s="380">
        <f>SUM(F44:I44)</f>
        <v>0</v>
      </c>
      <c r="K44" s="316"/>
    </row>
    <row r="45" spans="2:11" ht="14.25" customHeight="1" outlineLevel="1" thickTop="1" thickBot="1" x14ac:dyDescent="0.25">
      <c r="B45" s="316"/>
      <c r="C45" s="317"/>
      <c r="D45" s="383"/>
      <c r="E45" s="385" t="s">
        <v>131</v>
      </c>
      <c r="F45" s="889"/>
      <c r="G45" s="889"/>
      <c r="H45" s="889"/>
      <c r="I45" s="889"/>
      <c r="J45" s="380">
        <f>SUM(F45:I45)</f>
        <v>0</v>
      </c>
      <c r="K45" s="316"/>
    </row>
    <row r="46" spans="2:11" ht="14.25" customHeight="1" outlineLevel="1" thickTop="1" thickBot="1" x14ac:dyDescent="0.25">
      <c r="B46" s="316"/>
      <c r="C46" s="317"/>
      <c r="D46" s="383"/>
      <c r="E46" s="386" t="s">
        <v>132</v>
      </c>
      <c r="F46" s="889"/>
      <c r="G46" s="889">
        <v>3</v>
      </c>
      <c r="H46" s="889"/>
      <c r="I46" s="889"/>
      <c r="J46" s="380">
        <f t="shared" si="1"/>
        <v>3</v>
      </c>
      <c r="K46" s="316"/>
    </row>
    <row r="47" spans="2:11" ht="14.25" customHeight="1" outlineLevel="1" thickTop="1" thickBot="1" x14ac:dyDescent="0.25">
      <c r="B47" s="316"/>
      <c r="C47" s="317"/>
      <c r="D47" s="383"/>
      <c r="E47" s="386" t="s">
        <v>133</v>
      </c>
      <c r="F47" s="892"/>
      <c r="G47" s="892"/>
      <c r="H47" s="892"/>
      <c r="I47" s="892"/>
      <c r="J47" s="380">
        <f t="shared" si="1"/>
        <v>0</v>
      </c>
      <c r="K47" s="316"/>
    </row>
    <row r="48" spans="2:11" ht="14.25" customHeight="1" outlineLevel="1" thickTop="1" thickBot="1" x14ac:dyDescent="0.25">
      <c r="B48" s="316"/>
      <c r="C48" s="317"/>
      <c r="D48" s="383"/>
      <c r="E48" s="386" t="s">
        <v>134</v>
      </c>
      <c r="F48" s="889"/>
      <c r="G48" s="889"/>
      <c r="H48" s="889"/>
      <c r="I48" s="889"/>
      <c r="J48" s="380">
        <f t="shared" si="1"/>
        <v>0</v>
      </c>
      <c r="K48" s="316"/>
    </row>
    <row r="49" spans="2:12" ht="16.5" customHeight="1" thickTop="1" thickBot="1" x14ac:dyDescent="0.25">
      <c r="B49" s="316"/>
      <c r="C49" s="317"/>
      <c r="D49" s="1365" t="s">
        <v>96</v>
      </c>
      <c r="E49" s="1366"/>
      <c r="F49" s="387">
        <f>SUM(F50:F64)</f>
        <v>0</v>
      </c>
      <c r="G49" s="387">
        <f>SUM(G50:G64)</f>
        <v>2</v>
      </c>
      <c r="H49" s="387">
        <f>SUM(H50:H64)</f>
        <v>0</v>
      </c>
      <c r="I49" s="387">
        <f>SUM(I50:I64)</f>
        <v>0</v>
      </c>
      <c r="J49" s="388">
        <f>SUM(F49:F49:I49)</f>
        <v>2</v>
      </c>
      <c r="K49" s="316"/>
      <c r="L49" s="332"/>
    </row>
    <row r="50" spans="2:12" ht="14.25" customHeight="1" outlineLevel="1" thickTop="1" thickBot="1" x14ac:dyDescent="0.25">
      <c r="B50" s="316"/>
      <c r="C50" s="317"/>
      <c r="D50" s="389"/>
      <c r="E50" s="390" t="s">
        <v>117</v>
      </c>
      <c r="F50" s="892"/>
      <c r="G50" s="892"/>
      <c r="H50" s="892"/>
      <c r="I50" s="892"/>
      <c r="J50" s="356">
        <f>SUM(F50:F50:I50)</f>
        <v>0</v>
      </c>
      <c r="K50" s="316"/>
    </row>
    <row r="51" spans="2:12" ht="14.25" customHeight="1" outlineLevel="1" thickTop="1" thickBot="1" x14ac:dyDescent="0.25">
      <c r="B51" s="316"/>
      <c r="C51" s="317"/>
      <c r="D51" s="392"/>
      <c r="E51" s="390" t="s">
        <v>98</v>
      </c>
      <c r="F51" s="892"/>
      <c r="G51" s="892"/>
      <c r="H51" s="892"/>
      <c r="I51" s="892"/>
      <c r="J51" s="356">
        <f>SUM(F51:F51:I51)</f>
        <v>0</v>
      </c>
      <c r="K51" s="316"/>
    </row>
    <row r="52" spans="2:12" ht="14.25" customHeight="1" outlineLevel="1" thickTop="1" thickBot="1" x14ac:dyDescent="0.25">
      <c r="B52" s="316"/>
      <c r="C52" s="317"/>
      <c r="D52" s="392"/>
      <c r="E52" s="390" t="s">
        <v>97</v>
      </c>
      <c r="F52" s="892"/>
      <c r="G52" s="892"/>
      <c r="H52" s="892"/>
      <c r="I52" s="892"/>
      <c r="J52" s="356">
        <f>SUM(F52:F52:I52)</f>
        <v>0</v>
      </c>
      <c r="K52" s="316"/>
    </row>
    <row r="53" spans="2:12" ht="14.25" customHeight="1" outlineLevel="1" thickTop="1" thickBot="1" x14ac:dyDescent="0.25">
      <c r="B53" s="316"/>
      <c r="C53" s="317"/>
      <c r="D53" s="393"/>
      <c r="E53" s="390" t="s">
        <v>102</v>
      </c>
      <c r="F53" s="892"/>
      <c r="G53" s="892"/>
      <c r="H53" s="892"/>
      <c r="I53" s="892"/>
      <c r="J53" s="356">
        <f>SUM(F53:F53:I53)</f>
        <v>0</v>
      </c>
      <c r="K53" s="316"/>
    </row>
    <row r="54" spans="2:12" ht="14.25" customHeight="1" outlineLevel="1" thickTop="1" thickBot="1" x14ac:dyDescent="0.25">
      <c r="B54" s="316"/>
      <c r="C54" s="317"/>
      <c r="D54" s="393"/>
      <c r="E54" s="390" t="s">
        <v>137</v>
      </c>
      <c r="F54" s="889"/>
      <c r="G54" s="889"/>
      <c r="H54" s="889"/>
      <c r="I54" s="889"/>
      <c r="J54" s="356">
        <f>SUM(F54:F54:I54)</f>
        <v>0</v>
      </c>
      <c r="K54" s="316"/>
    </row>
    <row r="55" spans="2:12" ht="14.25" customHeight="1" outlineLevel="1" thickTop="1" thickBot="1" x14ac:dyDescent="0.25">
      <c r="B55" s="316"/>
      <c r="C55" s="317"/>
      <c r="D55" s="393"/>
      <c r="E55" s="394" t="s">
        <v>105</v>
      </c>
      <c r="F55" s="889"/>
      <c r="G55" s="889"/>
      <c r="H55" s="889"/>
      <c r="I55" s="889"/>
      <c r="J55" s="356">
        <f>SUM(F55:F55:I55)</f>
        <v>0</v>
      </c>
      <c r="K55" s="316"/>
    </row>
    <row r="56" spans="2:12" ht="14.25" customHeight="1" outlineLevel="1" thickTop="1" thickBot="1" x14ac:dyDescent="0.25">
      <c r="B56" s="316"/>
      <c r="C56" s="317"/>
      <c r="D56" s="393"/>
      <c r="E56" s="394" t="s">
        <v>104</v>
      </c>
      <c r="F56" s="889"/>
      <c r="G56" s="889">
        <v>1</v>
      </c>
      <c r="H56" s="889"/>
      <c r="I56" s="889"/>
      <c r="J56" s="356">
        <f>SUM(F56:F56:I56)</f>
        <v>1</v>
      </c>
      <c r="K56" s="316"/>
    </row>
    <row r="57" spans="2:12" ht="14.25" customHeight="1" outlineLevel="1" thickTop="1" thickBot="1" x14ac:dyDescent="0.25">
      <c r="B57" s="316"/>
      <c r="C57" s="317"/>
      <c r="D57" s="393"/>
      <c r="E57" s="394" t="s">
        <v>103</v>
      </c>
      <c r="F57" s="889"/>
      <c r="G57" s="889"/>
      <c r="H57" s="889"/>
      <c r="I57" s="889"/>
      <c r="J57" s="356">
        <f>SUM(F57:F57:I57)</f>
        <v>0</v>
      </c>
      <c r="K57" s="316"/>
    </row>
    <row r="58" spans="2:12" ht="14.25" customHeight="1" outlineLevel="1" thickTop="1" thickBot="1" x14ac:dyDescent="0.25">
      <c r="B58" s="316"/>
      <c r="C58" s="317"/>
      <c r="D58" s="393"/>
      <c r="E58" s="394" t="s">
        <v>138</v>
      </c>
      <c r="F58" s="889"/>
      <c r="G58" s="889"/>
      <c r="H58" s="889"/>
      <c r="I58" s="889"/>
      <c r="J58" s="356">
        <f>SUM(F58:F58:I58)</f>
        <v>0</v>
      </c>
      <c r="K58" s="316"/>
    </row>
    <row r="59" spans="2:12" ht="14.25" customHeight="1" outlineLevel="1" thickTop="1" thickBot="1" x14ac:dyDescent="0.25">
      <c r="B59" s="316"/>
      <c r="C59" s="317"/>
      <c r="D59" s="393"/>
      <c r="E59" s="390" t="s">
        <v>100</v>
      </c>
      <c r="F59" s="889"/>
      <c r="G59" s="889">
        <v>1</v>
      </c>
      <c r="H59" s="889"/>
      <c r="I59" s="889"/>
      <c r="J59" s="356">
        <f>SUM(F59:F59:I59)</f>
        <v>1</v>
      </c>
      <c r="K59" s="316"/>
    </row>
    <row r="60" spans="2:12" ht="14.25" customHeight="1" outlineLevel="1" thickTop="1" thickBot="1" x14ac:dyDescent="0.25">
      <c r="B60" s="316"/>
      <c r="C60" s="317"/>
      <c r="D60" s="393"/>
      <c r="E60" s="395" t="s">
        <v>99</v>
      </c>
      <c r="F60" s="892"/>
      <c r="G60" s="892"/>
      <c r="H60" s="892"/>
      <c r="I60" s="892"/>
      <c r="J60" s="356">
        <f>SUM(F60:F60:I60)</f>
        <v>0</v>
      </c>
      <c r="K60" s="316"/>
    </row>
    <row r="61" spans="2:12" ht="14.25" customHeight="1" outlineLevel="1" thickTop="1" thickBot="1" x14ac:dyDescent="0.25">
      <c r="B61" s="316"/>
      <c r="C61" s="317"/>
      <c r="D61" s="393"/>
      <c r="E61" s="395" t="s">
        <v>139</v>
      </c>
      <c r="F61" s="889"/>
      <c r="G61" s="889"/>
      <c r="H61" s="889"/>
      <c r="I61" s="889"/>
      <c r="J61" s="356">
        <f>SUM(F61:F61:I61)</f>
        <v>0</v>
      </c>
      <c r="K61" s="316"/>
    </row>
    <row r="62" spans="2:12" ht="14.25" customHeight="1" outlineLevel="1" thickTop="1" thickBot="1" x14ac:dyDescent="0.25">
      <c r="B62" s="316"/>
      <c r="C62" s="317"/>
      <c r="D62" s="393"/>
      <c r="E62" s="395" t="s">
        <v>106</v>
      </c>
      <c r="F62" s="889"/>
      <c r="G62" s="889"/>
      <c r="H62" s="889"/>
      <c r="I62" s="889"/>
      <c r="J62" s="356">
        <f>SUM(F62:F62:I62)</f>
        <v>0</v>
      </c>
      <c r="K62" s="316"/>
    </row>
    <row r="63" spans="2:12" ht="14.25" customHeight="1" outlineLevel="1" thickTop="1" thickBot="1" x14ac:dyDescent="0.25">
      <c r="B63" s="316"/>
      <c r="C63" s="317"/>
      <c r="D63" s="393"/>
      <c r="E63" s="396" t="s">
        <v>92</v>
      </c>
      <c r="F63" s="889"/>
      <c r="G63" s="889"/>
      <c r="H63" s="889"/>
      <c r="I63" s="889"/>
      <c r="J63" s="356">
        <f>SUM(F63:F63:I63)</f>
        <v>0</v>
      </c>
      <c r="K63" s="316"/>
    </row>
    <row r="64" spans="2:12" ht="14.25" customHeight="1" outlineLevel="1" thickTop="1" thickBot="1" x14ac:dyDescent="0.25">
      <c r="B64" s="316"/>
      <c r="C64" s="317"/>
      <c r="D64" s="392"/>
      <c r="E64" s="396" t="s">
        <v>121</v>
      </c>
      <c r="F64" s="889"/>
      <c r="G64" s="889"/>
      <c r="H64" s="889"/>
      <c r="I64" s="889"/>
      <c r="J64" s="356">
        <f>SUM(F64:F64:I64)</f>
        <v>0</v>
      </c>
      <c r="K64" s="317"/>
    </row>
    <row r="65" spans="2:11" ht="3.75" customHeight="1" thickTop="1" thickBot="1" x14ac:dyDescent="0.25">
      <c r="B65" s="397"/>
      <c r="C65" s="398"/>
      <c r="D65" s="399"/>
      <c r="E65" s="400"/>
      <c r="F65" s="401"/>
      <c r="G65" s="401"/>
      <c r="H65" s="401"/>
      <c r="I65" s="402"/>
      <c r="J65" s="403"/>
      <c r="K65" s="398"/>
    </row>
    <row r="66" spans="2:11" ht="12" customHeight="1" thickTop="1" x14ac:dyDescent="0.2">
      <c r="B66" s="316"/>
      <c r="C66" s="1355" t="s">
        <v>28</v>
      </c>
      <c r="D66" s="1356"/>
      <c r="E66" s="1356"/>
      <c r="F66" s="1356"/>
      <c r="G66" s="1356"/>
      <c r="H66" s="1356"/>
      <c r="I66" s="1357"/>
      <c r="J66" s="1327">
        <f>(J71+J73+J74+J75+J79+J80+J81+J82+J83+J84+J37+J42+J43+J44+J48+J50+J51+J52+J53+J55+J56+J60)</f>
        <v>55</v>
      </c>
      <c r="K66" s="316"/>
    </row>
    <row r="67" spans="2:11" ht="12" customHeight="1" x14ac:dyDescent="0.2">
      <c r="B67" s="316"/>
      <c r="C67" s="1358"/>
      <c r="D67" s="1359"/>
      <c r="E67" s="1359"/>
      <c r="F67" s="1359"/>
      <c r="G67" s="1359"/>
      <c r="H67" s="1359"/>
      <c r="I67" s="1360"/>
      <c r="J67" s="1328"/>
      <c r="K67" s="316"/>
    </row>
    <row r="68" spans="2:11" ht="12" customHeight="1" thickBot="1" x14ac:dyDescent="0.25">
      <c r="B68" s="316"/>
      <c r="C68" s="1361"/>
      <c r="D68" s="1362"/>
      <c r="E68" s="1362"/>
      <c r="F68" s="1362"/>
      <c r="G68" s="1362"/>
      <c r="H68" s="1362"/>
      <c r="I68" s="1363"/>
      <c r="J68" s="1329"/>
      <c r="K68" s="317"/>
    </row>
    <row r="69" spans="2:11" ht="14.25" customHeight="1" thickTop="1" thickBot="1" x14ac:dyDescent="0.25">
      <c r="B69" s="404"/>
      <c r="C69" s="405"/>
      <c r="D69" s="405"/>
      <c r="E69" s="405"/>
      <c r="F69" s="406"/>
      <c r="G69" s="406"/>
      <c r="H69" s="406"/>
      <c r="I69" s="407"/>
      <c r="J69" s="408"/>
      <c r="K69" s="316"/>
    </row>
    <row r="70" spans="2:11" ht="16.5" customHeight="1" thickTop="1" thickBot="1" x14ac:dyDescent="0.25">
      <c r="B70" s="404"/>
      <c r="C70" s="405"/>
      <c r="D70" s="1346" t="s">
        <v>141</v>
      </c>
      <c r="E70" s="1347"/>
      <c r="F70" s="409">
        <f>(F71)</f>
        <v>24</v>
      </c>
      <c r="G70" s="409">
        <f>(G71)</f>
        <v>2</v>
      </c>
      <c r="H70" s="409">
        <f>(H71)</f>
        <v>0</v>
      </c>
      <c r="I70" s="409">
        <f>(I71)</f>
        <v>0</v>
      </c>
      <c r="J70" s="885">
        <f>SUM(F70:I70)</f>
        <v>26</v>
      </c>
      <c r="K70" s="316"/>
    </row>
    <row r="71" spans="2:11" ht="14.25" customHeight="1" thickTop="1" thickBot="1" x14ac:dyDescent="0.25">
      <c r="B71" s="404"/>
      <c r="C71" s="405"/>
      <c r="D71" s="1344" t="s">
        <v>86</v>
      </c>
      <c r="E71" s="1345"/>
      <c r="F71" s="889">
        <v>24</v>
      </c>
      <c r="G71" s="889">
        <v>2</v>
      </c>
      <c r="H71" s="889"/>
      <c r="I71" s="889"/>
      <c r="J71" s="410">
        <f>SUM(F71:I71)</f>
        <v>26</v>
      </c>
      <c r="K71" s="316"/>
    </row>
    <row r="72" spans="2:11" ht="16.5" customHeight="1" thickTop="1" thickBot="1" x14ac:dyDescent="0.25">
      <c r="B72" s="316"/>
      <c r="C72" s="411"/>
      <c r="D72" s="1346" t="s">
        <v>140</v>
      </c>
      <c r="E72" s="1347"/>
      <c r="F72" s="409">
        <f>SUM(F73:F75)</f>
        <v>0</v>
      </c>
      <c r="G72" s="409">
        <f>SUM(G73:G75)</f>
        <v>0</v>
      </c>
      <c r="H72" s="409">
        <f>SUM(H73:H75)</f>
        <v>0</v>
      </c>
      <c r="I72" s="409">
        <f>SUM(I73:I75)</f>
        <v>0</v>
      </c>
      <c r="J72" s="885">
        <f t="shared" ref="J72:J87" si="2">SUM(F72:I72)</f>
        <v>0</v>
      </c>
      <c r="K72" s="316"/>
    </row>
    <row r="73" spans="2:11" ht="14.25" customHeight="1" outlineLevel="1" thickTop="1" thickBot="1" x14ac:dyDescent="0.25">
      <c r="B73" s="316"/>
      <c r="C73" s="411"/>
      <c r="D73" s="383"/>
      <c r="E73" s="412" t="s">
        <v>29</v>
      </c>
      <c r="F73" s="889"/>
      <c r="G73" s="889"/>
      <c r="H73" s="889"/>
      <c r="I73" s="889"/>
      <c r="J73" s="410">
        <f t="shared" si="2"/>
        <v>0</v>
      </c>
      <c r="K73" s="316"/>
    </row>
    <row r="74" spans="2:11" ht="14.25" outlineLevel="1" thickTop="1" thickBot="1" x14ac:dyDescent="0.25">
      <c r="B74" s="316"/>
      <c r="C74" s="411"/>
      <c r="D74" s="383"/>
      <c r="E74" s="413" t="s">
        <v>57</v>
      </c>
      <c r="F74" s="889"/>
      <c r="G74" s="889"/>
      <c r="H74" s="889"/>
      <c r="I74" s="889"/>
      <c r="J74" s="410">
        <f t="shared" si="2"/>
        <v>0</v>
      </c>
      <c r="K74" s="316"/>
    </row>
    <row r="75" spans="2:11" ht="14.25" outlineLevel="1" thickTop="1" thickBot="1" x14ac:dyDescent="0.25">
      <c r="B75" s="316"/>
      <c r="C75" s="411"/>
      <c r="D75" s="414"/>
      <c r="E75" s="415" t="s">
        <v>58</v>
      </c>
      <c r="F75" s="889"/>
      <c r="G75" s="889"/>
      <c r="H75" s="889"/>
      <c r="I75" s="889"/>
      <c r="J75" s="408">
        <f t="shared" si="2"/>
        <v>0</v>
      </c>
      <c r="K75" s="316"/>
    </row>
    <row r="76" spans="2:11" ht="35.25" customHeight="1" thickTop="1" thickBot="1" x14ac:dyDescent="0.3">
      <c r="B76" s="316"/>
      <c r="C76" s="1348" t="s">
        <v>43</v>
      </c>
      <c r="D76" s="1349"/>
      <c r="E76" s="1349"/>
      <c r="F76" s="1349"/>
      <c r="G76" s="1349"/>
      <c r="H76" s="1349"/>
      <c r="I76" s="1350"/>
      <c r="J76" s="416">
        <f>(H256-J66)</f>
        <v>5117</v>
      </c>
      <c r="K76" s="316"/>
    </row>
    <row r="77" spans="2:11" ht="16.5" customHeight="1" thickTop="1" thickBot="1" x14ac:dyDescent="0.25">
      <c r="B77" s="316"/>
      <c r="C77" s="341"/>
      <c r="D77" s="1351" t="s">
        <v>146</v>
      </c>
      <c r="E77" s="1352"/>
      <c r="F77" s="893"/>
      <c r="G77" s="893"/>
      <c r="H77" s="893"/>
      <c r="I77" s="893"/>
      <c r="J77" s="418">
        <f t="shared" si="2"/>
        <v>0</v>
      </c>
      <c r="K77" s="316"/>
    </row>
    <row r="78" spans="2:11" ht="16.5" customHeight="1" thickTop="1" thickBot="1" x14ac:dyDescent="0.25">
      <c r="B78" s="316"/>
      <c r="C78" s="341"/>
      <c r="D78" s="1353" t="s">
        <v>147</v>
      </c>
      <c r="E78" s="1354"/>
      <c r="F78" s="890">
        <f>(F79+F80+F81+F82+F83+F84+F85+F86+F87)</f>
        <v>70</v>
      </c>
      <c r="G78" s="890">
        <f>(G79+G80+G81+G82+G83+G84+G85+G86+G87)</f>
        <v>0</v>
      </c>
      <c r="H78" s="890">
        <f>(H79+H80+H81+H82+H83+H84+H85+H86+H87)</f>
        <v>0</v>
      </c>
      <c r="I78" s="890">
        <f>(I79+I80+I81+I82+I83+I84+I85+I86+I87)</f>
        <v>0</v>
      </c>
      <c r="J78" s="420">
        <f>SUM(F78:I78)</f>
        <v>70</v>
      </c>
      <c r="K78" s="316"/>
    </row>
    <row r="79" spans="2:11" ht="14.25" customHeight="1" outlineLevel="1" thickTop="1" thickBot="1" x14ac:dyDescent="0.25">
      <c r="B79" s="316"/>
      <c r="C79" s="341"/>
      <c r="D79" s="383"/>
      <c r="E79" s="421" t="s">
        <v>112</v>
      </c>
      <c r="F79" s="1122">
        <v>8</v>
      </c>
      <c r="G79" s="893"/>
      <c r="H79" s="893"/>
      <c r="I79" s="893"/>
      <c r="J79" s="423">
        <f t="shared" si="2"/>
        <v>8</v>
      </c>
      <c r="K79" s="316"/>
    </row>
    <row r="80" spans="2:11" ht="14.25" customHeight="1" outlineLevel="1" thickTop="1" thickBot="1" x14ac:dyDescent="0.25">
      <c r="B80" s="316"/>
      <c r="C80" s="341"/>
      <c r="D80" s="383"/>
      <c r="E80" s="424" t="s">
        <v>108</v>
      </c>
      <c r="F80" s="1122"/>
      <c r="G80" s="893"/>
      <c r="H80" s="893"/>
      <c r="I80" s="893"/>
      <c r="J80" s="423">
        <f>SUM(F80:I80)</f>
        <v>0</v>
      </c>
      <c r="K80" s="316"/>
    </row>
    <row r="81" spans="2:12" ht="14.25" customHeight="1" outlineLevel="1" thickTop="1" thickBot="1" x14ac:dyDescent="0.25">
      <c r="B81" s="316"/>
      <c r="C81" s="341"/>
      <c r="D81" s="383"/>
      <c r="E81" s="425" t="s">
        <v>109</v>
      </c>
      <c r="F81" s="1122"/>
      <c r="G81" s="893"/>
      <c r="H81" s="893"/>
      <c r="I81" s="893"/>
      <c r="J81" s="423">
        <f t="shared" si="2"/>
        <v>0</v>
      </c>
      <c r="K81" s="316"/>
    </row>
    <row r="82" spans="2:12" ht="14.25" customHeight="1" outlineLevel="1" thickTop="1" thickBot="1" x14ac:dyDescent="0.25">
      <c r="B82" s="316"/>
      <c r="C82" s="341"/>
      <c r="D82" s="383"/>
      <c r="E82" s="425" t="s">
        <v>111</v>
      </c>
      <c r="F82" s="1122">
        <v>1</v>
      </c>
      <c r="G82" s="893"/>
      <c r="H82" s="893"/>
      <c r="I82" s="893"/>
      <c r="J82" s="423">
        <f t="shared" si="2"/>
        <v>1</v>
      </c>
      <c r="K82" s="316"/>
    </row>
    <row r="83" spans="2:12" ht="14.25" customHeight="1" outlineLevel="1" thickTop="1" thickBot="1" x14ac:dyDescent="0.25">
      <c r="B83" s="316"/>
      <c r="C83" s="341"/>
      <c r="D83" s="383"/>
      <c r="E83" s="425" t="s">
        <v>113</v>
      </c>
      <c r="F83" s="1122">
        <v>10</v>
      </c>
      <c r="G83" s="893"/>
      <c r="H83" s="893"/>
      <c r="I83" s="893"/>
      <c r="J83" s="423">
        <f t="shared" si="2"/>
        <v>10</v>
      </c>
      <c r="K83" s="316"/>
    </row>
    <row r="84" spans="2:12" ht="14.25" customHeight="1" outlineLevel="1" thickTop="1" thickBot="1" x14ac:dyDescent="0.25">
      <c r="B84" s="316"/>
      <c r="C84" s="341"/>
      <c r="D84" s="383"/>
      <c r="E84" s="425" t="s">
        <v>107</v>
      </c>
      <c r="F84" s="1122">
        <v>7</v>
      </c>
      <c r="G84" s="893"/>
      <c r="H84" s="893"/>
      <c r="I84" s="893"/>
      <c r="J84" s="423">
        <f t="shared" si="2"/>
        <v>7</v>
      </c>
      <c r="K84" s="316"/>
    </row>
    <row r="85" spans="2:12" ht="14.25" customHeight="1" outlineLevel="1" thickTop="1" thickBot="1" x14ac:dyDescent="0.25">
      <c r="B85" s="316"/>
      <c r="C85" s="341"/>
      <c r="D85" s="383"/>
      <c r="E85" s="425" t="s">
        <v>110</v>
      </c>
      <c r="F85" s="1122"/>
      <c r="G85" s="893"/>
      <c r="H85" s="893"/>
      <c r="I85" s="893"/>
      <c r="J85" s="423">
        <f t="shared" si="2"/>
        <v>0</v>
      </c>
      <c r="K85" s="316"/>
    </row>
    <row r="86" spans="2:12" ht="14.25" customHeight="1" outlineLevel="1" thickTop="1" thickBot="1" x14ac:dyDescent="0.25">
      <c r="B86" s="316"/>
      <c r="C86" s="341"/>
      <c r="D86" s="383"/>
      <c r="E86" s="425" t="s">
        <v>136</v>
      </c>
      <c r="F86" s="1122"/>
      <c r="G86" s="893"/>
      <c r="H86" s="893"/>
      <c r="I86" s="893"/>
      <c r="J86" s="423">
        <f>SUM(F86:I86)</f>
        <v>0</v>
      </c>
      <c r="K86" s="316"/>
    </row>
    <row r="87" spans="2:12" ht="14.25" customHeight="1" outlineLevel="1" thickTop="1" thickBot="1" x14ac:dyDescent="0.25">
      <c r="B87" s="316"/>
      <c r="C87" s="341"/>
      <c r="D87" s="383"/>
      <c r="E87" s="426" t="s">
        <v>114</v>
      </c>
      <c r="F87" s="1122">
        <v>44</v>
      </c>
      <c r="G87" s="893"/>
      <c r="H87" s="893"/>
      <c r="I87" s="893"/>
      <c r="J87" s="423">
        <f t="shared" si="2"/>
        <v>44</v>
      </c>
      <c r="K87" s="316"/>
    </row>
    <row r="88" spans="2:12" ht="4.5" customHeight="1" thickTop="1" thickBot="1" x14ac:dyDescent="0.25">
      <c r="B88" s="316"/>
      <c r="C88" s="427" t="s">
        <v>10</v>
      </c>
      <c r="D88" s="317"/>
      <c r="E88" s="316"/>
      <c r="F88" s="341"/>
      <c r="G88" s="341"/>
      <c r="H88" s="341"/>
      <c r="I88" s="341"/>
      <c r="J88" s="341"/>
      <c r="K88" s="341"/>
    </row>
    <row r="89" spans="2:12" ht="12" customHeight="1" thickTop="1" thickBot="1" x14ac:dyDescent="0.25">
      <c r="B89" s="316"/>
      <c r="C89" s="1355" t="s">
        <v>59</v>
      </c>
      <c r="D89" s="1356"/>
      <c r="E89" s="1356"/>
      <c r="F89" s="1356"/>
      <c r="G89" s="1357"/>
      <c r="H89" s="1323" t="s">
        <v>0</v>
      </c>
      <c r="I89" s="1324"/>
      <c r="J89" s="316"/>
      <c r="K89" s="316"/>
    </row>
    <row r="90" spans="2:12" ht="12" customHeight="1" thickTop="1" thickBot="1" x14ac:dyDescent="0.25">
      <c r="B90" s="316"/>
      <c r="C90" s="1358"/>
      <c r="D90" s="1359"/>
      <c r="E90" s="1359"/>
      <c r="F90" s="1359"/>
      <c r="G90" s="1360"/>
      <c r="H90" s="1364">
        <f>SUM(H92:I96)</f>
        <v>17</v>
      </c>
      <c r="I90" s="1364"/>
      <c r="J90" s="316"/>
      <c r="K90" s="316"/>
    </row>
    <row r="91" spans="2:12" ht="12" customHeight="1" thickTop="1" thickBot="1" x14ac:dyDescent="0.25">
      <c r="B91" s="316"/>
      <c r="C91" s="1361"/>
      <c r="D91" s="1362"/>
      <c r="E91" s="1362"/>
      <c r="F91" s="1362"/>
      <c r="G91" s="1363"/>
      <c r="H91" s="1364"/>
      <c r="I91" s="1364"/>
      <c r="J91" s="316"/>
      <c r="K91" s="316"/>
      <c r="L91" s="342"/>
    </row>
    <row r="92" spans="2:12" ht="14.25" customHeight="1" thickTop="1" thickBot="1" x14ac:dyDescent="0.25">
      <c r="B92" s="316"/>
      <c r="C92" s="317"/>
      <c r="D92" s="341"/>
      <c r="E92" s="1385" t="s">
        <v>158</v>
      </c>
      <c r="F92" s="1386"/>
      <c r="G92" s="891">
        <v>17</v>
      </c>
      <c r="H92" s="1367">
        <f>SUM(F92:G92)</f>
        <v>17</v>
      </c>
      <c r="I92" s="1367"/>
      <c r="J92" s="316"/>
      <c r="K92" s="341"/>
    </row>
    <row r="93" spans="2:12" ht="14.25" customHeight="1" thickTop="1" thickBot="1" x14ac:dyDescent="0.25">
      <c r="B93" s="316"/>
      <c r="C93" s="317"/>
      <c r="D93" s="341"/>
      <c r="E93" s="1368" t="s">
        <v>157</v>
      </c>
      <c r="F93" s="1369"/>
      <c r="G93" s="891"/>
      <c r="H93" s="1367">
        <f>SUM(F93:G93)</f>
        <v>0</v>
      </c>
      <c r="I93" s="1367"/>
      <c r="J93" s="316"/>
      <c r="K93" s="341"/>
    </row>
    <row r="94" spans="2:12" ht="14.25" customHeight="1" thickTop="1" thickBot="1" x14ac:dyDescent="0.25">
      <c r="B94" s="316"/>
      <c r="C94" s="317"/>
      <c r="D94" s="341"/>
      <c r="E94" s="1368" t="s">
        <v>159</v>
      </c>
      <c r="F94" s="1369"/>
      <c r="G94" s="891"/>
      <c r="H94" s="1367">
        <f>SUM(F94:G94)</f>
        <v>0</v>
      </c>
      <c r="I94" s="1367"/>
      <c r="J94" s="316"/>
      <c r="K94" s="341"/>
    </row>
    <row r="95" spans="2:12" ht="14.25" customHeight="1" thickTop="1" thickBot="1" x14ac:dyDescent="0.25">
      <c r="B95" s="316"/>
      <c r="C95" s="317"/>
      <c r="D95" s="341"/>
      <c r="E95" s="887" t="s">
        <v>160</v>
      </c>
      <c r="F95" s="888"/>
      <c r="G95" s="891"/>
      <c r="H95" s="1367">
        <f>SUM(F95:G95)</f>
        <v>0</v>
      </c>
      <c r="I95" s="1367"/>
      <c r="J95" s="316"/>
      <c r="K95" s="341"/>
    </row>
    <row r="96" spans="2:12" ht="14.25" customHeight="1" thickTop="1" thickBot="1" x14ac:dyDescent="0.25">
      <c r="B96" s="316"/>
      <c r="C96" s="317"/>
      <c r="D96" s="341"/>
      <c r="E96" s="1368" t="s">
        <v>161</v>
      </c>
      <c r="F96" s="1369"/>
      <c r="G96" s="891"/>
      <c r="H96" s="1367">
        <f>SUM(F96:G96)</f>
        <v>0</v>
      </c>
      <c r="I96" s="1367"/>
      <c r="J96" s="316"/>
      <c r="K96" s="341"/>
    </row>
    <row r="97" spans="2:12" ht="12" customHeight="1" thickTop="1" thickBot="1" x14ac:dyDescent="0.25">
      <c r="B97" s="316"/>
      <c r="C97" s="1370" t="s">
        <v>165</v>
      </c>
      <c r="D97" s="1371"/>
      <c r="E97" s="1371"/>
      <c r="F97" s="1371"/>
      <c r="G97" s="1371"/>
      <c r="H97" s="1372"/>
      <c r="I97" s="1379" t="s">
        <v>0</v>
      </c>
      <c r="J97" s="1380"/>
      <c r="K97" s="316"/>
      <c r="L97" s="342"/>
    </row>
    <row r="98" spans="2:12" ht="12" customHeight="1" thickTop="1" x14ac:dyDescent="0.2">
      <c r="B98" s="316"/>
      <c r="C98" s="1373"/>
      <c r="D98" s="1374"/>
      <c r="E98" s="1374"/>
      <c r="F98" s="1374"/>
      <c r="G98" s="1374"/>
      <c r="H98" s="1375"/>
      <c r="I98" s="1381">
        <f>(I100+I145+I181+I220+I224+I227+I232+I236+I241+I246+I251)</f>
        <v>614</v>
      </c>
      <c r="J98" s="1382"/>
      <c r="K98" s="316"/>
      <c r="L98" s="342"/>
    </row>
    <row r="99" spans="2:12" ht="12" customHeight="1" thickBot="1" x14ac:dyDescent="0.25">
      <c r="B99" s="316"/>
      <c r="C99" s="1376"/>
      <c r="D99" s="1377"/>
      <c r="E99" s="1377"/>
      <c r="F99" s="1377"/>
      <c r="G99" s="1377"/>
      <c r="H99" s="1378"/>
      <c r="I99" s="1383"/>
      <c r="J99" s="1384"/>
      <c r="K99" s="316"/>
      <c r="L99" s="342"/>
    </row>
    <row r="100" spans="2:12" ht="15" customHeight="1" thickTop="1" thickBot="1" x14ac:dyDescent="0.25">
      <c r="B100" s="316"/>
      <c r="C100" s="431"/>
      <c r="D100" s="432">
        <v>7.1</v>
      </c>
      <c r="E100" s="433" t="s">
        <v>90</v>
      </c>
      <c r="F100" s="350"/>
      <c r="G100" s="350"/>
      <c r="H100" s="350"/>
      <c r="I100" s="1343">
        <f>(I101+I107+I113+I119+I123+I127+I133+I139)</f>
        <v>18</v>
      </c>
      <c r="J100" s="1343"/>
      <c r="K100" s="316"/>
    </row>
    <row r="101" spans="2:12" ht="14.25" customHeight="1" thickTop="1" thickBot="1" x14ac:dyDescent="0.25">
      <c r="B101" s="316"/>
      <c r="C101" s="411"/>
      <c r="D101" s="411"/>
      <c r="E101" s="434" t="s">
        <v>60</v>
      </c>
      <c r="F101" s="435"/>
      <c r="G101" s="435"/>
      <c r="H101" s="435"/>
      <c r="I101" s="1367">
        <f>SUM(I102:J106)</f>
        <v>1</v>
      </c>
      <c r="J101" s="1367"/>
      <c r="K101" s="316"/>
    </row>
    <row r="102" spans="2:12" ht="14.25" customHeight="1" thickTop="1" thickBot="1" x14ac:dyDescent="0.25">
      <c r="B102" s="316"/>
      <c r="C102" s="341"/>
      <c r="D102" s="341"/>
      <c r="E102" s="436" t="s">
        <v>38</v>
      </c>
      <c r="F102" s="437"/>
      <c r="G102" s="437"/>
      <c r="H102" s="438"/>
      <c r="I102" s="1388">
        <v>1</v>
      </c>
      <c r="J102" s="1388"/>
      <c r="K102" s="316"/>
    </row>
    <row r="103" spans="2:12" ht="14.25" customHeight="1" thickTop="1" thickBot="1" x14ac:dyDescent="0.25">
      <c r="B103" s="316"/>
      <c r="C103" s="341"/>
      <c r="D103" s="341"/>
      <c r="E103" s="439" t="s">
        <v>149</v>
      </c>
      <c r="F103" s="440"/>
      <c r="G103" s="440"/>
      <c r="H103" s="441"/>
      <c r="I103" s="1389"/>
      <c r="J103" s="1390"/>
      <c r="K103" s="316"/>
    </row>
    <row r="104" spans="2:12" ht="14.25" customHeight="1" thickTop="1" thickBot="1" x14ac:dyDescent="0.25">
      <c r="B104" s="316"/>
      <c r="C104" s="341"/>
      <c r="D104" s="341"/>
      <c r="E104" s="439" t="s">
        <v>22</v>
      </c>
      <c r="F104" s="440"/>
      <c r="G104" s="440"/>
      <c r="H104" s="441"/>
      <c r="I104" s="1389"/>
      <c r="J104" s="1390"/>
      <c r="K104" s="316"/>
    </row>
    <row r="105" spans="2:12" ht="14.25" customHeight="1" thickTop="1" thickBot="1" x14ac:dyDescent="0.25">
      <c r="B105" s="316"/>
      <c r="C105" s="341"/>
      <c r="D105" s="442"/>
      <c r="E105" s="443" t="s">
        <v>21</v>
      </c>
      <c r="F105" s="444"/>
      <c r="G105" s="444"/>
      <c r="H105" s="444"/>
      <c r="I105" s="1389"/>
      <c r="J105" s="1390"/>
      <c r="K105" s="341"/>
    </row>
    <row r="106" spans="2:12" ht="14.25" customHeight="1" thickTop="1" thickBot="1" x14ac:dyDescent="0.25">
      <c r="B106" s="316"/>
      <c r="C106" s="341"/>
      <c r="D106" s="341"/>
      <c r="E106" s="445" t="s">
        <v>150</v>
      </c>
      <c r="F106" s="431"/>
      <c r="G106" s="431"/>
      <c r="H106" s="431"/>
      <c r="I106" s="1387"/>
      <c r="J106" s="1387"/>
      <c r="K106" s="341"/>
    </row>
    <row r="107" spans="2:12" ht="14.25" customHeight="1" thickTop="1" thickBot="1" x14ac:dyDescent="0.25">
      <c r="B107" s="316"/>
      <c r="C107" s="341"/>
      <c r="D107" s="341"/>
      <c r="E107" s="434" t="s">
        <v>30</v>
      </c>
      <c r="F107" s="435"/>
      <c r="G107" s="435"/>
      <c r="H107" s="435"/>
      <c r="I107" s="1367">
        <f>SUM(I108:J112)</f>
        <v>3</v>
      </c>
      <c r="J107" s="1367"/>
      <c r="K107" s="341"/>
    </row>
    <row r="108" spans="2:12" ht="14.25" customHeight="1" thickTop="1" thickBot="1" x14ac:dyDescent="0.25">
      <c r="B108" s="316"/>
      <c r="C108" s="341"/>
      <c r="D108" s="442"/>
      <c r="E108" s="436" t="s">
        <v>38</v>
      </c>
      <c r="F108" s="437"/>
      <c r="G108" s="437"/>
      <c r="H108" s="438"/>
      <c r="I108" s="1388">
        <v>2</v>
      </c>
      <c r="J108" s="1388"/>
      <c r="K108" s="341"/>
      <c r="L108" s="342"/>
    </row>
    <row r="109" spans="2:12" ht="14.25" customHeight="1" thickTop="1" thickBot="1" x14ac:dyDescent="0.25">
      <c r="B109" s="316"/>
      <c r="C109" s="341"/>
      <c r="D109" s="442"/>
      <c r="E109" s="439" t="s">
        <v>149</v>
      </c>
      <c r="F109" s="440"/>
      <c r="G109" s="440"/>
      <c r="H109" s="441"/>
      <c r="I109" s="1389"/>
      <c r="J109" s="1390"/>
      <c r="K109" s="341"/>
      <c r="L109" s="342"/>
    </row>
    <row r="110" spans="2:12" ht="14.25" customHeight="1" thickTop="1" thickBot="1" x14ac:dyDescent="0.25">
      <c r="B110" s="316"/>
      <c r="C110" s="341"/>
      <c r="D110" s="442"/>
      <c r="E110" s="439" t="s">
        <v>22</v>
      </c>
      <c r="F110" s="440"/>
      <c r="G110" s="440"/>
      <c r="H110" s="441"/>
      <c r="I110" s="1389"/>
      <c r="J110" s="1390"/>
      <c r="K110" s="341"/>
      <c r="L110" s="342"/>
    </row>
    <row r="111" spans="2:12" ht="14.25" customHeight="1" thickTop="1" thickBot="1" x14ac:dyDescent="0.25">
      <c r="B111" s="316"/>
      <c r="C111" s="341"/>
      <c r="D111" s="442"/>
      <c r="E111" s="443" t="s">
        <v>21</v>
      </c>
      <c r="F111" s="444"/>
      <c r="G111" s="444"/>
      <c r="H111" s="444"/>
      <c r="I111" s="1389">
        <v>1</v>
      </c>
      <c r="J111" s="1390"/>
      <c r="K111" s="341"/>
      <c r="L111" s="342"/>
    </row>
    <row r="112" spans="2:12" ht="14.25" customHeight="1" thickTop="1" thickBot="1" x14ac:dyDescent="0.25">
      <c r="B112" s="316"/>
      <c r="C112" s="341"/>
      <c r="D112" s="442"/>
      <c r="E112" s="445" t="s">
        <v>150</v>
      </c>
      <c r="F112" s="431"/>
      <c r="G112" s="431"/>
      <c r="H112" s="431"/>
      <c r="I112" s="1387"/>
      <c r="J112" s="1387"/>
      <c r="K112" s="341"/>
      <c r="L112" s="342"/>
    </row>
    <row r="113" spans="2:15" ht="14.25" customHeight="1" thickTop="1" thickBot="1" x14ac:dyDescent="0.25">
      <c r="B113" s="316"/>
      <c r="C113" s="341"/>
      <c r="D113" s="442"/>
      <c r="E113" s="434" t="s">
        <v>61</v>
      </c>
      <c r="F113" s="435"/>
      <c r="G113" s="435"/>
      <c r="H113" s="435"/>
      <c r="I113" s="1367">
        <f>SUM(I114:J118)</f>
        <v>0</v>
      </c>
      <c r="J113" s="1367"/>
      <c r="K113" s="341"/>
      <c r="L113" s="342"/>
      <c r="O113" s="332"/>
    </row>
    <row r="114" spans="2:15" ht="14.25" customHeight="1" thickTop="1" thickBot="1" x14ac:dyDescent="0.25">
      <c r="B114" s="316"/>
      <c r="C114" s="341"/>
      <c r="D114" s="442"/>
      <c r="E114" s="436" t="s">
        <v>38</v>
      </c>
      <c r="F114" s="437"/>
      <c r="G114" s="437"/>
      <c r="H114" s="438"/>
      <c r="I114" s="1388"/>
      <c r="J114" s="1388"/>
      <c r="K114" s="341"/>
      <c r="L114" s="342"/>
      <c r="O114" s="332"/>
    </row>
    <row r="115" spans="2:15" ht="14.25" customHeight="1" thickTop="1" thickBot="1" x14ac:dyDescent="0.25">
      <c r="B115" s="316"/>
      <c r="C115" s="341"/>
      <c r="D115" s="442"/>
      <c r="E115" s="439" t="s">
        <v>149</v>
      </c>
      <c r="F115" s="440"/>
      <c r="G115" s="440"/>
      <c r="H115" s="441"/>
      <c r="I115" s="1389"/>
      <c r="J115" s="1390"/>
      <c r="K115" s="341"/>
      <c r="L115" s="342"/>
      <c r="O115" s="332"/>
    </row>
    <row r="116" spans="2:15" ht="14.25" customHeight="1" thickTop="1" thickBot="1" x14ac:dyDescent="0.25">
      <c r="B116" s="316"/>
      <c r="C116" s="341"/>
      <c r="D116" s="442"/>
      <c r="E116" s="439" t="s">
        <v>22</v>
      </c>
      <c r="F116" s="440"/>
      <c r="G116" s="440"/>
      <c r="H116" s="441"/>
      <c r="I116" s="1389"/>
      <c r="J116" s="1390"/>
      <c r="K116" s="341"/>
      <c r="L116" s="342"/>
      <c r="O116" s="332"/>
    </row>
    <row r="117" spans="2:15" ht="14.25" customHeight="1" thickTop="1" thickBot="1" x14ac:dyDescent="0.25">
      <c r="B117" s="316"/>
      <c r="C117" s="341"/>
      <c r="D117" s="442"/>
      <c r="E117" s="443" t="s">
        <v>21</v>
      </c>
      <c r="F117" s="444"/>
      <c r="G117" s="444"/>
      <c r="H117" s="444"/>
      <c r="I117" s="1389"/>
      <c r="J117" s="1390"/>
      <c r="K117" s="341"/>
      <c r="L117" s="342"/>
      <c r="O117" s="332"/>
    </row>
    <row r="118" spans="2:15" ht="14.25" customHeight="1" thickTop="1" thickBot="1" x14ac:dyDescent="0.25">
      <c r="B118" s="316"/>
      <c r="C118" s="341"/>
      <c r="D118" s="442"/>
      <c r="E118" s="445" t="s">
        <v>150</v>
      </c>
      <c r="F118" s="431"/>
      <c r="G118" s="431"/>
      <c r="H118" s="431"/>
      <c r="I118" s="1387"/>
      <c r="J118" s="1387"/>
      <c r="K118" s="341"/>
      <c r="L118" s="342"/>
      <c r="O118" s="332"/>
    </row>
    <row r="119" spans="2:15" ht="14.25" customHeight="1" thickTop="1" thickBot="1" x14ac:dyDescent="0.25">
      <c r="B119" s="316"/>
      <c r="C119" s="341"/>
      <c r="D119" s="442"/>
      <c r="E119" s="446" t="s">
        <v>62</v>
      </c>
      <c r="F119" s="435"/>
      <c r="G119" s="435"/>
      <c r="H119" s="447"/>
      <c r="I119" s="1391">
        <f>I121+I122+I120</f>
        <v>4</v>
      </c>
      <c r="J119" s="1392"/>
      <c r="K119" s="341"/>
      <c r="L119" s="342"/>
      <c r="O119" s="332"/>
    </row>
    <row r="120" spans="2:15" ht="14.25" customHeight="1" thickTop="1" thickBot="1" x14ac:dyDescent="0.25">
      <c r="B120" s="316"/>
      <c r="C120" s="341"/>
      <c r="D120" s="442"/>
      <c r="E120" s="448" t="s">
        <v>151</v>
      </c>
      <c r="F120" s="449"/>
      <c r="G120" s="449"/>
      <c r="H120" s="449"/>
      <c r="I120" s="1388"/>
      <c r="J120" s="1388"/>
      <c r="K120" s="341"/>
      <c r="L120" s="342"/>
      <c r="O120" s="332"/>
    </row>
    <row r="121" spans="2:15" ht="14.25" customHeight="1" thickTop="1" thickBot="1" x14ac:dyDescent="0.25">
      <c r="B121" s="316"/>
      <c r="C121" s="341"/>
      <c r="D121" s="442"/>
      <c r="E121" s="448" t="s">
        <v>41</v>
      </c>
      <c r="F121" s="444"/>
      <c r="G121" s="444"/>
      <c r="H121" s="444"/>
      <c r="I121" s="1389">
        <v>1</v>
      </c>
      <c r="J121" s="1390"/>
      <c r="K121" s="341"/>
      <c r="L121" s="342"/>
      <c r="O121" s="332"/>
    </row>
    <row r="122" spans="2:15" ht="14.25" customHeight="1" thickTop="1" thickBot="1" x14ac:dyDescent="0.25">
      <c r="B122" s="316"/>
      <c r="C122" s="341"/>
      <c r="D122" s="442"/>
      <c r="E122" s="436" t="s">
        <v>40</v>
      </c>
      <c r="F122" s="444"/>
      <c r="G122" s="444"/>
      <c r="H122" s="450"/>
      <c r="I122" s="1387">
        <v>3</v>
      </c>
      <c r="J122" s="1387"/>
      <c r="K122" s="341"/>
      <c r="L122" s="342"/>
      <c r="O122" s="332"/>
    </row>
    <row r="123" spans="2:15" ht="14.25" customHeight="1" thickTop="1" thickBot="1" x14ac:dyDescent="0.25">
      <c r="B123" s="316"/>
      <c r="C123" s="341"/>
      <c r="D123" s="442"/>
      <c r="E123" s="446" t="s">
        <v>63</v>
      </c>
      <c r="F123" s="435"/>
      <c r="G123" s="435"/>
      <c r="H123" s="435"/>
      <c r="I123" s="1391">
        <f>I125+I126+I124</f>
        <v>0</v>
      </c>
      <c r="J123" s="1392"/>
      <c r="K123" s="341"/>
      <c r="L123" s="342"/>
    </row>
    <row r="124" spans="2:15" ht="14.25" customHeight="1" thickTop="1" thickBot="1" x14ac:dyDescent="0.25">
      <c r="B124" s="316"/>
      <c r="C124" s="341"/>
      <c r="D124" s="442"/>
      <c r="E124" s="448" t="s">
        <v>42</v>
      </c>
      <c r="F124" s="449"/>
      <c r="G124" s="449"/>
      <c r="H124" s="449"/>
      <c r="I124" s="1388"/>
      <c r="J124" s="1388"/>
      <c r="K124" s="341"/>
      <c r="L124" s="342"/>
    </row>
    <row r="125" spans="2:15" ht="14.25" customHeight="1" thickTop="1" thickBot="1" x14ac:dyDescent="0.25">
      <c r="B125" s="316"/>
      <c r="C125" s="341"/>
      <c r="D125" s="442"/>
      <c r="E125" s="448" t="s">
        <v>41</v>
      </c>
      <c r="F125" s="444"/>
      <c r="G125" s="444"/>
      <c r="H125" s="444"/>
      <c r="I125" s="1389"/>
      <c r="J125" s="1390"/>
      <c r="K125" s="341"/>
      <c r="L125" s="342"/>
    </row>
    <row r="126" spans="2:15" ht="14.25" customHeight="1" thickTop="1" thickBot="1" x14ac:dyDescent="0.25">
      <c r="B126" s="316"/>
      <c r="C126" s="341"/>
      <c r="D126" s="442"/>
      <c r="E126" s="436" t="s">
        <v>40</v>
      </c>
      <c r="F126" s="444"/>
      <c r="G126" s="444"/>
      <c r="H126" s="450"/>
      <c r="I126" s="1387"/>
      <c r="J126" s="1387"/>
      <c r="K126" s="341"/>
      <c r="L126" s="342"/>
    </row>
    <row r="127" spans="2:15" ht="14.25" customHeight="1" thickTop="1" thickBot="1" x14ac:dyDescent="0.25">
      <c r="B127" s="316"/>
      <c r="C127" s="341"/>
      <c r="D127" s="442"/>
      <c r="E127" s="446" t="s">
        <v>122</v>
      </c>
      <c r="F127" s="435"/>
      <c r="G127" s="435"/>
      <c r="H127" s="435"/>
      <c r="I127" s="1367">
        <f>SUM(I128:J132)</f>
        <v>0</v>
      </c>
      <c r="J127" s="1367"/>
      <c r="K127" s="341"/>
      <c r="L127" s="342"/>
    </row>
    <row r="128" spans="2:15" ht="14.25" customHeight="1" thickTop="1" thickBot="1" x14ac:dyDescent="0.25">
      <c r="B128" s="316"/>
      <c r="C128" s="341"/>
      <c r="D128" s="442"/>
      <c r="E128" s="436" t="s">
        <v>38</v>
      </c>
      <c r="F128" s="437"/>
      <c r="G128" s="437"/>
      <c r="H128" s="438"/>
      <c r="I128" s="1388"/>
      <c r="J128" s="1388"/>
      <c r="K128" s="341"/>
      <c r="L128" s="342"/>
    </row>
    <row r="129" spans="2:12" ht="14.25" customHeight="1" thickTop="1" thickBot="1" x14ac:dyDescent="0.25">
      <c r="B129" s="316"/>
      <c r="C129" s="341"/>
      <c r="D129" s="442"/>
      <c r="E129" s="439" t="s">
        <v>149</v>
      </c>
      <c r="F129" s="440"/>
      <c r="G129" s="440"/>
      <c r="H129" s="441"/>
      <c r="I129" s="1389"/>
      <c r="J129" s="1390"/>
      <c r="K129" s="341"/>
      <c r="L129" s="342"/>
    </row>
    <row r="130" spans="2:12" ht="14.25" customHeight="1" thickTop="1" thickBot="1" x14ac:dyDescent="0.25">
      <c r="B130" s="316"/>
      <c r="C130" s="341"/>
      <c r="D130" s="442"/>
      <c r="E130" s="439" t="s">
        <v>22</v>
      </c>
      <c r="F130" s="440"/>
      <c r="G130" s="440"/>
      <c r="H130" s="441"/>
      <c r="I130" s="1389"/>
      <c r="J130" s="1390"/>
      <c r="K130" s="341"/>
      <c r="L130" s="342"/>
    </row>
    <row r="131" spans="2:12" ht="14.25" customHeight="1" thickTop="1" thickBot="1" x14ac:dyDescent="0.25">
      <c r="B131" s="316"/>
      <c r="C131" s="341"/>
      <c r="D131" s="442"/>
      <c r="E131" s="443" t="s">
        <v>21</v>
      </c>
      <c r="F131" s="444"/>
      <c r="G131" s="444"/>
      <c r="H131" s="444"/>
      <c r="I131" s="1389"/>
      <c r="J131" s="1390"/>
      <c r="K131" s="341"/>
      <c r="L131" s="342"/>
    </row>
    <row r="132" spans="2:12" ht="14.25" customHeight="1" thickTop="1" thickBot="1" x14ac:dyDescent="0.25">
      <c r="B132" s="316"/>
      <c r="C132" s="341"/>
      <c r="D132" s="442"/>
      <c r="E132" s="445" t="s">
        <v>150</v>
      </c>
      <c r="F132" s="431"/>
      <c r="G132" s="431"/>
      <c r="H132" s="431"/>
      <c r="I132" s="1387"/>
      <c r="J132" s="1387"/>
      <c r="K132" s="341"/>
      <c r="L132" s="342"/>
    </row>
    <row r="133" spans="2:12" ht="14.25" customHeight="1" thickTop="1" thickBot="1" x14ac:dyDescent="0.25">
      <c r="B133" s="316"/>
      <c r="C133" s="341"/>
      <c r="D133" s="442"/>
      <c r="E133" s="434" t="s">
        <v>123</v>
      </c>
      <c r="F133" s="435"/>
      <c r="G133" s="435"/>
      <c r="H133" s="435"/>
      <c r="I133" s="1367">
        <f>SUM(I134:J138)</f>
        <v>10</v>
      </c>
      <c r="J133" s="1367"/>
      <c r="K133" s="341"/>
      <c r="L133" s="342"/>
    </row>
    <row r="134" spans="2:12" ht="14.25" customHeight="1" thickTop="1" thickBot="1" x14ac:dyDescent="0.25">
      <c r="B134" s="316"/>
      <c r="C134" s="341"/>
      <c r="D134" s="442"/>
      <c r="E134" s="436" t="s">
        <v>42</v>
      </c>
      <c r="F134" s="437"/>
      <c r="G134" s="437"/>
      <c r="H134" s="438"/>
      <c r="I134" s="1493">
        <v>3</v>
      </c>
      <c r="J134" s="1489"/>
      <c r="K134" s="341"/>
      <c r="L134" s="342"/>
    </row>
    <row r="135" spans="2:12" ht="14.25" customHeight="1" thickTop="1" thickBot="1" x14ac:dyDescent="0.25">
      <c r="B135" s="316"/>
      <c r="C135" s="341"/>
      <c r="D135" s="442"/>
      <c r="E135" s="439" t="s">
        <v>149</v>
      </c>
      <c r="F135" s="440"/>
      <c r="G135" s="440"/>
      <c r="H135" s="441"/>
      <c r="I135" s="1493"/>
      <c r="J135" s="1489"/>
      <c r="K135" s="341"/>
      <c r="L135" s="342"/>
    </row>
    <row r="136" spans="2:12" ht="14.25" customHeight="1" thickTop="1" thickBot="1" x14ac:dyDescent="0.25">
      <c r="B136" s="316"/>
      <c r="C136" s="341"/>
      <c r="D136" s="442"/>
      <c r="E136" s="439" t="s">
        <v>41</v>
      </c>
      <c r="F136" s="440"/>
      <c r="G136" s="440"/>
      <c r="H136" s="441"/>
      <c r="I136" s="1493">
        <v>3</v>
      </c>
      <c r="J136" s="1489"/>
      <c r="K136" s="341"/>
      <c r="L136" s="342"/>
    </row>
    <row r="137" spans="2:12" ht="14.25" customHeight="1" thickTop="1" thickBot="1" x14ac:dyDescent="0.25">
      <c r="B137" s="316"/>
      <c r="C137" s="341"/>
      <c r="D137" s="442"/>
      <c r="E137" s="443" t="s">
        <v>40</v>
      </c>
      <c r="F137" s="444"/>
      <c r="G137" s="444"/>
      <c r="H137" s="444"/>
      <c r="I137" s="1493">
        <v>4</v>
      </c>
      <c r="J137" s="1489"/>
      <c r="K137" s="341"/>
      <c r="L137" s="342"/>
    </row>
    <row r="138" spans="2:12" ht="14.25" customHeight="1" thickTop="1" thickBot="1" x14ac:dyDescent="0.25">
      <c r="B138" s="316"/>
      <c r="C138" s="341"/>
      <c r="D138" s="442"/>
      <c r="E138" s="445" t="s">
        <v>152</v>
      </c>
      <c r="F138" s="431"/>
      <c r="G138" s="431"/>
      <c r="H138" s="431"/>
      <c r="I138" s="1486"/>
      <c r="J138" s="1487"/>
      <c r="K138" s="341"/>
      <c r="L138" s="342"/>
    </row>
    <row r="139" spans="2:12" ht="14.25" customHeight="1" thickTop="1" thickBot="1" x14ac:dyDescent="0.25">
      <c r="B139" s="316"/>
      <c r="C139" s="341"/>
      <c r="D139" s="442"/>
      <c r="E139" s="434" t="s">
        <v>148</v>
      </c>
      <c r="F139" s="435"/>
      <c r="G139" s="435"/>
      <c r="H139" s="435"/>
      <c r="I139" s="1367">
        <f>SUM(I140:J144)</f>
        <v>0</v>
      </c>
      <c r="J139" s="1367"/>
      <c r="K139" s="341"/>
      <c r="L139" s="342"/>
    </row>
    <row r="140" spans="2:12" ht="14.25" customHeight="1" thickTop="1" thickBot="1" x14ac:dyDescent="0.25">
      <c r="B140" s="316"/>
      <c r="C140" s="341"/>
      <c r="D140" s="442"/>
      <c r="E140" s="436" t="s">
        <v>38</v>
      </c>
      <c r="F140" s="437"/>
      <c r="G140" s="437"/>
      <c r="H140" s="438"/>
      <c r="I140" s="1388"/>
      <c r="J140" s="1388"/>
      <c r="K140" s="341"/>
      <c r="L140" s="342"/>
    </row>
    <row r="141" spans="2:12" ht="14.25" customHeight="1" thickTop="1" thickBot="1" x14ac:dyDescent="0.25">
      <c r="B141" s="316"/>
      <c r="C141" s="341"/>
      <c r="D141" s="442"/>
      <c r="E141" s="439" t="s">
        <v>149</v>
      </c>
      <c r="F141" s="440"/>
      <c r="G141" s="440"/>
      <c r="H141" s="441"/>
      <c r="I141" s="1389"/>
      <c r="J141" s="1390"/>
      <c r="K141" s="341"/>
      <c r="L141" s="342"/>
    </row>
    <row r="142" spans="2:12" ht="14.25" customHeight="1" thickTop="1" thickBot="1" x14ac:dyDescent="0.25">
      <c r="B142" s="316"/>
      <c r="C142" s="341"/>
      <c r="D142" s="442"/>
      <c r="E142" s="439" t="s">
        <v>22</v>
      </c>
      <c r="F142" s="440"/>
      <c r="G142" s="440"/>
      <c r="H142" s="441"/>
      <c r="I142" s="1389"/>
      <c r="J142" s="1390"/>
      <c r="K142" s="341"/>
      <c r="L142" s="342"/>
    </row>
    <row r="143" spans="2:12" ht="14.25" customHeight="1" thickTop="1" thickBot="1" x14ac:dyDescent="0.25">
      <c r="B143" s="316"/>
      <c r="C143" s="341"/>
      <c r="D143" s="442"/>
      <c r="E143" s="443" t="s">
        <v>21</v>
      </c>
      <c r="F143" s="444"/>
      <c r="G143" s="444"/>
      <c r="H143" s="444"/>
      <c r="I143" s="1389"/>
      <c r="J143" s="1390"/>
      <c r="K143" s="341"/>
      <c r="L143" s="342"/>
    </row>
    <row r="144" spans="2:12" ht="14.25" customHeight="1" thickTop="1" thickBot="1" x14ac:dyDescent="0.25">
      <c r="B144" s="316"/>
      <c r="C144" s="341"/>
      <c r="D144" s="442"/>
      <c r="E144" s="445" t="s">
        <v>150</v>
      </c>
      <c r="F144" s="431"/>
      <c r="G144" s="431"/>
      <c r="H144" s="431"/>
      <c r="I144" s="1387"/>
      <c r="J144" s="1387"/>
      <c r="K144" s="341"/>
      <c r="L144" s="342"/>
    </row>
    <row r="145" spans="2:14" ht="16.5" customHeight="1" thickTop="1" thickBot="1" x14ac:dyDescent="0.25">
      <c r="B145" s="316"/>
      <c r="C145" s="341"/>
      <c r="D145" s="451" t="s">
        <v>153</v>
      </c>
      <c r="E145" s="452"/>
      <c r="F145" s="453"/>
      <c r="G145" s="454"/>
      <c r="H145" s="454"/>
      <c r="I145" s="1332">
        <f>(I146+I151+I156+I161+I166+I171+I176)</f>
        <v>2</v>
      </c>
      <c r="J145" s="1333"/>
      <c r="K145" s="341"/>
      <c r="L145" s="342"/>
    </row>
    <row r="146" spans="2:14" ht="14.25" customHeight="1" thickTop="1" thickBot="1" x14ac:dyDescent="0.25">
      <c r="B146" s="316"/>
      <c r="C146" s="341"/>
      <c r="D146" s="455"/>
      <c r="E146" s="456" t="s">
        <v>23</v>
      </c>
      <c r="F146" s="435"/>
      <c r="G146" s="435"/>
      <c r="H146" s="447"/>
      <c r="I146" s="1391">
        <f>(I147+I148+I149+I150)</f>
        <v>2</v>
      </c>
      <c r="J146" s="1392"/>
      <c r="K146" s="341"/>
      <c r="L146" s="342"/>
      <c r="N146" s="332"/>
    </row>
    <row r="147" spans="2:14" ht="14.25" customHeight="1" thickTop="1" thickBot="1" x14ac:dyDescent="0.25">
      <c r="B147" s="316"/>
      <c r="C147" s="341"/>
      <c r="D147" s="457"/>
      <c r="E147" s="458" t="s">
        <v>38</v>
      </c>
      <c r="F147" s="444"/>
      <c r="G147" s="444"/>
      <c r="H147" s="450"/>
      <c r="I147" s="1387">
        <v>2</v>
      </c>
      <c r="J147" s="1387"/>
      <c r="K147" s="341"/>
      <c r="L147" s="342"/>
      <c r="N147" s="332"/>
    </row>
    <row r="148" spans="2:14" ht="14.25" customHeight="1" thickTop="1" thickBot="1" x14ac:dyDescent="0.25">
      <c r="B148" s="316"/>
      <c r="C148" s="341"/>
      <c r="D148" s="457"/>
      <c r="E148" s="458" t="s">
        <v>149</v>
      </c>
      <c r="F148" s="444"/>
      <c r="G148" s="444"/>
      <c r="H148" s="450"/>
      <c r="I148" s="1387"/>
      <c r="J148" s="1387"/>
      <c r="K148" s="341"/>
      <c r="L148" s="342"/>
      <c r="N148" s="332"/>
    </row>
    <row r="149" spans="2:14" ht="14.25" customHeight="1" thickTop="1" thickBot="1" x14ac:dyDescent="0.25">
      <c r="B149" s="316"/>
      <c r="C149" s="341"/>
      <c r="D149" s="457"/>
      <c r="E149" s="458" t="s">
        <v>22</v>
      </c>
      <c r="F149" s="444"/>
      <c r="G149" s="444"/>
      <c r="H149" s="450"/>
      <c r="I149" s="1387"/>
      <c r="J149" s="1387"/>
      <c r="K149" s="341"/>
      <c r="L149" s="342"/>
      <c r="N149" s="332"/>
    </row>
    <row r="150" spans="2:14" ht="14.25" customHeight="1" thickTop="1" thickBot="1" x14ac:dyDescent="0.25">
      <c r="B150" s="316"/>
      <c r="C150" s="341"/>
      <c r="D150" s="457"/>
      <c r="E150" s="458" t="s">
        <v>21</v>
      </c>
      <c r="F150" s="459"/>
      <c r="G150" s="459"/>
      <c r="H150" s="460"/>
      <c r="I150" s="1387"/>
      <c r="J150" s="1387"/>
      <c r="K150" s="341"/>
      <c r="L150" s="342"/>
      <c r="M150" s="332"/>
      <c r="N150" s="332"/>
    </row>
    <row r="151" spans="2:14" ht="14.25" customHeight="1" thickTop="1" thickBot="1" x14ac:dyDescent="0.25">
      <c r="B151" s="316"/>
      <c r="C151" s="341"/>
      <c r="D151" s="457"/>
      <c r="E151" s="461" t="s">
        <v>7</v>
      </c>
      <c r="F151" s="462"/>
      <c r="G151" s="462"/>
      <c r="H151" s="462"/>
      <c r="I151" s="1393">
        <f>(I152+I153+I154+I155)</f>
        <v>0</v>
      </c>
      <c r="J151" s="1393"/>
      <c r="K151" s="341"/>
      <c r="L151" s="342"/>
      <c r="M151" s="332"/>
      <c r="N151" s="332"/>
    </row>
    <row r="152" spans="2:14" ht="14.25" customHeight="1" thickTop="1" thickBot="1" x14ac:dyDescent="0.25">
      <c r="B152" s="316"/>
      <c r="C152" s="341"/>
      <c r="D152" s="457"/>
      <c r="E152" s="458" t="s">
        <v>38</v>
      </c>
      <c r="F152" s="444"/>
      <c r="G152" s="444"/>
      <c r="H152" s="450"/>
      <c r="I152" s="1387"/>
      <c r="J152" s="1387"/>
      <c r="K152" s="341"/>
      <c r="L152" s="342"/>
      <c r="M152" s="332"/>
      <c r="N152" s="332"/>
    </row>
    <row r="153" spans="2:14" ht="14.25" customHeight="1" thickTop="1" thickBot="1" x14ac:dyDescent="0.25">
      <c r="B153" s="316"/>
      <c r="C153" s="341"/>
      <c r="D153" s="457"/>
      <c r="E153" s="458" t="s">
        <v>149</v>
      </c>
      <c r="F153" s="444"/>
      <c r="G153" s="444"/>
      <c r="H153" s="450"/>
      <c r="I153" s="1387"/>
      <c r="J153" s="1387"/>
      <c r="K153" s="341"/>
      <c r="L153" s="342"/>
      <c r="M153" s="332"/>
      <c r="N153" s="332"/>
    </row>
    <row r="154" spans="2:14" ht="14.25" customHeight="1" thickTop="1" thickBot="1" x14ac:dyDescent="0.25">
      <c r="B154" s="316"/>
      <c r="C154" s="341"/>
      <c r="D154" s="457"/>
      <c r="E154" s="458" t="s">
        <v>22</v>
      </c>
      <c r="F154" s="444"/>
      <c r="G154" s="444"/>
      <c r="H154" s="450"/>
      <c r="I154" s="1387"/>
      <c r="J154" s="1387"/>
      <c r="K154" s="341"/>
      <c r="L154" s="342"/>
      <c r="M154" s="332"/>
      <c r="N154" s="332"/>
    </row>
    <row r="155" spans="2:14" ht="14.25" customHeight="1" thickTop="1" thickBot="1" x14ac:dyDescent="0.25">
      <c r="B155" s="316"/>
      <c r="C155" s="341"/>
      <c r="D155" s="457"/>
      <c r="E155" s="458" t="s">
        <v>21</v>
      </c>
      <c r="F155" s="459"/>
      <c r="G155" s="459"/>
      <c r="H155" s="460"/>
      <c r="I155" s="1387"/>
      <c r="J155" s="1387"/>
      <c r="K155" s="341"/>
      <c r="L155" s="342"/>
      <c r="M155" s="332"/>
      <c r="N155" s="332"/>
    </row>
    <row r="156" spans="2:14" ht="14.25" customHeight="1" thickTop="1" thickBot="1" x14ac:dyDescent="0.25">
      <c r="B156" s="316"/>
      <c r="C156" s="341"/>
      <c r="D156" s="457"/>
      <c r="E156" s="461" t="s">
        <v>154</v>
      </c>
      <c r="F156" s="462"/>
      <c r="G156" s="462"/>
      <c r="H156" s="462"/>
      <c r="I156" s="1393">
        <f>(I157+I158+I159+I160)</f>
        <v>0</v>
      </c>
      <c r="J156" s="1393"/>
      <c r="K156" s="341"/>
      <c r="L156" s="342"/>
      <c r="M156" s="332"/>
      <c r="N156" s="332"/>
    </row>
    <row r="157" spans="2:14" ht="14.25" customHeight="1" thickTop="1" thickBot="1" x14ac:dyDescent="0.25">
      <c r="B157" s="316"/>
      <c r="C157" s="341"/>
      <c r="D157" s="457"/>
      <c r="E157" s="458" t="s">
        <v>38</v>
      </c>
      <c r="F157" s="444"/>
      <c r="G157" s="444"/>
      <c r="H157" s="450"/>
      <c r="I157" s="1387"/>
      <c r="J157" s="1387"/>
      <c r="K157" s="341"/>
      <c r="L157" s="342"/>
      <c r="M157" s="332"/>
      <c r="N157" s="332"/>
    </row>
    <row r="158" spans="2:14" ht="14.25" customHeight="1" thickTop="1" thickBot="1" x14ac:dyDescent="0.25">
      <c r="B158" s="316"/>
      <c r="C158" s="341"/>
      <c r="D158" s="457"/>
      <c r="E158" s="458" t="s">
        <v>149</v>
      </c>
      <c r="F158" s="444"/>
      <c r="G158" s="444"/>
      <c r="H158" s="450"/>
      <c r="I158" s="1387"/>
      <c r="J158" s="1387"/>
      <c r="K158" s="341"/>
      <c r="L158" s="342"/>
      <c r="M158" s="332"/>
      <c r="N158" s="332"/>
    </row>
    <row r="159" spans="2:14" ht="14.25" customHeight="1" thickTop="1" thickBot="1" x14ac:dyDescent="0.25">
      <c r="B159" s="316"/>
      <c r="C159" s="341"/>
      <c r="D159" s="457"/>
      <c r="E159" s="458" t="s">
        <v>22</v>
      </c>
      <c r="F159" s="444"/>
      <c r="G159" s="444"/>
      <c r="H159" s="450"/>
      <c r="I159" s="1387"/>
      <c r="J159" s="1387"/>
      <c r="K159" s="341"/>
      <c r="L159" s="342"/>
      <c r="M159" s="332"/>
      <c r="N159" s="332"/>
    </row>
    <row r="160" spans="2:14" ht="14.25" customHeight="1" thickTop="1" thickBot="1" x14ac:dyDescent="0.25">
      <c r="B160" s="316"/>
      <c r="C160" s="341"/>
      <c r="D160" s="457"/>
      <c r="E160" s="458" t="s">
        <v>21</v>
      </c>
      <c r="F160" s="459"/>
      <c r="G160" s="459"/>
      <c r="H160" s="460"/>
      <c r="I160" s="1387"/>
      <c r="J160" s="1387"/>
      <c r="K160" s="341"/>
      <c r="L160" s="342"/>
      <c r="M160" s="332"/>
      <c r="N160" s="332"/>
    </row>
    <row r="161" spans="1:14" ht="14.25" customHeight="1" thickTop="1" thickBot="1" x14ac:dyDescent="0.25">
      <c r="B161" s="316"/>
      <c r="C161" s="341"/>
      <c r="D161" s="457"/>
      <c r="E161" s="463" t="s">
        <v>64</v>
      </c>
      <c r="F161" s="435"/>
      <c r="G161" s="435"/>
      <c r="H161" s="447"/>
      <c r="I161" s="1393">
        <f>(I162+I163+I164+I165)</f>
        <v>0</v>
      </c>
      <c r="J161" s="1393"/>
      <c r="K161" s="341"/>
      <c r="L161" s="342"/>
      <c r="M161" s="332"/>
      <c r="N161" s="332"/>
    </row>
    <row r="162" spans="1:14" ht="14.25" customHeight="1" thickTop="1" thickBot="1" x14ac:dyDescent="0.25">
      <c r="B162" s="316"/>
      <c r="C162" s="341"/>
      <c r="D162" s="457"/>
      <c r="E162" s="464" t="s">
        <v>39</v>
      </c>
      <c r="F162" s="437"/>
      <c r="G162" s="437"/>
      <c r="H162" s="438"/>
      <c r="I162" s="1387"/>
      <c r="J162" s="1387"/>
      <c r="K162" s="341"/>
      <c r="L162" s="342"/>
      <c r="M162" s="332"/>
      <c r="N162" s="332"/>
    </row>
    <row r="163" spans="1:14" ht="14.25" customHeight="1" thickTop="1" thickBot="1" x14ac:dyDescent="0.25">
      <c r="B163" s="316"/>
      <c r="C163" s="341"/>
      <c r="D163" s="457"/>
      <c r="E163" s="464" t="s">
        <v>149</v>
      </c>
      <c r="F163" s="437"/>
      <c r="G163" s="437"/>
      <c r="H163" s="438"/>
      <c r="I163" s="1387"/>
      <c r="J163" s="1387"/>
      <c r="K163" s="341"/>
      <c r="L163" s="342"/>
      <c r="M163" s="332"/>
      <c r="N163" s="332"/>
    </row>
    <row r="164" spans="1:14" ht="14.25" customHeight="1" thickTop="1" thickBot="1" x14ac:dyDescent="0.25">
      <c r="B164" s="316"/>
      <c r="C164" s="341"/>
      <c r="D164" s="457"/>
      <c r="E164" s="464" t="s">
        <v>41</v>
      </c>
      <c r="F164" s="437"/>
      <c r="G164" s="437"/>
      <c r="H164" s="438"/>
      <c r="I164" s="1387"/>
      <c r="J164" s="1387"/>
      <c r="K164" s="341"/>
      <c r="L164" s="342"/>
      <c r="M164" s="332"/>
      <c r="N164" s="332"/>
    </row>
    <row r="165" spans="1:14" ht="14.25" customHeight="1" thickTop="1" thickBot="1" x14ac:dyDescent="0.25">
      <c r="A165" s="332"/>
      <c r="B165" s="317"/>
      <c r="C165" s="341"/>
      <c r="D165" s="457"/>
      <c r="E165" s="464" t="s">
        <v>40</v>
      </c>
      <c r="F165" s="437"/>
      <c r="G165" s="437"/>
      <c r="H165" s="438"/>
      <c r="I165" s="1387"/>
      <c r="J165" s="1387"/>
      <c r="K165" s="341"/>
      <c r="L165" s="342"/>
      <c r="M165" s="332"/>
    </row>
    <row r="166" spans="1:14" ht="14.25" customHeight="1" thickTop="1" thickBot="1" x14ac:dyDescent="0.25">
      <c r="A166" s="332"/>
      <c r="B166" s="317"/>
      <c r="C166" s="341"/>
      <c r="D166" s="457"/>
      <c r="E166" s="463" t="s">
        <v>65</v>
      </c>
      <c r="F166" s="435"/>
      <c r="G166" s="435"/>
      <c r="H166" s="447"/>
      <c r="I166" s="1393">
        <f>(I167+I168+I169+I170)</f>
        <v>0</v>
      </c>
      <c r="J166" s="1393"/>
      <c r="K166" s="341"/>
      <c r="L166" s="342"/>
      <c r="M166" s="332"/>
    </row>
    <row r="167" spans="1:14" ht="14.25" customHeight="1" thickTop="1" thickBot="1" x14ac:dyDescent="0.25">
      <c r="A167" s="332"/>
      <c r="B167" s="317"/>
      <c r="C167" s="341"/>
      <c r="D167" s="457"/>
      <c r="E167" s="464" t="s">
        <v>42</v>
      </c>
      <c r="F167" s="437"/>
      <c r="G167" s="437"/>
      <c r="H167" s="438"/>
      <c r="I167" s="1387"/>
      <c r="J167" s="1387"/>
      <c r="K167" s="341"/>
      <c r="L167" s="342"/>
      <c r="M167" s="332"/>
    </row>
    <row r="168" spans="1:14" ht="14.25" customHeight="1" thickTop="1" thickBot="1" x14ac:dyDescent="0.25">
      <c r="A168" s="332"/>
      <c r="B168" s="317"/>
      <c r="C168" s="341"/>
      <c r="D168" s="457"/>
      <c r="E168" s="464" t="s">
        <v>149</v>
      </c>
      <c r="F168" s="437"/>
      <c r="G168" s="437"/>
      <c r="H168" s="438"/>
      <c r="I168" s="1387"/>
      <c r="J168" s="1387"/>
      <c r="K168" s="341"/>
      <c r="L168" s="342"/>
      <c r="M168" s="332"/>
    </row>
    <row r="169" spans="1:14" ht="14.25" customHeight="1" thickTop="1" thickBot="1" x14ac:dyDescent="0.25">
      <c r="A169" s="332"/>
      <c r="B169" s="317"/>
      <c r="C169" s="341"/>
      <c r="D169" s="457"/>
      <c r="E169" s="464" t="s">
        <v>41</v>
      </c>
      <c r="F169" s="437"/>
      <c r="G169" s="437"/>
      <c r="H169" s="438"/>
      <c r="I169" s="1387"/>
      <c r="J169" s="1387"/>
      <c r="K169" s="341"/>
      <c r="L169" s="342"/>
      <c r="M169" s="332"/>
    </row>
    <row r="170" spans="1:14" ht="14.25" customHeight="1" thickTop="1" thickBot="1" x14ac:dyDescent="0.25">
      <c r="A170" s="332"/>
      <c r="B170" s="317"/>
      <c r="C170" s="341"/>
      <c r="D170" s="457"/>
      <c r="E170" s="464" t="s">
        <v>40</v>
      </c>
      <c r="F170" s="437"/>
      <c r="G170" s="437"/>
      <c r="H170" s="438"/>
      <c r="I170" s="1387"/>
      <c r="J170" s="1387"/>
      <c r="K170" s="341"/>
      <c r="L170" s="342"/>
      <c r="M170" s="332"/>
    </row>
    <row r="171" spans="1:14" ht="14.25" customHeight="1" thickTop="1" thickBot="1" x14ac:dyDescent="0.25">
      <c r="A171" s="332"/>
      <c r="B171" s="317"/>
      <c r="C171" s="341"/>
      <c r="D171" s="457"/>
      <c r="E171" s="463" t="s">
        <v>175</v>
      </c>
      <c r="F171" s="435"/>
      <c r="G171" s="435"/>
      <c r="H171" s="447"/>
      <c r="I171" s="1393">
        <f>(I172+I173+I174+I175)</f>
        <v>0</v>
      </c>
      <c r="J171" s="1393"/>
      <c r="K171" s="341"/>
      <c r="L171" s="342"/>
      <c r="M171" s="332"/>
    </row>
    <row r="172" spans="1:14" ht="14.25" customHeight="1" thickTop="1" thickBot="1" x14ac:dyDescent="0.25">
      <c r="A172" s="332"/>
      <c r="B172" s="317"/>
      <c r="C172" s="341"/>
      <c r="D172" s="457"/>
      <c r="E172" s="464" t="s">
        <v>42</v>
      </c>
      <c r="F172" s="437"/>
      <c r="G172" s="437"/>
      <c r="H172" s="438"/>
      <c r="I172" s="1387"/>
      <c r="J172" s="1387"/>
      <c r="K172" s="341"/>
      <c r="L172" s="342"/>
      <c r="M172" s="332"/>
    </row>
    <row r="173" spans="1:14" ht="14.25" customHeight="1" thickTop="1" thickBot="1" x14ac:dyDescent="0.25">
      <c r="A173" s="332"/>
      <c r="B173" s="317"/>
      <c r="C173" s="341"/>
      <c r="D173" s="457"/>
      <c r="E173" s="464" t="s">
        <v>149</v>
      </c>
      <c r="F173" s="437"/>
      <c r="G173" s="437"/>
      <c r="H173" s="438"/>
      <c r="I173" s="1394"/>
      <c r="J173" s="1394"/>
      <c r="K173" s="341"/>
      <c r="L173" s="342"/>
      <c r="M173" s="332"/>
    </row>
    <row r="174" spans="1:14" ht="14.25" customHeight="1" thickTop="1" thickBot="1" x14ac:dyDescent="0.25">
      <c r="A174" s="332"/>
      <c r="B174" s="317"/>
      <c r="C174" s="341"/>
      <c r="D174" s="457"/>
      <c r="E174" s="464" t="s">
        <v>41</v>
      </c>
      <c r="F174" s="437"/>
      <c r="G174" s="437"/>
      <c r="H174" s="438"/>
      <c r="I174" s="1387"/>
      <c r="J174" s="1387"/>
      <c r="K174" s="341"/>
      <c r="L174" s="342"/>
      <c r="M174" s="332"/>
    </row>
    <row r="175" spans="1:14" ht="14.25" customHeight="1" thickTop="1" thickBot="1" x14ac:dyDescent="0.25">
      <c r="A175" s="332"/>
      <c r="B175" s="317"/>
      <c r="C175" s="341"/>
      <c r="D175" s="457"/>
      <c r="E175" s="464" t="s">
        <v>40</v>
      </c>
      <c r="F175" s="437"/>
      <c r="G175" s="437"/>
      <c r="H175" s="438"/>
      <c r="I175" s="1387"/>
      <c r="J175" s="1387"/>
      <c r="K175" s="341"/>
      <c r="L175" s="342"/>
      <c r="M175" s="332"/>
    </row>
    <row r="176" spans="1:14" ht="14.25" customHeight="1" thickTop="1" thickBot="1" x14ac:dyDescent="0.25">
      <c r="A176" s="332"/>
      <c r="B176" s="317"/>
      <c r="C176" s="341"/>
      <c r="D176" s="457"/>
      <c r="E176" s="463" t="s">
        <v>172</v>
      </c>
      <c r="F176" s="435"/>
      <c r="G176" s="435"/>
      <c r="H176" s="447"/>
      <c r="I176" s="1393">
        <f>(I177+I178+I179+I180)</f>
        <v>0</v>
      </c>
      <c r="J176" s="1393"/>
      <c r="K176" s="341"/>
      <c r="L176" s="342"/>
      <c r="M176" s="332"/>
    </row>
    <row r="177" spans="1:17" ht="14.25" customHeight="1" thickTop="1" thickBot="1" x14ac:dyDescent="0.25">
      <c r="A177" s="332"/>
      <c r="B177" s="317"/>
      <c r="C177" s="341"/>
      <c r="D177" s="457"/>
      <c r="E177" s="464" t="s">
        <v>42</v>
      </c>
      <c r="F177" s="437"/>
      <c r="G177" s="437"/>
      <c r="H177" s="438"/>
      <c r="I177" s="1387"/>
      <c r="J177" s="1387"/>
      <c r="K177" s="341"/>
      <c r="L177" s="342"/>
      <c r="M177" s="332"/>
    </row>
    <row r="178" spans="1:17" ht="14.25" customHeight="1" thickTop="1" thickBot="1" x14ac:dyDescent="0.25">
      <c r="A178" s="332"/>
      <c r="B178" s="317"/>
      <c r="C178" s="341"/>
      <c r="D178" s="457"/>
      <c r="E178" s="464" t="s">
        <v>149</v>
      </c>
      <c r="F178" s="437"/>
      <c r="G178" s="437"/>
      <c r="H178" s="438"/>
      <c r="I178" s="1387"/>
      <c r="J178" s="1387"/>
      <c r="K178" s="341"/>
      <c r="L178" s="342"/>
      <c r="M178" s="332"/>
    </row>
    <row r="179" spans="1:17" ht="14.25" customHeight="1" thickTop="1" thickBot="1" x14ac:dyDescent="0.25">
      <c r="A179" s="332"/>
      <c r="B179" s="317"/>
      <c r="C179" s="341"/>
      <c r="D179" s="457"/>
      <c r="E179" s="464" t="s">
        <v>41</v>
      </c>
      <c r="F179" s="437"/>
      <c r="G179" s="437"/>
      <c r="H179" s="438"/>
      <c r="I179" s="1387"/>
      <c r="J179" s="1387"/>
      <c r="K179" s="341"/>
      <c r="L179" s="342"/>
      <c r="M179" s="332"/>
    </row>
    <row r="180" spans="1:17" ht="14.25" customHeight="1" thickTop="1" thickBot="1" x14ac:dyDescent="0.25">
      <c r="A180" s="332"/>
      <c r="B180" s="317"/>
      <c r="C180" s="341"/>
      <c r="D180" s="465"/>
      <c r="E180" s="464" t="s">
        <v>40</v>
      </c>
      <c r="F180" s="437"/>
      <c r="G180" s="437"/>
      <c r="H180" s="438"/>
      <c r="I180" s="1387"/>
      <c r="J180" s="1387"/>
      <c r="K180" s="341"/>
      <c r="L180" s="342"/>
    </row>
    <row r="181" spans="1:17" ht="16.5" thickTop="1" thickBot="1" x14ac:dyDescent="0.25">
      <c r="B181" s="316"/>
      <c r="C181" s="341"/>
      <c r="D181" s="884" t="s">
        <v>68</v>
      </c>
      <c r="E181" s="466"/>
      <c r="F181" s="454"/>
      <c r="G181" s="454"/>
      <c r="H181" s="467"/>
      <c r="I181" s="1343">
        <f>SUM(I182:J219)</f>
        <v>135</v>
      </c>
      <c r="J181" s="1343"/>
      <c r="K181" s="341"/>
      <c r="L181" s="342"/>
      <c r="P181" s="332"/>
      <c r="Q181" s="332"/>
    </row>
    <row r="182" spans="1:17" s="332" customFormat="1" ht="14.25" customHeight="1" thickTop="1" thickBot="1" x14ac:dyDescent="0.25">
      <c r="A182" s="320"/>
      <c r="B182" s="316"/>
      <c r="C182" s="316"/>
      <c r="D182" s="468"/>
      <c r="E182" s="469" t="s">
        <v>45</v>
      </c>
      <c r="F182" s="470"/>
      <c r="G182" s="470"/>
      <c r="H182" s="471"/>
      <c r="I182" s="1490"/>
      <c r="J182" s="1490"/>
      <c r="K182" s="341"/>
      <c r="L182" s="342"/>
      <c r="M182" s="320"/>
      <c r="N182" s="320"/>
      <c r="O182" s="320"/>
      <c r="P182" s="320"/>
      <c r="Q182" s="320"/>
    </row>
    <row r="183" spans="1:17" ht="14.25" customHeight="1" thickTop="1" thickBot="1" x14ac:dyDescent="0.25">
      <c r="B183" s="316"/>
      <c r="C183" s="316"/>
      <c r="D183" s="468"/>
      <c r="E183" s="469" t="s">
        <v>31</v>
      </c>
      <c r="F183" s="437"/>
      <c r="G183" s="437"/>
      <c r="H183" s="438"/>
      <c r="I183" s="1490"/>
      <c r="J183" s="1490"/>
      <c r="K183" s="341"/>
      <c r="L183" s="342"/>
    </row>
    <row r="184" spans="1:17" ht="14.25" customHeight="1" thickTop="1" thickBot="1" x14ac:dyDescent="0.25">
      <c r="B184" s="316"/>
      <c r="C184" s="316"/>
      <c r="D184" s="468"/>
      <c r="E184" s="469" t="s">
        <v>46</v>
      </c>
      <c r="F184" s="472"/>
      <c r="G184" s="437"/>
      <c r="H184" s="438"/>
      <c r="I184" s="1490"/>
      <c r="J184" s="1490"/>
      <c r="K184" s="341"/>
      <c r="L184" s="342"/>
    </row>
    <row r="185" spans="1:17" ht="14.25" customHeight="1" thickTop="1" thickBot="1" x14ac:dyDescent="0.25">
      <c r="B185" s="316"/>
      <c r="C185" s="341"/>
      <c r="D185" s="468"/>
      <c r="E185" s="469" t="s">
        <v>70</v>
      </c>
      <c r="F185" s="437"/>
      <c r="G185" s="437"/>
      <c r="H185" s="438"/>
      <c r="I185" s="1490"/>
      <c r="J185" s="1490"/>
      <c r="K185" s="341"/>
      <c r="L185" s="342"/>
    </row>
    <row r="186" spans="1:17" ht="14.25" customHeight="1" thickTop="1" thickBot="1" x14ac:dyDescent="0.4">
      <c r="B186" s="316"/>
      <c r="C186" s="341"/>
      <c r="D186" s="468"/>
      <c r="E186" s="469" t="s">
        <v>29</v>
      </c>
      <c r="F186" s="437"/>
      <c r="G186" s="437"/>
      <c r="H186" s="438"/>
      <c r="I186" s="1490"/>
      <c r="J186" s="1490"/>
      <c r="K186" s="341"/>
      <c r="L186" s="342"/>
      <c r="M186" s="473"/>
    </row>
    <row r="187" spans="1:17" ht="14.25" customHeight="1" thickTop="1" thickBot="1" x14ac:dyDescent="0.4">
      <c r="B187" s="316"/>
      <c r="C187" s="341"/>
      <c r="D187" s="468"/>
      <c r="E187" s="469" t="s">
        <v>124</v>
      </c>
      <c r="F187" s="437"/>
      <c r="G187" s="437"/>
      <c r="H187" s="438"/>
      <c r="I187" s="1491"/>
      <c r="J187" s="1492"/>
      <c r="K187" s="341"/>
      <c r="L187" s="342"/>
      <c r="M187" s="473"/>
    </row>
    <row r="188" spans="1:17" ht="14.25" customHeight="1" thickTop="1" thickBot="1" x14ac:dyDescent="0.25">
      <c r="B188" s="316"/>
      <c r="C188" s="341"/>
      <c r="D188" s="474"/>
      <c r="E188" s="469" t="s">
        <v>71</v>
      </c>
      <c r="F188" s="437"/>
      <c r="G188" s="437"/>
      <c r="H188" s="438"/>
      <c r="I188" s="1491"/>
      <c r="J188" s="1492"/>
      <c r="K188" s="341"/>
      <c r="L188" s="342"/>
    </row>
    <row r="189" spans="1:17" ht="14.25" customHeight="1" thickTop="1" thickBot="1" x14ac:dyDescent="0.25">
      <c r="B189" s="316"/>
      <c r="C189" s="341"/>
      <c r="D189" s="468"/>
      <c r="E189" s="469" t="s">
        <v>47</v>
      </c>
      <c r="F189" s="437"/>
      <c r="G189" s="437"/>
      <c r="H189" s="438"/>
      <c r="I189" s="1491"/>
      <c r="J189" s="1492"/>
      <c r="K189" s="341"/>
      <c r="L189" s="342"/>
    </row>
    <row r="190" spans="1:17" ht="14.25" customHeight="1" thickTop="1" thickBot="1" x14ac:dyDescent="0.25">
      <c r="B190" s="316"/>
      <c r="C190" s="341"/>
      <c r="D190" s="474"/>
      <c r="E190" s="475" t="s">
        <v>73</v>
      </c>
      <c r="F190" s="437"/>
      <c r="G190" s="437"/>
      <c r="H190" s="438"/>
      <c r="I190" s="1491"/>
      <c r="J190" s="1492"/>
      <c r="K190" s="341"/>
      <c r="L190" s="342"/>
    </row>
    <row r="191" spans="1:17" ht="14.25" customHeight="1" thickTop="1" thickBot="1" x14ac:dyDescent="0.25">
      <c r="B191" s="316"/>
      <c r="C191" s="341"/>
      <c r="D191" s="468"/>
      <c r="E191" s="469" t="s">
        <v>72</v>
      </c>
      <c r="F191" s="437"/>
      <c r="G191" s="437"/>
      <c r="H191" s="438"/>
      <c r="I191" s="1491"/>
      <c r="J191" s="1492"/>
      <c r="K191" s="341"/>
      <c r="L191" s="342"/>
    </row>
    <row r="192" spans="1:17" ht="14.25" customHeight="1" thickTop="1" thickBot="1" x14ac:dyDescent="0.25">
      <c r="B192" s="316"/>
      <c r="C192" s="341"/>
      <c r="D192" s="468"/>
      <c r="E192" s="469" t="s">
        <v>67</v>
      </c>
      <c r="F192" s="437"/>
      <c r="G192" s="437"/>
      <c r="H192" s="438"/>
      <c r="I192" s="1491">
        <v>2</v>
      </c>
      <c r="J192" s="1492"/>
      <c r="K192" s="341"/>
      <c r="L192" s="342"/>
    </row>
    <row r="193" spans="2:12" ht="14.25" customHeight="1" thickTop="1" thickBot="1" x14ac:dyDescent="0.25">
      <c r="B193" s="316"/>
      <c r="C193" s="341"/>
      <c r="D193" s="468"/>
      <c r="E193" s="476" t="s">
        <v>115</v>
      </c>
      <c r="F193" s="431"/>
      <c r="G193" s="431"/>
      <c r="H193" s="431"/>
      <c r="I193" s="1491"/>
      <c r="J193" s="1492"/>
      <c r="K193" s="341"/>
      <c r="L193" s="342"/>
    </row>
    <row r="194" spans="2:12" ht="14.25" customHeight="1" thickTop="1" thickBot="1" x14ac:dyDescent="0.25">
      <c r="B194" s="316"/>
      <c r="C194" s="341"/>
      <c r="D194" s="468"/>
      <c r="E194" s="477" t="s">
        <v>57</v>
      </c>
      <c r="F194" s="437"/>
      <c r="G194" s="437"/>
      <c r="H194" s="438"/>
      <c r="I194" s="1491"/>
      <c r="J194" s="1492"/>
      <c r="K194" s="341"/>
      <c r="L194" s="342"/>
    </row>
    <row r="195" spans="2:12" ht="14.25" customHeight="1" thickTop="1" thickBot="1" x14ac:dyDescent="0.25">
      <c r="B195" s="316"/>
      <c r="C195" s="341"/>
      <c r="D195" s="468"/>
      <c r="E195" s="469" t="s">
        <v>74</v>
      </c>
      <c r="F195" s="431"/>
      <c r="G195" s="431"/>
      <c r="H195" s="431"/>
      <c r="I195" s="1491"/>
      <c r="J195" s="1492"/>
      <c r="K195" s="341"/>
      <c r="L195" s="342"/>
    </row>
    <row r="196" spans="2:12" ht="14.25" customHeight="1" thickTop="1" thickBot="1" x14ac:dyDescent="0.25">
      <c r="B196" s="316"/>
      <c r="C196" s="341"/>
      <c r="D196" s="468"/>
      <c r="E196" s="469" t="s">
        <v>79</v>
      </c>
      <c r="F196" s="437"/>
      <c r="G196" s="437"/>
      <c r="H196" s="438"/>
      <c r="I196" s="1491"/>
      <c r="J196" s="1492"/>
      <c r="K196" s="341"/>
      <c r="L196" s="342"/>
    </row>
    <row r="197" spans="2:12" ht="14.25" customHeight="1" thickTop="1" thickBot="1" x14ac:dyDescent="0.25">
      <c r="B197" s="316"/>
      <c r="C197" s="341"/>
      <c r="D197" s="468"/>
      <c r="E197" s="469" t="s">
        <v>66</v>
      </c>
      <c r="F197" s="437"/>
      <c r="G197" s="437"/>
      <c r="H197" s="438"/>
      <c r="I197" s="1491"/>
      <c r="J197" s="1492"/>
      <c r="K197" s="341"/>
      <c r="L197" s="342"/>
    </row>
    <row r="198" spans="2:12" ht="14.25" customHeight="1" thickTop="1" thickBot="1" x14ac:dyDescent="0.25">
      <c r="B198" s="316"/>
      <c r="C198" s="341"/>
      <c r="D198" s="468"/>
      <c r="E198" s="469" t="s">
        <v>75</v>
      </c>
      <c r="F198" s="472"/>
      <c r="G198" s="437"/>
      <c r="H198" s="438"/>
      <c r="I198" s="1491"/>
      <c r="J198" s="1492"/>
      <c r="K198" s="341"/>
      <c r="L198" s="342"/>
    </row>
    <row r="199" spans="2:12" ht="14.25" customHeight="1" thickTop="1" thickBot="1" x14ac:dyDescent="0.25">
      <c r="B199" s="316"/>
      <c r="C199" s="316"/>
      <c r="D199" s="474"/>
      <c r="E199" s="469" t="s">
        <v>78</v>
      </c>
      <c r="F199" s="472"/>
      <c r="G199" s="437"/>
      <c r="H199" s="438"/>
      <c r="I199" s="1491"/>
      <c r="J199" s="1492"/>
      <c r="K199" s="341"/>
      <c r="L199" s="342"/>
    </row>
    <row r="200" spans="2:12" ht="14.25" customHeight="1" thickTop="1" thickBot="1" x14ac:dyDescent="0.25">
      <c r="B200" s="316"/>
      <c r="C200" s="316"/>
      <c r="D200" s="468"/>
      <c r="E200" s="386" t="s">
        <v>95</v>
      </c>
      <c r="F200" s="431"/>
      <c r="G200" s="431"/>
      <c r="H200" s="431"/>
      <c r="I200" s="1490"/>
      <c r="J200" s="1490"/>
      <c r="K200" s="341"/>
      <c r="L200" s="342"/>
    </row>
    <row r="201" spans="2:12" ht="14.25" customHeight="1" thickTop="1" thickBot="1" x14ac:dyDescent="0.25">
      <c r="B201" s="316"/>
      <c r="C201" s="316"/>
      <c r="D201" s="468"/>
      <c r="E201" s="477" t="s">
        <v>97</v>
      </c>
      <c r="F201" s="437"/>
      <c r="G201" s="437"/>
      <c r="H201" s="438"/>
      <c r="I201" s="1490">
        <v>1</v>
      </c>
      <c r="J201" s="1490"/>
      <c r="K201" s="341"/>
      <c r="L201" s="342"/>
    </row>
    <row r="202" spans="2:12" ht="14.25" customHeight="1" thickTop="1" thickBot="1" x14ac:dyDescent="0.25">
      <c r="B202" s="316"/>
      <c r="C202" s="316"/>
      <c r="D202" s="468"/>
      <c r="E202" s="477" t="s">
        <v>102</v>
      </c>
      <c r="F202" s="437"/>
      <c r="G202" s="437"/>
      <c r="H202" s="438"/>
      <c r="I202" s="1490"/>
      <c r="J202" s="1490"/>
      <c r="K202" s="341"/>
      <c r="L202" s="342"/>
    </row>
    <row r="203" spans="2:12" ht="14.25" customHeight="1" thickTop="1" thickBot="1" x14ac:dyDescent="0.25">
      <c r="B203" s="316"/>
      <c r="C203" s="316"/>
      <c r="D203" s="468"/>
      <c r="E203" s="477" t="s">
        <v>99</v>
      </c>
      <c r="F203" s="437"/>
      <c r="G203" s="437"/>
      <c r="H203" s="438"/>
      <c r="I203" s="1490"/>
      <c r="J203" s="1490"/>
      <c r="K203" s="341"/>
      <c r="L203" s="342"/>
    </row>
    <row r="204" spans="2:12" ht="14.25" customHeight="1" thickTop="1" thickBot="1" x14ac:dyDescent="0.25">
      <c r="B204" s="316"/>
      <c r="C204" s="316"/>
      <c r="D204" s="468"/>
      <c r="E204" s="478" t="s">
        <v>118</v>
      </c>
      <c r="F204" s="431"/>
      <c r="G204" s="431"/>
      <c r="H204" s="431"/>
      <c r="I204" s="1490"/>
      <c r="J204" s="1490"/>
      <c r="K204" s="341"/>
      <c r="L204" s="342"/>
    </row>
    <row r="205" spans="2:12" ht="14.25" customHeight="1" thickTop="1" thickBot="1" x14ac:dyDescent="0.25">
      <c r="B205" s="316"/>
      <c r="C205" s="316"/>
      <c r="D205" s="474"/>
      <c r="E205" s="477" t="s">
        <v>100</v>
      </c>
      <c r="F205" s="437"/>
      <c r="G205" s="437"/>
      <c r="H205" s="438"/>
      <c r="I205" s="1490">
        <v>5</v>
      </c>
      <c r="J205" s="1490"/>
      <c r="K205" s="341"/>
      <c r="L205" s="342"/>
    </row>
    <row r="206" spans="2:12" ht="14.25" customHeight="1" thickTop="1" thickBot="1" x14ac:dyDescent="0.25">
      <c r="B206" s="316"/>
      <c r="C206" s="316"/>
      <c r="D206" s="474"/>
      <c r="E206" s="477" t="s">
        <v>101</v>
      </c>
      <c r="F206" s="437"/>
      <c r="G206" s="437"/>
      <c r="H206" s="438"/>
      <c r="I206" s="1490">
        <v>1</v>
      </c>
      <c r="J206" s="1490"/>
      <c r="K206" s="341"/>
      <c r="L206" s="342"/>
    </row>
    <row r="207" spans="2:12" ht="14.25" customHeight="1" thickTop="1" thickBot="1" x14ac:dyDescent="0.25">
      <c r="B207" s="316"/>
      <c r="C207" s="316"/>
      <c r="D207" s="474"/>
      <c r="E207" s="479" t="s">
        <v>98</v>
      </c>
      <c r="F207" s="437"/>
      <c r="G207" s="437"/>
      <c r="H207" s="438"/>
      <c r="I207" s="1490"/>
      <c r="J207" s="1490"/>
      <c r="K207" s="341"/>
      <c r="L207" s="342"/>
    </row>
    <row r="208" spans="2:12" ht="14.25" customHeight="1" thickTop="1" thickBot="1" x14ac:dyDescent="0.25">
      <c r="B208" s="316"/>
      <c r="C208" s="316"/>
      <c r="D208" s="474"/>
      <c r="E208" s="477" t="s">
        <v>117</v>
      </c>
      <c r="F208" s="437"/>
      <c r="G208" s="437"/>
      <c r="H208" s="438"/>
      <c r="I208" s="1490"/>
      <c r="J208" s="1490"/>
      <c r="K208" s="341"/>
      <c r="L208" s="342"/>
    </row>
    <row r="209" spans="2:12" ht="14.25" customHeight="1" thickTop="1" thickBot="1" x14ac:dyDescent="0.25">
      <c r="B209" s="316"/>
      <c r="C209" s="316"/>
      <c r="D209" s="474"/>
      <c r="E209" s="477" t="s">
        <v>81</v>
      </c>
      <c r="F209" s="437"/>
      <c r="G209" s="437"/>
      <c r="H209" s="438"/>
      <c r="I209" s="1490"/>
      <c r="J209" s="1490"/>
      <c r="K209" s="341"/>
      <c r="L209" s="342"/>
    </row>
    <row r="210" spans="2:12" ht="14.25" customHeight="1" thickTop="1" thickBot="1" x14ac:dyDescent="0.25">
      <c r="B210" s="316"/>
      <c r="C210" s="316"/>
      <c r="D210" s="474"/>
      <c r="E210" s="477" t="s">
        <v>143</v>
      </c>
      <c r="F210" s="437"/>
      <c r="G210" s="437"/>
      <c r="H210" s="438"/>
      <c r="I210" s="1490"/>
      <c r="J210" s="1490"/>
      <c r="K210" s="341"/>
      <c r="L210" s="342"/>
    </row>
    <row r="211" spans="2:12" ht="14.25" customHeight="1" thickTop="1" thickBot="1" x14ac:dyDescent="0.25">
      <c r="B211" s="316"/>
      <c r="C211" s="316"/>
      <c r="D211" s="474"/>
      <c r="E211" s="477" t="s">
        <v>155</v>
      </c>
      <c r="F211" s="437"/>
      <c r="G211" s="437"/>
      <c r="H211" s="438"/>
      <c r="I211" s="1490"/>
      <c r="J211" s="1490"/>
      <c r="K211" s="341"/>
      <c r="L211" s="342"/>
    </row>
    <row r="212" spans="2:12" ht="14.25" customHeight="1" thickTop="1" thickBot="1" x14ac:dyDescent="0.25">
      <c r="B212" s="316"/>
      <c r="C212" s="316"/>
      <c r="D212" s="474"/>
      <c r="E212" s="477" t="s">
        <v>156</v>
      </c>
      <c r="F212" s="437"/>
      <c r="G212" s="437"/>
      <c r="H212" s="438"/>
      <c r="I212" s="1490"/>
      <c r="J212" s="1490"/>
      <c r="K212" s="341"/>
      <c r="L212" s="342"/>
    </row>
    <row r="213" spans="2:12" ht="14.25" customHeight="1" thickTop="1" thickBot="1" x14ac:dyDescent="0.25">
      <c r="B213" s="316"/>
      <c r="C213" s="316"/>
      <c r="D213" s="474"/>
      <c r="E213" s="477" t="s">
        <v>116</v>
      </c>
      <c r="F213" s="437"/>
      <c r="G213" s="437"/>
      <c r="H213" s="438"/>
      <c r="I213" s="1490"/>
      <c r="J213" s="1490"/>
      <c r="K213" s="341"/>
      <c r="L213" s="342"/>
    </row>
    <row r="214" spans="2:12" ht="14.25" customHeight="1" thickTop="1" thickBot="1" x14ac:dyDescent="0.25">
      <c r="B214" s="316"/>
      <c r="C214" s="316"/>
      <c r="D214" s="474"/>
      <c r="E214" s="478" t="s">
        <v>80</v>
      </c>
      <c r="F214" s="437"/>
      <c r="G214" s="437"/>
      <c r="H214" s="438"/>
      <c r="I214" s="1486">
        <v>1</v>
      </c>
      <c r="J214" s="1487"/>
      <c r="K214" s="341"/>
      <c r="L214" s="342"/>
    </row>
    <row r="215" spans="2:12" ht="14.25" customHeight="1" thickTop="1" thickBot="1" x14ac:dyDescent="0.25">
      <c r="B215" s="316"/>
      <c r="C215" s="316"/>
      <c r="D215" s="468"/>
      <c r="E215" s="469" t="s">
        <v>77</v>
      </c>
      <c r="F215" s="431"/>
      <c r="G215" s="431"/>
      <c r="H215" s="431"/>
      <c r="I215" s="1486">
        <v>2</v>
      </c>
      <c r="J215" s="1487"/>
      <c r="K215" s="341"/>
      <c r="L215" s="342"/>
    </row>
    <row r="216" spans="2:12" ht="14.25" customHeight="1" thickTop="1" thickBot="1" x14ac:dyDescent="0.25">
      <c r="B216" s="316"/>
      <c r="C216" s="316"/>
      <c r="D216" s="480"/>
      <c r="E216" s="477" t="s">
        <v>76</v>
      </c>
      <c r="F216" s="437"/>
      <c r="G216" s="437"/>
      <c r="H216" s="438"/>
      <c r="I216" s="1486"/>
      <c r="J216" s="1487"/>
      <c r="K216" s="341"/>
      <c r="L216" s="342"/>
    </row>
    <row r="217" spans="2:12" ht="14.25" customHeight="1" thickTop="1" thickBot="1" x14ac:dyDescent="0.25">
      <c r="B217" s="316"/>
      <c r="C217" s="316"/>
      <c r="D217" s="474"/>
      <c r="E217" s="469" t="s">
        <v>69</v>
      </c>
      <c r="F217" s="437"/>
      <c r="G217" s="437"/>
      <c r="H217" s="438"/>
      <c r="I217" s="1488"/>
      <c r="J217" s="1489"/>
      <c r="K217" s="341"/>
      <c r="L217" s="342"/>
    </row>
    <row r="218" spans="2:12" ht="14.25" customHeight="1" thickTop="1" thickBot="1" x14ac:dyDescent="0.25">
      <c r="B218" s="316"/>
      <c r="C218" s="316"/>
      <c r="D218" s="474"/>
      <c r="E218" s="477" t="s">
        <v>135</v>
      </c>
      <c r="F218" s="437"/>
      <c r="G218" s="437"/>
      <c r="H218" s="438"/>
      <c r="I218" s="1488">
        <v>14</v>
      </c>
      <c r="J218" s="1489"/>
      <c r="K218" s="341"/>
      <c r="L218" s="342"/>
    </row>
    <row r="219" spans="2:12" ht="14.25" customHeight="1" thickTop="1" thickBot="1" x14ac:dyDescent="0.25">
      <c r="B219" s="316"/>
      <c r="C219" s="316"/>
      <c r="D219" s="481"/>
      <c r="E219" s="482" t="s">
        <v>44</v>
      </c>
      <c r="F219" s="437"/>
      <c r="G219" s="437"/>
      <c r="H219" s="438"/>
      <c r="I219" s="1488">
        <v>109</v>
      </c>
      <c r="J219" s="1489"/>
      <c r="K219" s="341"/>
      <c r="L219" s="342"/>
    </row>
    <row r="220" spans="2:12" ht="16.5" thickTop="1" thickBot="1" x14ac:dyDescent="0.25">
      <c r="B220" s="316"/>
      <c r="C220" s="340"/>
      <c r="D220" s="483" t="s">
        <v>162</v>
      </c>
      <c r="E220" s="484"/>
      <c r="F220" s="484"/>
      <c r="G220" s="484"/>
      <c r="H220" s="485"/>
      <c r="I220" s="1334">
        <f>(I221+I222+I223)</f>
        <v>99</v>
      </c>
      <c r="J220" s="1399"/>
      <c r="K220" s="341"/>
      <c r="L220" s="342"/>
    </row>
    <row r="221" spans="2:12" ht="14.25" customHeight="1" thickTop="1" thickBot="1" x14ac:dyDescent="0.25">
      <c r="B221" s="316"/>
      <c r="C221" s="316"/>
      <c r="D221" s="486"/>
      <c r="E221" s="464" t="s">
        <v>82</v>
      </c>
      <c r="F221" s="487"/>
      <c r="G221" s="487"/>
      <c r="H221" s="488"/>
      <c r="I221" s="1397">
        <v>72</v>
      </c>
      <c r="J221" s="1398"/>
      <c r="K221" s="341"/>
      <c r="L221" s="342"/>
    </row>
    <row r="222" spans="2:12" ht="14.25" customHeight="1" thickTop="1" thickBot="1" x14ac:dyDescent="0.25">
      <c r="B222" s="316"/>
      <c r="C222" s="316"/>
      <c r="D222" s="340"/>
      <c r="E222" s="464" t="s">
        <v>145</v>
      </c>
      <c r="F222" s="487"/>
      <c r="G222" s="487"/>
      <c r="H222" s="488"/>
      <c r="I222" s="1397"/>
      <c r="J222" s="1398"/>
      <c r="K222" s="341"/>
      <c r="L222" s="342"/>
    </row>
    <row r="223" spans="2:12" ht="14.25" customHeight="1" thickTop="1" thickBot="1" x14ac:dyDescent="0.25">
      <c r="B223" s="316"/>
      <c r="C223" s="316"/>
      <c r="D223" s="340"/>
      <c r="E223" s="464" t="s">
        <v>176</v>
      </c>
      <c r="F223" s="487"/>
      <c r="G223" s="487"/>
      <c r="H223" s="488"/>
      <c r="I223" s="1397">
        <v>27</v>
      </c>
      <c r="J223" s="1398"/>
      <c r="K223" s="341"/>
      <c r="L223" s="342"/>
    </row>
    <row r="224" spans="2:12" ht="14.25" customHeight="1" thickTop="1" thickBot="1" x14ac:dyDescent="0.25">
      <c r="B224" s="489"/>
      <c r="C224" s="316"/>
      <c r="D224" s="490"/>
      <c r="E224" s="491" t="s">
        <v>83</v>
      </c>
      <c r="F224" s="492"/>
      <c r="G224" s="492"/>
      <c r="H224" s="493"/>
      <c r="I224" s="1391">
        <f>SUM(I225:I226)</f>
        <v>0</v>
      </c>
      <c r="J224" s="1392"/>
      <c r="K224" s="341"/>
      <c r="L224" s="342"/>
    </row>
    <row r="225" spans="2:13" ht="14.25" customHeight="1" thickTop="1" thickBot="1" x14ac:dyDescent="0.25">
      <c r="B225" s="316"/>
      <c r="C225" s="316"/>
      <c r="D225" s="340"/>
      <c r="E225" s="494" t="s">
        <v>84</v>
      </c>
      <c r="F225" s="458"/>
      <c r="G225" s="458"/>
      <c r="H225" s="495"/>
      <c r="I225" s="1397"/>
      <c r="J225" s="1398"/>
      <c r="K225" s="341"/>
      <c r="L225" s="342"/>
    </row>
    <row r="226" spans="2:13" ht="14.25" customHeight="1" thickTop="1" thickBot="1" x14ac:dyDescent="0.25">
      <c r="B226" s="316"/>
      <c r="C226" s="316"/>
      <c r="D226" s="340"/>
      <c r="E226" s="496" t="s">
        <v>85</v>
      </c>
      <c r="F226" s="458"/>
      <c r="G226" s="458"/>
      <c r="H226" s="495"/>
      <c r="I226" s="1395"/>
      <c r="J226" s="1396"/>
      <c r="K226" s="341"/>
      <c r="L226" s="342"/>
    </row>
    <row r="227" spans="2:13" ht="14.25" customHeight="1" thickTop="1" thickBot="1" x14ac:dyDescent="0.25">
      <c r="B227" s="316"/>
      <c r="C227" s="316"/>
      <c r="D227" s="340"/>
      <c r="E227" s="491" t="s">
        <v>174</v>
      </c>
      <c r="F227" s="492"/>
      <c r="G227" s="492"/>
      <c r="H227" s="493"/>
      <c r="I227" s="1391">
        <f>(I228+I229+I230+I231)</f>
        <v>1</v>
      </c>
      <c r="J227" s="1392"/>
      <c r="K227" s="341"/>
      <c r="L227" s="342"/>
    </row>
    <row r="228" spans="2:13" ht="14.25" customHeight="1" thickTop="1" thickBot="1" x14ac:dyDescent="0.25">
      <c r="B228" s="316"/>
      <c r="C228" s="316"/>
      <c r="D228" s="340"/>
      <c r="E228" s="496" t="s">
        <v>119</v>
      </c>
      <c r="F228" s="458"/>
      <c r="G228" s="458"/>
      <c r="H228" s="495"/>
      <c r="I228" s="1397"/>
      <c r="J228" s="1398"/>
      <c r="K228" s="341"/>
      <c r="L228" s="342"/>
    </row>
    <row r="229" spans="2:13" ht="14.25" customHeight="1" thickTop="1" thickBot="1" x14ac:dyDescent="0.25">
      <c r="B229" s="316"/>
      <c r="C229" s="316"/>
      <c r="D229" s="340"/>
      <c r="E229" s="496" t="s">
        <v>87</v>
      </c>
      <c r="F229" s="458"/>
      <c r="G229" s="458"/>
      <c r="H229" s="495"/>
      <c r="I229" s="1397"/>
      <c r="J229" s="1398"/>
      <c r="K229" s="341"/>
      <c r="L229" s="342"/>
    </row>
    <row r="230" spans="2:13" ht="14.25" customHeight="1" thickTop="1" thickBot="1" x14ac:dyDescent="0.25">
      <c r="B230" s="316"/>
      <c r="C230" s="316"/>
      <c r="D230" s="340"/>
      <c r="E230" s="496" t="s">
        <v>88</v>
      </c>
      <c r="F230" s="458"/>
      <c r="G230" s="458"/>
      <c r="H230" s="495"/>
      <c r="I230" s="1397">
        <v>1</v>
      </c>
      <c r="J230" s="1398"/>
      <c r="K230" s="341"/>
      <c r="L230" s="342"/>
    </row>
    <row r="231" spans="2:13" ht="14.25" customHeight="1" thickTop="1" thickBot="1" x14ac:dyDescent="0.25">
      <c r="B231" s="316"/>
      <c r="C231" s="316"/>
      <c r="D231" s="340"/>
      <c r="E231" s="497" t="s">
        <v>173</v>
      </c>
      <c r="F231" s="437"/>
      <c r="G231" s="437"/>
      <c r="H231" s="438"/>
      <c r="I231" s="1397"/>
      <c r="J231" s="1398"/>
      <c r="K231" s="341"/>
      <c r="L231" s="342"/>
    </row>
    <row r="232" spans="2:13" ht="14.25" customHeight="1" thickTop="1" thickBot="1" x14ac:dyDescent="0.25">
      <c r="B232" s="316"/>
      <c r="C232" s="316"/>
      <c r="D232" s="483" t="s">
        <v>163</v>
      </c>
      <c r="E232" s="484"/>
      <c r="F232" s="484"/>
      <c r="G232" s="484"/>
      <c r="H232" s="485"/>
      <c r="I232" s="1334">
        <f>(I233+I234+I235)</f>
        <v>120</v>
      </c>
      <c r="J232" s="1399"/>
      <c r="K232" s="341"/>
      <c r="L232" s="342"/>
    </row>
    <row r="233" spans="2:13" ht="14.25" customHeight="1" thickTop="1" thickBot="1" x14ac:dyDescent="0.25">
      <c r="B233" s="316"/>
      <c r="C233" s="316"/>
      <c r="D233" s="340"/>
      <c r="E233" s="498" t="s">
        <v>9</v>
      </c>
      <c r="F233" s="431"/>
      <c r="G233" s="431"/>
      <c r="H233" s="431"/>
      <c r="I233" s="1404">
        <v>38</v>
      </c>
      <c r="J233" s="1404"/>
      <c r="K233" s="341"/>
      <c r="L233" s="342"/>
    </row>
    <row r="234" spans="2:13" ht="14.25" customHeight="1" thickTop="1" thickBot="1" x14ac:dyDescent="0.25">
      <c r="B234" s="316"/>
      <c r="C234" s="316"/>
      <c r="D234" s="340"/>
      <c r="E234" s="464" t="s">
        <v>144</v>
      </c>
      <c r="F234" s="437"/>
      <c r="G234" s="437"/>
      <c r="H234" s="438"/>
      <c r="I234" s="1400"/>
      <c r="J234" s="1400"/>
      <c r="K234" s="341"/>
      <c r="L234" s="342"/>
    </row>
    <row r="235" spans="2:13" ht="14.25" customHeight="1" thickTop="1" thickBot="1" x14ac:dyDescent="0.25">
      <c r="B235" s="316"/>
      <c r="C235" s="316"/>
      <c r="D235" s="340"/>
      <c r="E235" s="499" t="s">
        <v>24</v>
      </c>
      <c r="F235" s="440"/>
      <c r="G235" s="440"/>
      <c r="H235" s="441"/>
      <c r="I235" s="1400">
        <v>82</v>
      </c>
      <c r="J235" s="1400"/>
      <c r="K235" s="341"/>
      <c r="L235" s="342"/>
    </row>
    <row r="236" spans="2:13" ht="14.25" customHeight="1" thickTop="1" thickBot="1" x14ac:dyDescent="0.25">
      <c r="B236" s="316"/>
      <c r="C236" s="316"/>
      <c r="D236" s="483" t="s">
        <v>164</v>
      </c>
      <c r="E236" s="484"/>
      <c r="F236" s="484"/>
      <c r="G236" s="484"/>
      <c r="H236" s="485"/>
      <c r="I236" s="1334">
        <f>SUM(I237:J240)</f>
        <v>98</v>
      </c>
      <c r="J236" s="1399"/>
      <c r="K236" s="341"/>
      <c r="L236" s="342"/>
    </row>
    <row r="237" spans="2:13" ht="14.25" customHeight="1" thickTop="1" thickBot="1" x14ac:dyDescent="0.25">
      <c r="B237" s="316"/>
      <c r="C237" s="316"/>
      <c r="D237" s="486"/>
      <c r="E237" s="464" t="s">
        <v>9</v>
      </c>
      <c r="F237" s="437"/>
      <c r="G237" s="437"/>
      <c r="H237" s="438"/>
      <c r="I237" s="1400">
        <v>17</v>
      </c>
      <c r="J237" s="1400"/>
      <c r="K237" s="341"/>
      <c r="L237" s="342"/>
    </row>
    <row r="238" spans="2:13" ht="14.25" customHeight="1" thickTop="1" thickBot="1" x14ac:dyDescent="0.25">
      <c r="B238" s="316"/>
      <c r="C238" s="316"/>
      <c r="D238" s="340"/>
      <c r="E238" s="464" t="s">
        <v>144</v>
      </c>
      <c r="F238" s="437"/>
      <c r="G238" s="437"/>
      <c r="H238" s="438"/>
      <c r="I238" s="1400">
        <v>7</v>
      </c>
      <c r="J238" s="1400"/>
      <c r="K238" s="341"/>
      <c r="L238" s="342"/>
    </row>
    <row r="239" spans="2:13" ht="14.25" customHeight="1" thickTop="1" thickBot="1" x14ac:dyDescent="0.25">
      <c r="B239" s="316"/>
      <c r="C239" s="316"/>
      <c r="D239" s="340"/>
      <c r="E239" s="499" t="s">
        <v>24</v>
      </c>
      <c r="F239" s="440"/>
      <c r="G239" s="440"/>
      <c r="H239" s="441"/>
      <c r="I239" s="1400">
        <v>74</v>
      </c>
      <c r="J239" s="1400"/>
      <c r="K239" s="341"/>
      <c r="L239" s="342"/>
    </row>
    <row r="240" spans="2:13" ht="14.25" customHeight="1" thickTop="1" thickBot="1" x14ac:dyDescent="0.25">
      <c r="B240" s="316"/>
      <c r="C240" s="316"/>
      <c r="D240" s="340"/>
      <c r="E240" s="499" t="s">
        <v>12</v>
      </c>
      <c r="F240" s="440"/>
      <c r="G240" s="440"/>
      <c r="H240" s="441"/>
      <c r="I240" s="1397"/>
      <c r="J240" s="1398"/>
      <c r="K240" s="341"/>
      <c r="L240" s="342"/>
      <c r="M240" s="500"/>
    </row>
    <row r="241" spans="2:12" ht="14.25" customHeight="1" thickTop="1" thickBot="1" x14ac:dyDescent="0.3">
      <c r="B241" s="316"/>
      <c r="C241" s="316"/>
      <c r="D241" s="340"/>
      <c r="E241" s="1401" t="s">
        <v>32</v>
      </c>
      <c r="F241" s="1402"/>
      <c r="G241" s="1402"/>
      <c r="H241" s="1403"/>
      <c r="I241" s="1367">
        <f>(I242+I243+I244+I245)</f>
        <v>82</v>
      </c>
      <c r="J241" s="1367"/>
      <c r="K241" s="341"/>
      <c r="L241" s="342"/>
    </row>
    <row r="242" spans="2:12" ht="14.25" customHeight="1" thickTop="1" thickBot="1" x14ac:dyDescent="0.25">
      <c r="B242" s="316"/>
      <c r="C242" s="316"/>
      <c r="D242" s="340"/>
      <c r="E242" s="498" t="s">
        <v>9</v>
      </c>
      <c r="F242" s="431"/>
      <c r="G242" s="431"/>
      <c r="H242" s="431"/>
      <c r="I242" s="1404">
        <v>7</v>
      </c>
      <c r="J242" s="1404"/>
      <c r="K242" s="341"/>
      <c r="L242" s="501"/>
    </row>
    <row r="243" spans="2:12" ht="14.25" customHeight="1" thickTop="1" thickBot="1" x14ac:dyDescent="0.25">
      <c r="B243" s="316"/>
      <c r="C243" s="316"/>
      <c r="D243" s="340"/>
      <c r="E243" s="464" t="s">
        <v>144</v>
      </c>
      <c r="F243" s="437"/>
      <c r="G243" s="437"/>
      <c r="H243" s="438"/>
      <c r="I243" s="1400"/>
      <c r="J243" s="1400"/>
      <c r="K243" s="341"/>
      <c r="L243" s="501"/>
    </row>
    <row r="244" spans="2:12" ht="14.25" customHeight="1" thickTop="1" thickBot="1" x14ac:dyDescent="0.25">
      <c r="B244" s="316"/>
      <c r="C244" s="316"/>
      <c r="D244" s="340"/>
      <c r="E244" s="499" t="s">
        <v>24</v>
      </c>
      <c r="F244" s="440"/>
      <c r="G244" s="440"/>
      <c r="H244" s="441"/>
      <c r="I244" s="1404">
        <v>24</v>
      </c>
      <c r="J244" s="1404"/>
      <c r="K244" s="341"/>
      <c r="L244" s="342"/>
    </row>
    <row r="245" spans="2:12" ht="14.25" customHeight="1" thickTop="1" thickBot="1" x14ac:dyDescent="0.25">
      <c r="B245" s="316"/>
      <c r="C245" s="316"/>
      <c r="D245" s="502"/>
      <c r="E245" s="464" t="s">
        <v>39</v>
      </c>
      <c r="F245" s="440"/>
      <c r="G245" s="440"/>
      <c r="H245" s="441"/>
      <c r="I245" s="1400">
        <v>51</v>
      </c>
      <c r="J245" s="1400"/>
      <c r="K245" s="341"/>
      <c r="L245" s="342"/>
    </row>
    <row r="246" spans="2:12" ht="16.5" thickTop="1" thickBot="1" x14ac:dyDescent="0.25">
      <c r="B246" s="316"/>
      <c r="C246" s="503"/>
      <c r="D246" s="883" t="s">
        <v>166</v>
      </c>
      <c r="E246" s="452"/>
      <c r="F246" s="505"/>
      <c r="G246" s="454"/>
      <c r="H246" s="467"/>
      <c r="I246" s="1323">
        <f>(I247+I248+I249+I250)</f>
        <v>59</v>
      </c>
      <c r="J246" s="1323"/>
      <c r="K246" s="316"/>
      <c r="L246" s="342"/>
    </row>
    <row r="247" spans="2:12" ht="14.25" customHeight="1" thickTop="1" thickBot="1" x14ac:dyDescent="0.25">
      <c r="B247" s="316"/>
      <c r="C247" s="321"/>
      <c r="D247" s="506"/>
      <c r="E247" s="507" t="s">
        <v>169</v>
      </c>
      <c r="F247" s="508"/>
      <c r="G247" s="508"/>
      <c r="H247" s="509"/>
      <c r="I247" s="1400">
        <v>11</v>
      </c>
      <c r="J247" s="1400"/>
      <c r="K247" s="316"/>
      <c r="L247" s="342"/>
    </row>
    <row r="248" spans="2:12" ht="14.25" customHeight="1" thickTop="1" thickBot="1" x14ac:dyDescent="0.25">
      <c r="B248" s="316"/>
      <c r="C248" s="510"/>
      <c r="D248" s="503"/>
      <c r="E248" s="508" t="s">
        <v>167</v>
      </c>
      <c r="F248" s="508"/>
      <c r="G248" s="508"/>
      <c r="H248" s="508"/>
      <c r="I248" s="1404">
        <v>24</v>
      </c>
      <c r="J248" s="1404"/>
      <c r="K248" s="316"/>
    </row>
    <row r="249" spans="2:12" ht="14.25" customHeight="1" thickTop="1" thickBot="1" x14ac:dyDescent="0.25">
      <c r="B249" s="316"/>
      <c r="C249" s="510"/>
      <c r="D249" s="503"/>
      <c r="E249" s="511" t="s">
        <v>168</v>
      </c>
      <c r="F249" s="508"/>
      <c r="G249" s="508"/>
      <c r="H249" s="509"/>
      <c r="I249" s="1404">
        <v>24</v>
      </c>
      <c r="J249" s="1404"/>
      <c r="K249" s="316"/>
    </row>
    <row r="250" spans="2:12" ht="14.25" customHeight="1" thickTop="1" thickBot="1" x14ac:dyDescent="0.25">
      <c r="B250" s="316"/>
      <c r="C250" s="510"/>
      <c r="D250" s="503"/>
      <c r="E250" s="511" t="s">
        <v>170</v>
      </c>
      <c r="F250" s="508"/>
      <c r="G250" s="508"/>
      <c r="H250" s="509"/>
      <c r="I250" s="1400"/>
      <c r="J250" s="1400"/>
      <c r="K250" s="316"/>
    </row>
    <row r="251" spans="2:12" ht="14.25" customHeight="1" thickTop="1" thickBot="1" x14ac:dyDescent="0.3">
      <c r="B251" s="316"/>
      <c r="C251" s="427"/>
      <c r="D251" s="340"/>
      <c r="E251" s="512" t="s">
        <v>37</v>
      </c>
      <c r="F251" s="513"/>
      <c r="G251" s="513"/>
      <c r="H251" s="514"/>
      <c r="I251" s="1367">
        <f>I252+I253+I254</f>
        <v>0</v>
      </c>
      <c r="J251" s="1367"/>
      <c r="K251" s="316"/>
    </row>
    <row r="252" spans="2:12" ht="14.25" customHeight="1" thickTop="1" thickBot="1" x14ac:dyDescent="0.25">
      <c r="B252" s="316"/>
      <c r="C252" s="316"/>
      <c r="D252" s="340"/>
      <c r="E252" s="515" t="s">
        <v>13</v>
      </c>
      <c r="F252" s="437"/>
      <c r="G252" s="437"/>
      <c r="H252" s="438"/>
      <c r="I252" s="1400"/>
      <c r="J252" s="1400"/>
      <c r="K252" s="316"/>
    </row>
    <row r="253" spans="2:12" ht="14.25" customHeight="1" thickTop="1" thickBot="1" x14ac:dyDescent="0.25">
      <c r="B253" s="316"/>
      <c r="C253" s="427"/>
      <c r="D253" s="340"/>
      <c r="E253" s="516" t="s">
        <v>14</v>
      </c>
      <c r="F253" s="508"/>
      <c r="G253" s="508"/>
      <c r="H253" s="509"/>
      <c r="I253" s="1404"/>
      <c r="J253" s="1404"/>
      <c r="K253" s="316"/>
    </row>
    <row r="254" spans="2:12" ht="14.25" customHeight="1" thickTop="1" thickBot="1" x14ac:dyDescent="0.25">
      <c r="B254" s="316"/>
      <c r="C254" s="427"/>
      <c r="D254" s="340"/>
      <c r="E254" s="517" t="s">
        <v>89</v>
      </c>
      <c r="F254" s="508"/>
      <c r="G254" s="508"/>
      <c r="H254" s="509"/>
      <c r="I254" s="1400"/>
      <c r="J254" s="1400"/>
      <c r="K254" s="317"/>
    </row>
    <row r="255" spans="2:12" ht="15" customHeight="1" thickTop="1" thickBot="1" x14ac:dyDescent="0.25">
      <c r="B255" s="316"/>
      <c r="C255" s="518" t="s">
        <v>171</v>
      </c>
      <c r="D255" s="519"/>
      <c r="E255" s="519"/>
      <c r="F255" s="519"/>
      <c r="G255" s="520"/>
      <c r="H255" s="1334" t="s">
        <v>0</v>
      </c>
      <c r="I255" s="1405"/>
      <c r="J255" s="1399"/>
      <c r="K255" s="316"/>
    </row>
    <row r="256" spans="2:12" ht="15" customHeight="1" thickTop="1" x14ac:dyDescent="0.2">
      <c r="B256" s="317"/>
      <c r="C256" s="521"/>
      <c r="D256" s="522"/>
      <c r="E256" s="522"/>
      <c r="F256" s="522"/>
      <c r="G256" s="523"/>
      <c r="H256" s="1406">
        <f>(F10+J15-F21+J77-H90)</f>
        <v>5172</v>
      </c>
      <c r="I256" s="1407"/>
      <c r="J256" s="1408"/>
      <c r="K256" s="317"/>
    </row>
    <row r="257" spans="2:11" ht="15" customHeight="1" thickBot="1" x14ac:dyDescent="0.25">
      <c r="B257" s="317"/>
      <c r="C257" s="524"/>
      <c r="D257" s="525"/>
      <c r="E257" s="525"/>
      <c r="F257" s="525"/>
      <c r="G257" s="526"/>
      <c r="H257" s="1409"/>
      <c r="I257" s="1410"/>
      <c r="J257" s="1411"/>
      <c r="K257" s="317"/>
    </row>
    <row r="258" spans="2:11" ht="13.5" thickTop="1" x14ac:dyDescent="0.2">
      <c r="B258" s="317"/>
      <c r="C258" s="317"/>
      <c r="D258" s="317"/>
      <c r="E258" s="317"/>
      <c r="F258" s="317"/>
      <c r="G258" s="317"/>
      <c r="H258" s="317"/>
      <c r="I258" s="317"/>
      <c r="J258" s="317"/>
      <c r="K258" s="317"/>
    </row>
    <row r="260" spans="2:11" x14ac:dyDescent="0.2">
      <c r="E260" s="527"/>
    </row>
    <row r="261" spans="2:11" x14ac:dyDescent="0.2">
      <c r="E261" s="527"/>
    </row>
    <row r="262" spans="2:11" x14ac:dyDescent="0.2">
      <c r="E262" s="527"/>
    </row>
    <row r="263" spans="2:11" x14ac:dyDescent="0.2">
      <c r="E263" s="527"/>
    </row>
    <row r="264" spans="2:11" x14ac:dyDescent="0.2">
      <c r="E264" s="527"/>
    </row>
    <row r="265" spans="2:11" x14ac:dyDescent="0.2">
      <c r="E265" s="332"/>
    </row>
    <row r="267" spans="2:11" x14ac:dyDescent="0.2">
      <c r="E267" s="332"/>
    </row>
  </sheetData>
  <sheetProtection password="DF07" sheet="1" objects="1" scenarios="1"/>
  <mergeCells count="204">
    <mergeCell ref="C5:H5"/>
    <mergeCell ref="C6:H6"/>
    <mergeCell ref="C7:D7"/>
    <mergeCell ref="C9:E11"/>
    <mergeCell ref="F9:G9"/>
    <mergeCell ref="H9:I9"/>
    <mergeCell ref="F10:G11"/>
    <mergeCell ref="H10:I11"/>
    <mergeCell ref="J66:J68"/>
    <mergeCell ref="C17:G17"/>
    <mergeCell ref="J17:K17"/>
    <mergeCell ref="F19:I19"/>
    <mergeCell ref="F21:I21"/>
    <mergeCell ref="J21:J22"/>
    <mergeCell ref="D23:E23"/>
    <mergeCell ref="C13:G15"/>
    <mergeCell ref="H13:I13"/>
    <mergeCell ref="J13:K14"/>
    <mergeCell ref="J15:K15"/>
    <mergeCell ref="C16:G16"/>
    <mergeCell ref="J16:K16"/>
    <mergeCell ref="D71:E71"/>
    <mergeCell ref="D72:E72"/>
    <mergeCell ref="C76:I76"/>
    <mergeCell ref="D77:E77"/>
    <mergeCell ref="D78:E78"/>
    <mergeCell ref="C89:G91"/>
    <mergeCell ref="H89:I89"/>
    <mergeCell ref="H90:I91"/>
    <mergeCell ref="D34:E34"/>
    <mergeCell ref="D38:E38"/>
    <mergeCell ref="D49:E49"/>
    <mergeCell ref="C66:I68"/>
    <mergeCell ref="D70:E70"/>
    <mergeCell ref="H95:I95"/>
    <mergeCell ref="E96:F96"/>
    <mergeCell ref="H96:I96"/>
    <mergeCell ref="C97:H99"/>
    <mergeCell ref="I97:J97"/>
    <mergeCell ref="I98:J99"/>
    <mergeCell ref="E92:F92"/>
    <mergeCell ref="H92:I92"/>
    <mergeCell ref="E93:F93"/>
    <mergeCell ref="H93:I93"/>
    <mergeCell ref="E94:F94"/>
    <mergeCell ref="H94:I94"/>
    <mergeCell ref="I106:J106"/>
    <mergeCell ref="I107:J107"/>
    <mergeCell ref="I108:J108"/>
    <mergeCell ref="I109:J109"/>
    <mergeCell ref="I110:J110"/>
    <mergeCell ref="I111:J111"/>
    <mergeCell ref="I100:J100"/>
    <mergeCell ref="I101:J101"/>
    <mergeCell ref="I102:J102"/>
    <mergeCell ref="I103:J103"/>
    <mergeCell ref="I104:J104"/>
    <mergeCell ref="I105:J105"/>
    <mergeCell ref="I118:J118"/>
    <mergeCell ref="I119:J119"/>
    <mergeCell ref="I120:J120"/>
    <mergeCell ref="I121:J121"/>
    <mergeCell ref="I122:J122"/>
    <mergeCell ref="I123:J123"/>
    <mergeCell ref="I112:J112"/>
    <mergeCell ref="I113:J113"/>
    <mergeCell ref="I114:J114"/>
    <mergeCell ref="I115:J115"/>
    <mergeCell ref="I116:J116"/>
    <mergeCell ref="I117:J117"/>
    <mergeCell ref="I130:J130"/>
    <mergeCell ref="I131:J131"/>
    <mergeCell ref="I132:J132"/>
    <mergeCell ref="I133:J133"/>
    <mergeCell ref="I134:J134"/>
    <mergeCell ref="I135:J135"/>
    <mergeCell ref="I124:J124"/>
    <mergeCell ref="I125:J125"/>
    <mergeCell ref="I126:J126"/>
    <mergeCell ref="I127:J127"/>
    <mergeCell ref="I128:J128"/>
    <mergeCell ref="I129:J129"/>
    <mergeCell ref="I142:J142"/>
    <mergeCell ref="I143:J143"/>
    <mergeCell ref="I144:J144"/>
    <mergeCell ref="I145:J145"/>
    <mergeCell ref="I146:J146"/>
    <mergeCell ref="I147:J147"/>
    <mergeCell ref="I136:J136"/>
    <mergeCell ref="I137:J137"/>
    <mergeCell ref="I138:J138"/>
    <mergeCell ref="I139:J139"/>
    <mergeCell ref="I140:J140"/>
    <mergeCell ref="I141:J141"/>
    <mergeCell ref="I154:J154"/>
    <mergeCell ref="I155:J155"/>
    <mergeCell ref="I156:J156"/>
    <mergeCell ref="I157:J157"/>
    <mergeCell ref="I158:J158"/>
    <mergeCell ref="I159:J159"/>
    <mergeCell ref="I148:J148"/>
    <mergeCell ref="I149:J149"/>
    <mergeCell ref="I150:J150"/>
    <mergeCell ref="I151:J151"/>
    <mergeCell ref="I152:J152"/>
    <mergeCell ref="I153:J153"/>
    <mergeCell ref="I166:J166"/>
    <mergeCell ref="I167:J167"/>
    <mergeCell ref="I168:J168"/>
    <mergeCell ref="I169:J169"/>
    <mergeCell ref="I170:J170"/>
    <mergeCell ref="I171:J171"/>
    <mergeCell ref="I160:J160"/>
    <mergeCell ref="I161:J161"/>
    <mergeCell ref="I162:J162"/>
    <mergeCell ref="I163:J163"/>
    <mergeCell ref="I164:J164"/>
    <mergeCell ref="I165:J165"/>
    <mergeCell ref="I178:J178"/>
    <mergeCell ref="I179:J179"/>
    <mergeCell ref="I180:J180"/>
    <mergeCell ref="I181:J181"/>
    <mergeCell ref="I182:J182"/>
    <mergeCell ref="I183:J183"/>
    <mergeCell ref="I172:J172"/>
    <mergeCell ref="I173:J173"/>
    <mergeCell ref="I174:J174"/>
    <mergeCell ref="I175:J175"/>
    <mergeCell ref="I176:J176"/>
    <mergeCell ref="I177:J177"/>
    <mergeCell ref="I190:J190"/>
    <mergeCell ref="I191:J191"/>
    <mergeCell ref="I192:J192"/>
    <mergeCell ref="I193:J193"/>
    <mergeCell ref="I194:J194"/>
    <mergeCell ref="I195:J195"/>
    <mergeCell ref="I184:J184"/>
    <mergeCell ref="I185:J185"/>
    <mergeCell ref="I186:J186"/>
    <mergeCell ref="I187:J187"/>
    <mergeCell ref="I188:J188"/>
    <mergeCell ref="I189:J189"/>
    <mergeCell ref="I202:J202"/>
    <mergeCell ref="I203:J203"/>
    <mergeCell ref="I204:J204"/>
    <mergeCell ref="I205:J205"/>
    <mergeCell ref="I206:J206"/>
    <mergeCell ref="I207:J207"/>
    <mergeCell ref="I196:J196"/>
    <mergeCell ref="I197:J197"/>
    <mergeCell ref="I198:J198"/>
    <mergeCell ref="I199:J199"/>
    <mergeCell ref="I200:J200"/>
    <mergeCell ref="I201:J201"/>
    <mergeCell ref="I214:J214"/>
    <mergeCell ref="I215:J215"/>
    <mergeCell ref="I216:J216"/>
    <mergeCell ref="I217:J217"/>
    <mergeCell ref="I218:J218"/>
    <mergeCell ref="I219:J219"/>
    <mergeCell ref="I208:J208"/>
    <mergeCell ref="I209:J209"/>
    <mergeCell ref="I210:J210"/>
    <mergeCell ref="I211:J211"/>
    <mergeCell ref="I212:J212"/>
    <mergeCell ref="I213:J213"/>
    <mergeCell ref="I226:J226"/>
    <mergeCell ref="I227:J227"/>
    <mergeCell ref="I228:J228"/>
    <mergeCell ref="I229:J229"/>
    <mergeCell ref="I230:J230"/>
    <mergeCell ref="I231:J231"/>
    <mergeCell ref="I220:J220"/>
    <mergeCell ref="I221:J221"/>
    <mergeCell ref="I222:J222"/>
    <mergeCell ref="I223:J223"/>
    <mergeCell ref="I224:J224"/>
    <mergeCell ref="I225:J225"/>
    <mergeCell ref="I238:J238"/>
    <mergeCell ref="I239:J239"/>
    <mergeCell ref="I240:J240"/>
    <mergeCell ref="E241:H241"/>
    <mergeCell ref="I241:J241"/>
    <mergeCell ref="I242:J242"/>
    <mergeCell ref="I232:J232"/>
    <mergeCell ref="I233:J233"/>
    <mergeCell ref="I234:J234"/>
    <mergeCell ref="I235:J235"/>
    <mergeCell ref="I236:J236"/>
    <mergeCell ref="I237:J237"/>
    <mergeCell ref="H255:J255"/>
    <mergeCell ref="H256:J257"/>
    <mergeCell ref="I249:J249"/>
    <mergeCell ref="I250:J250"/>
    <mergeCell ref="I251:J251"/>
    <mergeCell ref="I252:J252"/>
    <mergeCell ref="I253:J253"/>
    <mergeCell ref="I254:J254"/>
    <mergeCell ref="I243:J243"/>
    <mergeCell ref="I244:J244"/>
    <mergeCell ref="I245:J245"/>
    <mergeCell ref="I246:J246"/>
    <mergeCell ref="I247:J247"/>
    <mergeCell ref="I248:J248"/>
  </mergeCells>
  <printOptions verticalCentered="1"/>
  <pageMargins left="3.937007874015748E-2" right="0.23622047244094491" top="0.15748031496062992" bottom="3.937007874015748E-2" header="0" footer="0"/>
  <pageSetup scale="75" fitToHeight="2" pageOrder="overThenDown" orientation="portrait" r:id="rId1"/>
  <headerFooter alignWithMargins="0"/>
  <rowBreaks count="1" manualBreakCount="1">
    <brk id="74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267"/>
  <sheetViews>
    <sheetView showGridLines="0" showRowColHeaders="0" showZeros="0" zoomScaleNormal="100" zoomScaleSheetLayoutView="75" workbookViewId="0">
      <selection activeCell="C7" sqref="C7:D7"/>
    </sheetView>
  </sheetViews>
  <sheetFormatPr baseColWidth="10" defaultRowHeight="12.75" outlineLevelRow="1" x14ac:dyDescent="0.2"/>
  <cols>
    <col min="1" max="1" width="7.5703125" style="901" customWidth="1"/>
    <col min="2" max="2" width="17.7109375" style="901" customWidth="1"/>
    <col min="3" max="3" width="13.5703125" style="901" customWidth="1"/>
    <col min="4" max="4" width="13.85546875" style="901" customWidth="1"/>
    <col min="5" max="5" width="46.85546875" style="901" customWidth="1"/>
    <col min="6" max="6" width="9.28515625" style="901" customWidth="1"/>
    <col min="7" max="8" width="7.7109375" style="901" customWidth="1"/>
    <col min="9" max="9" width="7.85546875" style="901" customWidth="1"/>
    <col min="10" max="10" width="9.7109375" style="901" customWidth="1"/>
    <col min="11" max="17" width="7.7109375" style="901" customWidth="1"/>
    <col min="18" max="16384" width="11.42578125" style="901"/>
  </cols>
  <sheetData>
    <row r="1" spans="1:18" ht="60.75" customHeight="1" thickBot="1" x14ac:dyDescent="0.25">
      <c r="A1" s="896"/>
      <c r="B1" s="897"/>
      <c r="C1" s="897"/>
      <c r="D1" s="898"/>
      <c r="E1" s="898"/>
      <c r="F1" s="899"/>
      <c r="G1" s="897"/>
      <c r="H1" s="900" t="s">
        <v>177</v>
      </c>
      <c r="I1" s="897"/>
      <c r="J1" s="897"/>
      <c r="K1" s="897"/>
      <c r="M1" s="896"/>
      <c r="N1" s="896"/>
    </row>
    <row r="2" spans="1:18" ht="17.25" thickTop="1" thickBot="1" x14ac:dyDescent="0.3">
      <c r="A2" s="896"/>
      <c r="B2" s="902"/>
      <c r="C2" s="902"/>
      <c r="D2" s="903"/>
      <c r="E2" s="903"/>
      <c r="F2" s="903"/>
      <c r="G2" s="897"/>
      <c r="H2" s="904" t="s">
        <v>16</v>
      </c>
      <c r="I2" s="905"/>
      <c r="J2" s="906"/>
      <c r="K2" s="902"/>
      <c r="L2" s="896"/>
      <c r="M2" s="896"/>
      <c r="N2" s="896"/>
    </row>
    <row r="3" spans="1:18" ht="17.25" thickTop="1" thickBot="1" x14ac:dyDescent="0.3">
      <c r="A3" s="896"/>
      <c r="B3" s="899"/>
      <c r="C3" s="902"/>
      <c r="D3" s="907"/>
      <c r="E3" s="907"/>
      <c r="F3" s="907"/>
      <c r="G3" s="897"/>
      <c r="H3" s="908" t="s">
        <v>17</v>
      </c>
      <c r="I3" s="909"/>
      <c r="J3" s="906" t="s">
        <v>217</v>
      </c>
      <c r="K3" s="902"/>
      <c r="L3" s="896"/>
      <c r="M3" s="910"/>
      <c r="N3" s="910"/>
    </row>
    <row r="4" spans="1:18" ht="12" customHeight="1" thickTop="1" thickBot="1" x14ac:dyDescent="0.25">
      <c r="A4" s="911"/>
      <c r="B4" s="902"/>
      <c r="C4" s="902"/>
      <c r="D4" s="902"/>
      <c r="E4" s="903"/>
      <c r="F4" s="912"/>
      <c r="G4" s="903"/>
      <c r="H4" s="903"/>
      <c r="I4" s="903"/>
      <c r="J4" s="903"/>
      <c r="K4" s="903"/>
      <c r="L4" s="910"/>
      <c r="M4" s="910"/>
      <c r="N4" s="910"/>
      <c r="O4" s="913"/>
      <c r="P4" s="913"/>
      <c r="Q4" s="913"/>
      <c r="R4" s="913"/>
    </row>
    <row r="5" spans="1:18" ht="17.25" customHeight="1" thickTop="1" thickBot="1" x14ac:dyDescent="0.3">
      <c r="A5" s="896"/>
      <c r="B5" s="914" t="s">
        <v>218</v>
      </c>
      <c r="C5" s="1494"/>
      <c r="D5" s="1495"/>
      <c r="E5" s="1495"/>
      <c r="F5" s="1495"/>
      <c r="G5" s="1495"/>
      <c r="H5" s="1496"/>
      <c r="I5" s="897"/>
      <c r="J5" s="897"/>
      <c r="K5" s="897"/>
      <c r="L5" s="915"/>
      <c r="M5" s="910"/>
    </row>
    <row r="6" spans="1:18" ht="17.25" customHeight="1" thickTop="1" thickBot="1" x14ac:dyDescent="0.3">
      <c r="A6" s="896"/>
      <c r="B6" s="914" t="s">
        <v>18</v>
      </c>
      <c r="C6" s="1494" t="s">
        <v>234</v>
      </c>
      <c r="D6" s="1495"/>
      <c r="E6" s="1495"/>
      <c r="F6" s="1495"/>
      <c r="G6" s="1495"/>
      <c r="H6" s="1496"/>
      <c r="I6" s="897"/>
      <c r="J6" s="897"/>
      <c r="K6" s="897"/>
      <c r="L6" s="915"/>
      <c r="M6" s="916"/>
      <c r="N6" s="910"/>
      <c r="O6" s="913"/>
      <c r="P6" s="913"/>
      <c r="Q6" s="913"/>
    </row>
    <row r="7" spans="1:18" ht="17.25" customHeight="1" thickTop="1" thickBot="1" x14ac:dyDescent="0.3">
      <c r="A7" s="896"/>
      <c r="B7" s="917" t="s">
        <v>19</v>
      </c>
      <c r="C7" s="1497" t="s">
        <v>241</v>
      </c>
      <c r="D7" s="1498"/>
      <c r="E7" s="918"/>
      <c r="F7" s="919"/>
      <c r="G7" s="919"/>
      <c r="H7" s="918"/>
      <c r="I7" s="897"/>
      <c r="J7" s="897"/>
      <c r="K7" s="897"/>
      <c r="L7" s="916"/>
      <c r="M7" s="896"/>
      <c r="N7" s="896"/>
    </row>
    <row r="8" spans="1:18" ht="6.75" customHeight="1" thickTop="1" thickBot="1" x14ac:dyDescent="0.25">
      <c r="B8" s="902"/>
      <c r="C8" s="902"/>
      <c r="D8" s="902"/>
      <c r="E8" s="902"/>
      <c r="F8" s="902"/>
      <c r="G8" s="902"/>
      <c r="H8" s="920"/>
      <c r="I8" s="902"/>
      <c r="J8" s="902"/>
      <c r="K8" s="902"/>
      <c r="L8" s="896"/>
    </row>
    <row r="9" spans="1:18" ht="14.25" customHeight="1" thickTop="1" thickBot="1" x14ac:dyDescent="0.25">
      <c r="B9" s="897"/>
      <c r="C9" s="1499" t="s">
        <v>52</v>
      </c>
      <c r="D9" s="1499"/>
      <c r="E9" s="1499"/>
      <c r="F9" s="1501" t="s">
        <v>33</v>
      </c>
      <c r="G9" s="1502"/>
      <c r="H9" s="1501" t="s">
        <v>0</v>
      </c>
      <c r="I9" s="1502"/>
      <c r="J9" s="897"/>
      <c r="K9" s="897"/>
    </row>
    <row r="10" spans="1:18" ht="14.25" customHeight="1" thickTop="1" thickBot="1" x14ac:dyDescent="0.25">
      <c r="A10" s="913"/>
      <c r="B10" s="921"/>
      <c r="C10" s="1500"/>
      <c r="D10" s="1499"/>
      <c r="E10" s="1499"/>
      <c r="F10" s="1503">
        <f>'[3]LA VEGA'!F10:G11+[3]CONSTANZA!F10</f>
        <v>6765</v>
      </c>
      <c r="G10" s="1503"/>
      <c r="H10" s="1504">
        <f>SUM(F10:G11)</f>
        <v>6765</v>
      </c>
      <c r="I10" s="1504"/>
      <c r="J10" s="897"/>
      <c r="K10" s="897"/>
    </row>
    <row r="11" spans="1:18" ht="14.25" customHeight="1" thickTop="1" thickBot="1" x14ac:dyDescent="0.25">
      <c r="A11" s="913"/>
      <c r="B11" s="921"/>
      <c r="C11" s="1500"/>
      <c r="D11" s="1499"/>
      <c r="E11" s="1499"/>
      <c r="F11" s="1503"/>
      <c r="G11" s="1503"/>
      <c r="H11" s="1504"/>
      <c r="I11" s="1504"/>
      <c r="J11" s="897"/>
      <c r="K11" s="897"/>
    </row>
    <row r="12" spans="1:18" ht="4.5" customHeight="1" thickTop="1" thickBot="1" x14ac:dyDescent="0.25">
      <c r="A12" s="913"/>
      <c r="B12" s="921"/>
      <c r="C12" s="922"/>
      <c r="D12" s="922"/>
      <c r="E12" s="922"/>
      <c r="F12" s="922"/>
      <c r="G12" s="922"/>
      <c r="H12" s="922"/>
      <c r="I12" s="922"/>
      <c r="J12" s="922"/>
      <c r="K12" s="922"/>
      <c r="L12" s="923"/>
    </row>
    <row r="13" spans="1:18" ht="14.25" customHeight="1" thickTop="1" thickBot="1" x14ac:dyDescent="0.25">
      <c r="A13" s="913"/>
      <c r="B13" s="921"/>
      <c r="C13" s="1500" t="s">
        <v>53</v>
      </c>
      <c r="D13" s="1499"/>
      <c r="E13" s="1499"/>
      <c r="F13" s="1499"/>
      <c r="G13" s="1499"/>
      <c r="H13" s="1501" t="s">
        <v>0</v>
      </c>
      <c r="I13" s="1502"/>
      <c r="J13" s="1518" t="s">
        <v>11</v>
      </c>
      <c r="K13" s="1518"/>
    </row>
    <row r="14" spans="1:18" ht="14.25" customHeight="1" thickTop="1" thickBot="1" x14ac:dyDescent="0.25">
      <c r="B14" s="921"/>
      <c r="C14" s="1499"/>
      <c r="D14" s="1499"/>
      <c r="E14" s="1499"/>
      <c r="F14" s="1499"/>
      <c r="G14" s="1499"/>
      <c r="H14" s="924" t="s">
        <v>1</v>
      </c>
      <c r="I14" s="924" t="s">
        <v>2</v>
      </c>
      <c r="J14" s="1518"/>
      <c r="K14" s="1518"/>
    </row>
    <row r="15" spans="1:18" ht="14.25" customHeight="1" thickTop="1" thickBot="1" x14ac:dyDescent="0.25">
      <c r="B15" s="897"/>
      <c r="C15" s="1499"/>
      <c r="D15" s="1499"/>
      <c r="E15" s="1499"/>
      <c r="F15" s="1499"/>
      <c r="G15" s="1499"/>
      <c r="H15" s="925">
        <f>SUM(H16:H17)</f>
        <v>658</v>
      </c>
      <c r="I15" s="925">
        <f>SUM(I16:I17)</f>
        <v>29</v>
      </c>
      <c r="J15" s="1519">
        <f>H15+I15</f>
        <v>687</v>
      </c>
      <c r="K15" s="1519"/>
    </row>
    <row r="16" spans="1:18" ht="19.5" customHeight="1" thickTop="1" thickBot="1" x14ac:dyDescent="0.25">
      <c r="B16" s="897"/>
      <c r="C16" s="1508" t="s">
        <v>15</v>
      </c>
      <c r="D16" s="1509"/>
      <c r="E16" s="1509"/>
      <c r="F16" s="1509"/>
      <c r="G16" s="1520"/>
      <c r="H16" s="926">
        <f>'[3]LA VEGA'!H16+[3]CONSTANZA!H16</f>
        <v>543</v>
      </c>
      <c r="I16" s="926">
        <f>'[3]LA VEGA'!I16+[3]CONSTANZA!I16</f>
        <v>23</v>
      </c>
      <c r="J16" s="1521">
        <f>H16+I16</f>
        <v>566</v>
      </c>
      <c r="K16" s="1521"/>
    </row>
    <row r="17" spans="2:15" ht="16.5" customHeight="1" thickTop="1" thickBot="1" x14ac:dyDescent="0.25">
      <c r="B17" s="897"/>
      <c r="C17" s="1508" t="s">
        <v>213</v>
      </c>
      <c r="D17" s="1509"/>
      <c r="E17" s="1509"/>
      <c r="F17" s="1509"/>
      <c r="G17" s="1509"/>
      <c r="H17" s="926">
        <f>'[3]LA VEGA'!H17+[3]CONSTANZA!H17</f>
        <v>115</v>
      </c>
      <c r="I17" s="926">
        <f>'[3]LA VEGA'!I17+[3]CONSTANZA!I17</f>
        <v>6</v>
      </c>
      <c r="J17" s="1510">
        <f>H17+I17</f>
        <v>121</v>
      </c>
      <c r="K17" s="1511"/>
    </row>
    <row r="18" spans="2:15" ht="14.25" customHeight="1" thickTop="1" thickBot="1" x14ac:dyDescent="0.25">
      <c r="B18" s="897"/>
      <c r="C18" s="927" t="s">
        <v>8</v>
      </c>
      <c r="D18" s="928"/>
      <c r="E18" s="929"/>
      <c r="F18" s="930"/>
      <c r="G18" s="930"/>
      <c r="H18" s="931"/>
      <c r="I18" s="932"/>
      <c r="J18" s="933"/>
      <c r="K18" s="897"/>
    </row>
    <row r="19" spans="2:15" ht="14.25" customHeight="1" thickTop="1" thickBot="1" x14ac:dyDescent="0.25">
      <c r="B19" s="897"/>
      <c r="C19" s="934"/>
      <c r="D19" s="935"/>
      <c r="E19" s="935"/>
      <c r="F19" s="1501" t="s">
        <v>51</v>
      </c>
      <c r="G19" s="1501"/>
      <c r="H19" s="1501"/>
      <c r="I19" s="1512"/>
      <c r="J19" s="924" t="s">
        <v>0</v>
      </c>
      <c r="K19" s="897"/>
    </row>
    <row r="20" spans="2:15" ht="14.25" customHeight="1" thickTop="1" thickBot="1" x14ac:dyDescent="0.25">
      <c r="B20" s="897"/>
      <c r="C20" s="934"/>
      <c r="D20" s="935" t="s">
        <v>54</v>
      </c>
      <c r="E20" s="935"/>
      <c r="F20" s="936" t="s">
        <v>5</v>
      </c>
      <c r="G20" s="936" t="s">
        <v>35</v>
      </c>
      <c r="H20" s="936" t="s">
        <v>3</v>
      </c>
      <c r="I20" s="937" t="s">
        <v>4</v>
      </c>
      <c r="J20" s="938"/>
      <c r="K20" s="897"/>
    </row>
    <row r="21" spans="2:15" ht="14.25" customHeight="1" thickTop="1" thickBot="1" x14ac:dyDescent="0.25">
      <c r="B21" s="897"/>
      <c r="C21" s="939"/>
      <c r="D21" s="940"/>
      <c r="E21" s="940"/>
      <c r="F21" s="1513">
        <f>(J23+J28+J35+J39+J40+J41+J54+J57+J58+J59+J61+J62+J63)</f>
        <v>99</v>
      </c>
      <c r="G21" s="1513"/>
      <c r="H21" s="1513"/>
      <c r="I21" s="1514"/>
      <c r="J21" s="1515">
        <f>(J23+J28+J34+J38+J49+J70+J72+J78)</f>
        <v>287</v>
      </c>
      <c r="K21" s="897"/>
    </row>
    <row r="22" spans="2:15" ht="15.75" thickTop="1" thickBot="1" x14ac:dyDescent="0.25">
      <c r="B22" s="897"/>
      <c r="C22" s="941"/>
      <c r="D22" s="942"/>
      <c r="E22" s="942"/>
      <c r="F22" s="943">
        <f>(F23+F28+F34+F38+F49+F70+F72+F77+F78)</f>
        <v>221</v>
      </c>
      <c r="G22" s="943">
        <f>(G23+G28+G34+G38+G49+G70+G72+G77+G78)</f>
        <v>59</v>
      </c>
      <c r="H22" s="943">
        <f>(H23+H28+H34+H38+H49+H70+H72+H77+H78)</f>
        <v>8</v>
      </c>
      <c r="I22" s="943">
        <f>(I23+I28+I34+I38+I49+I70+I72+I77+I78)</f>
        <v>0</v>
      </c>
      <c r="J22" s="1515"/>
      <c r="K22" s="897"/>
    </row>
    <row r="23" spans="2:15" ht="16.5" customHeight="1" thickTop="1" thickBot="1" x14ac:dyDescent="0.3">
      <c r="B23" s="897"/>
      <c r="C23" s="944"/>
      <c r="D23" s="1516" t="s">
        <v>55</v>
      </c>
      <c r="E23" s="1517"/>
      <c r="F23" s="945">
        <f>SUM(F24:F27)</f>
        <v>0</v>
      </c>
      <c r="G23" s="945">
        <f>SUM(G24:G27)</f>
        <v>0</v>
      </c>
      <c r="H23" s="945">
        <f>SUM(H24:H27)</f>
        <v>0</v>
      </c>
      <c r="I23" s="946">
        <f>SUM(I24:I27)</f>
        <v>0</v>
      </c>
      <c r="J23" s="947">
        <f t="shared" ref="J23:J33" si="0">SUM(F23:I23)</f>
        <v>0</v>
      </c>
      <c r="K23" s="897"/>
    </row>
    <row r="24" spans="2:15" ht="14.25" customHeight="1" outlineLevel="1" thickTop="1" thickBot="1" x14ac:dyDescent="0.25">
      <c r="B24" s="897"/>
      <c r="C24" s="944"/>
      <c r="D24" s="948"/>
      <c r="E24" s="949" t="s">
        <v>36</v>
      </c>
      <c r="F24" s="926">
        <f>'[3]LA VEGA'!F24+[3]CONSTANZA!F24</f>
        <v>0</v>
      </c>
      <c r="G24" s="926">
        <f>'[3]LA VEGA'!G24+[3]CONSTANZA!G24</f>
        <v>0</v>
      </c>
      <c r="H24" s="926">
        <f>'[3]LA VEGA'!H24+[3]CONSTANZA!H24</f>
        <v>0</v>
      </c>
      <c r="I24" s="926">
        <f>'[3]LA VEGA'!I24+[3]CONSTANZA!I24</f>
        <v>0</v>
      </c>
      <c r="J24" s="950">
        <f t="shared" si="0"/>
        <v>0</v>
      </c>
      <c r="K24" s="897"/>
    </row>
    <row r="25" spans="2:15" ht="14.25" customHeight="1" outlineLevel="1" thickTop="1" thickBot="1" x14ac:dyDescent="0.25">
      <c r="B25" s="897"/>
      <c r="C25" s="944"/>
      <c r="D25" s="948"/>
      <c r="E25" s="949" t="s">
        <v>25</v>
      </c>
      <c r="F25" s="926">
        <f>'[3]LA VEGA'!F25+[3]CONSTANZA!F25</f>
        <v>0</v>
      </c>
      <c r="G25" s="926">
        <f>'[3]LA VEGA'!G25+[3]CONSTANZA!G25</f>
        <v>0</v>
      </c>
      <c r="H25" s="926">
        <f>'[3]LA VEGA'!H25+[3]CONSTANZA!H25</f>
        <v>0</v>
      </c>
      <c r="I25" s="926">
        <f>'[3]LA VEGA'!I25+[3]CONSTANZA!I25</f>
        <v>0</v>
      </c>
      <c r="J25" s="950">
        <f t="shared" si="0"/>
        <v>0</v>
      </c>
      <c r="K25" s="897"/>
    </row>
    <row r="26" spans="2:15" ht="14.25" customHeight="1" outlineLevel="1" thickTop="1" thickBot="1" x14ac:dyDescent="0.25">
      <c r="B26" s="897"/>
      <c r="C26" s="944"/>
      <c r="D26" s="948"/>
      <c r="E26" s="949" t="s">
        <v>26</v>
      </c>
      <c r="F26" s="926">
        <f>'[3]LA VEGA'!F26+[3]CONSTANZA!F26</f>
        <v>0</v>
      </c>
      <c r="G26" s="926">
        <f>'[3]LA VEGA'!G26+[3]CONSTANZA!G26</f>
        <v>0</v>
      </c>
      <c r="H26" s="926">
        <f>'[3]LA VEGA'!H26+[3]CONSTANZA!H26</f>
        <v>0</v>
      </c>
      <c r="I26" s="926">
        <f>'[3]LA VEGA'!I26+[3]CONSTANZA!I26</f>
        <v>0</v>
      </c>
      <c r="J26" s="950">
        <f t="shared" si="0"/>
        <v>0</v>
      </c>
      <c r="K26" s="897"/>
    </row>
    <row r="27" spans="2:15" ht="14.25" customHeight="1" outlineLevel="1" thickTop="1" thickBot="1" x14ac:dyDescent="0.25">
      <c r="B27" s="897"/>
      <c r="C27" s="944"/>
      <c r="D27" s="948"/>
      <c r="E27" s="949" t="s">
        <v>6</v>
      </c>
      <c r="F27" s="926">
        <f>'[3]LA VEGA'!F27+[3]CONSTANZA!F27</f>
        <v>0</v>
      </c>
      <c r="G27" s="926">
        <f>'[3]LA VEGA'!G27+[3]CONSTANZA!G27</f>
        <v>0</v>
      </c>
      <c r="H27" s="926">
        <f>'[3]LA VEGA'!H27+[3]CONSTANZA!H27</f>
        <v>0</v>
      </c>
      <c r="I27" s="926">
        <f>'[3]LA VEGA'!I27+[3]CONSTANZA!I27</f>
        <v>0</v>
      </c>
      <c r="J27" s="950">
        <f t="shared" si="0"/>
        <v>0</v>
      </c>
      <c r="K27" s="897"/>
    </row>
    <row r="28" spans="2:15" ht="16.5" customHeight="1" thickTop="1" thickBot="1" x14ac:dyDescent="0.3">
      <c r="B28" s="897"/>
      <c r="C28" s="944"/>
      <c r="D28" s="951" t="s">
        <v>20</v>
      </c>
      <c r="E28" s="952"/>
      <c r="F28" s="953">
        <f>SUM(F29:F33)</f>
        <v>75</v>
      </c>
      <c r="G28" s="953">
        <f>SUM(G29:G33)</f>
        <v>1</v>
      </c>
      <c r="H28" s="953">
        <f>SUM(H29:H33)</f>
        <v>0</v>
      </c>
      <c r="I28" s="953">
        <f>SUM(I29:I33)</f>
        <v>0</v>
      </c>
      <c r="J28" s="954">
        <f t="shared" si="0"/>
        <v>76</v>
      </c>
      <c r="K28" s="897"/>
      <c r="O28" s="955"/>
    </row>
    <row r="29" spans="2:15" ht="14.25" customHeight="1" outlineLevel="1" thickTop="1" thickBot="1" x14ac:dyDescent="0.25">
      <c r="B29" s="897"/>
      <c r="C29" s="944"/>
      <c r="D29" s="948"/>
      <c r="E29" s="949" t="s">
        <v>45</v>
      </c>
      <c r="F29" s="926">
        <f>'[3]LA VEGA'!F29+[3]CONSTANZA!F29</f>
        <v>0</v>
      </c>
      <c r="G29" s="926">
        <f>'[3]LA VEGA'!G29+[3]CONSTANZA!G29</f>
        <v>0</v>
      </c>
      <c r="H29" s="926">
        <f>'[3]LA VEGA'!H29+[3]CONSTANZA!H29</f>
        <v>0</v>
      </c>
      <c r="I29" s="926">
        <f>'[3]LA VEGA'!I29+[3]CONSTANZA!I29</f>
        <v>0</v>
      </c>
      <c r="J29" s="950">
        <f t="shared" si="0"/>
        <v>0</v>
      </c>
      <c r="K29" s="897"/>
    </row>
    <row r="30" spans="2:15" ht="14.25" customHeight="1" outlineLevel="1" thickTop="1" thickBot="1" x14ac:dyDescent="0.25">
      <c r="B30" s="897"/>
      <c r="C30" s="944"/>
      <c r="D30" s="948"/>
      <c r="E30" s="949" t="s">
        <v>27</v>
      </c>
      <c r="F30" s="926">
        <f>'[3]LA VEGA'!F30+[3]CONSTANZA!F30</f>
        <v>70</v>
      </c>
      <c r="G30" s="926">
        <f>'[3]LA VEGA'!G30+[3]CONSTANZA!G30</f>
        <v>1</v>
      </c>
      <c r="H30" s="926">
        <f>'[3]LA VEGA'!H30+[3]CONSTANZA!H30</f>
        <v>0</v>
      </c>
      <c r="I30" s="926">
        <f>'[3]LA VEGA'!I30+[3]CONSTANZA!I30</f>
        <v>0</v>
      </c>
      <c r="J30" s="950">
        <f t="shared" si="0"/>
        <v>71</v>
      </c>
      <c r="K30" s="897"/>
    </row>
    <row r="31" spans="2:15" ht="14.25" customHeight="1" outlineLevel="1" thickTop="1" thickBot="1" x14ac:dyDescent="0.25">
      <c r="B31" s="897"/>
      <c r="C31" s="944"/>
      <c r="D31" s="948"/>
      <c r="E31" s="949" t="s">
        <v>46</v>
      </c>
      <c r="F31" s="926">
        <f>'[3]LA VEGA'!F31+[3]CONSTANZA!F31</f>
        <v>5</v>
      </c>
      <c r="G31" s="926">
        <f>'[3]LA VEGA'!G31+[3]CONSTANZA!G31</f>
        <v>0</v>
      </c>
      <c r="H31" s="926">
        <f>'[3]LA VEGA'!H31+[3]CONSTANZA!H31</f>
        <v>0</v>
      </c>
      <c r="I31" s="926">
        <f>'[3]LA VEGA'!I31+[3]CONSTANZA!I31</f>
        <v>0</v>
      </c>
      <c r="J31" s="950">
        <f t="shared" si="0"/>
        <v>5</v>
      </c>
      <c r="K31" s="897"/>
    </row>
    <row r="32" spans="2:15" ht="14.25" customHeight="1" outlineLevel="1" thickTop="1" thickBot="1" x14ac:dyDescent="0.25">
      <c r="B32" s="897"/>
      <c r="C32" s="944"/>
      <c r="D32" s="948"/>
      <c r="E32" s="949" t="s">
        <v>47</v>
      </c>
      <c r="F32" s="926">
        <f>'[3]LA VEGA'!F32+[3]CONSTANZA!F32</f>
        <v>0</v>
      </c>
      <c r="G32" s="926">
        <f>'[3]LA VEGA'!G32+[3]CONSTANZA!G32</f>
        <v>0</v>
      </c>
      <c r="H32" s="926">
        <f>'[3]LA VEGA'!H32+[3]CONSTANZA!H32</f>
        <v>0</v>
      </c>
      <c r="I32" s="926">
        <f>'[3]LA VEGA'!I32+[3]CONSTANZA!I32</f>
        <v>0</v>
      </c>
      <c r="J32" s="950">
        <f t="shared" si="0"/>
        <v>0</v>
      </c>
      <c r="K32" s="897"/>
    </row>
    <row r="33" spans="2:11" ht="14.25" customHeight="1" outlineLevel="1" thickTop="1" thickBot="1" x14ac:dyDescent="0.25">
      <c r="B33" s="897"/>
      <c r="C33" s="944"/>
      <c r="D33" s="948"/>
      <c r="E33" s="949" t="s">
        <v>142</v>
      </c>
      <c r="F33" s="926">
        <f>'[3]LA VEGA'!F33+[3]CONSTANZA!F33</f>
        <v>0</v>
      </c>
      <c r="G33" s="926">
        <f>'[3]LA VEGA'!G33+[3]CONSTANZA!G33</f>
        <v>0</v>
      </c>
      <c r="H33" s="926">
        <f>'[3]LA VEGA'!H33+[3]CONSTANZA!H33</f>
        <v>0</v>
      </c>
      <c r="I33" s="926">
        <f>'[3]LA VEGA'!I33+[3]CONSTANZA!I33</f>
        <v>0</v>
      </c>
      <c r="J33" s="950">
        <f t="shared" si="0"/>
        <v>0</v>
      </c>
      <c r="K33" s="897"/>
    </row>
    <row r="34" spans="2:11" ht="16.5" customHeight="1" thickTop="1" thickBot="1" x14ac:dyDescent="0.3">
      <c r="B34" s="897"/>
      <c r="C34" s="944"/>
      <c r="D34" s="1508" t="s">
        <v>56</v>
      </c>
      <c r="E34" s="1520"/>
      <c r="F34" s="956">
        <f>SUM(F35:F37)</f>
        <v>41</v>
      </c>
      <c r="G34" s="956">
        <f>SUM(G35:G37)</f>
        <v>0</v>
      </c>
      <c r="H34" s="956">
        <f>SUM(H35:H37)</f>
        <v>0</v>
      </c>
      <c r="I34" s="956">
        <f>SUM(I35:I37)</f>
        <v>0</v>
      </c>
      <c r="J34" s="947">
        <f>SUM(F34:I34)</f>
        <v>41</v>
      </c>
      <c r="K34" s="897"/>
    </row>
    <row r="35" spans="2:11" ht="14.25" customHeight="1" outlineLevel="1" thickTop="1" thickBot="1" x14ac:dyDescent="0.25">
      <c r="B35" s="897"/>
      <c r="C35" s="944"/>
      <c r="D35" s="948"/>
      <c r="E35" s="957" t="s">
        <v>49</v>
      </c>
      <c r="F35" s="926">
        <f>'[3]LA VEGA'!F35+[3]CONSTANZA!F35</f>
        <v>6</v>
      </c>
      <c r="G35" s="926">
        <f>'[3]LA VEGA'!G35+[3]CONSTANZA!G35</f>
        <v>0</v>
      </c>
      <c r="H35" s="926">
        <f>'[3]LA VEGA'!H35+[3]CONSTANZA!H35</f>
        <v>0</v>
      </c>
      <c r="I35" s="926">
        <f>'[3]LA VEGA'!I35+[3]CONSTANZA!I35</f>
        <v>0</v>
      </c>
      <c r="J35" s="958">
        <f t="shared" ref="J35:J48" si="1">SUM(F35:I35)</f>
        <v>6</v>
      </c>
      <c r="K35" s="897"/>
    </row>
    <row r="36" spans="2:11" ht="14.25" customHeight="1" outlineLevel="1" thickTop="1" thickBot="1" x14ac:dyDescent="0.25">
      <c r="B36" s="897"/>
      <c r="C36" s="944"/>
      <c r="D36" s="948"/>
      <c r="E36" s="957" t="s">
        <v>50</v>
      </c>
      <c r="F36" s="926">
        <f>'[3]LA VEGA'!F36+[3]CONSTANZA!F36</f>
        <v>28</v>
      </c>
      <c r="G36" s="926">
        <f>'[3]LA VEGA'!G36+[3]CONSTANZA!G36</f>
        <v>0</v>
      </c>
      <c r="H36" s="926">
        <f>'[3]LA VEGA'!H36+[3]CONSTANZA!H36</f>
        <v>0</v>
      </c>
      <c r="I36" s="926">
        <f>'[3]LA VEGA'!I36+[3]CONSTANZA!I36</f>
        <v>0</v>
      </c>
      <c r="J36" s="958">
        <f>SUM(F36:I36)</f>
        <v>28</v>
      </c>
      <c r="K36" s="897"/>
    </row>
    <row r="37" spans="2:11" ht="14.25" customHeight="1" outlineLevel="1" thickTop="1" thickBot="1" x14ac:dyDescent="0.25">
      <c r="B37" s="897"/>
      <c r="C37" s="944"/>
      <c r="D37" s="948"/>
      <c r="E37" s="959" t="s">
        <v>48</v>
      </c>
      <c r="F37" s="926">
        <f>'[3]LA VEGA'!F37+[3]CONSTANZA!F37</f>
        <v>7</v>
      </c>
      <c r="G37" s="926">
        <f>'[3]LA VEGA'!G37+[3]CONSTANZA!G37</f>
        <v>0</v>
      </c>
      <c r="H37" s="926">
        <f>'[3]LA VEGA'!H37+[3]CONSTANZA!H37</f>
        <v>0</v>
      </c>
      <c r="I37" s="926">
        <f>'[3]LA VEGA'!I37+[3]CONSTANZA!I37</f>
        <v>0</v>
      </c>
      <c r="J37" s="958">
        <f>SUM(F37:I37)</f>
        <v>7</v>
      </c>
      <c r="K37" s="897"/>
    </row>
    <row r="38" spans="2:11" ht="16.5" customHeight="1" thickTop="1" thickBot="1" x14ac:dyDescent="0.3">
      <c r="B38" s="897"/>
      <c r="C38" s="898"/>
      <c r="D38" s="1508" t="s">
        <v>120</v>
      </c>
      <c r="E38" s="1520"/>
      <c r="F38" s="953">
        <f>SUM(F39:F48)</f>
        <v>0</v>
      </c>
      <c r="G38" s="953">
        <f>SUM(G39:G48)</f>
        <v>25</v>
      </c>
      <c r="H38" s="953">
        <f>SUM(H39:H48)</f>
        <v>5</v>
      </c>
      <c r="I38" s="953">
        <f>SUM(I39:I48)</f>
        <v>0</v>
      </c>
      <c r="J38" s="947">
        <f t="shared" si="1"/>
        <v>30</v>
      </c>
      <c r="K38" s="897"/>
    </row>
    <row r="39" spans="2:11" ht="14.25" customHeight="1" outlineLevel="1" thickTop="1" thickBot="1" x14ac:dyDescent="0.25">
      <c r="B39" s="897"/>
      <c r="C39" s="898"/>
      <c r="D39" s="960"/>
      <c r="E39" s="961" t="s">
        <v>125</v>
      </c>
      <c r="F39" s="926">
        <f>'[3]LA VEGA'!F39+[3]CONSTANZA!F39</f>
        <v>0</v>
      </c>
      <c r="G39" s="926">
        <f>'[3]LA VEGA'!G39+[3]CONSTANZA!G39</f>
        <v>14</v>
      </c>
      <c r="H39" s="926">
        <f>'[3]LA VEGA'!H39+[3]CONSTANZA!H39</f>
        <v>0</v>
      </c>
      <c r="I39" s="926">
        <f>'[3]LA VEGA'!I39+[3]CONSTANZA!I39</f>
        <v>0</v>
      </c>
      <c r="J39" s="958">
        <f t="shared" si="1"/>
        <v>14</v>
      </c>
      <c r="K39" s="897"/>
    </row>
    <row r="40" spans="2:11" ht="14.25" customHeight="1" outlineLevel="1" thickTop="1" thickBot="1" x14ac:dyDescent="0.25">
      <c r="B40" s="897"/>
      <c r="C40" s="898"/>
      <c r="D40" s="960"/>
      <c r="E40" s="961" t="s">
        <v>126</v>
      </c>
      <c r="F40" s="926">
        <f>'[3]LA VEGA'!F40+[3]CONSTANZA!F40</f>
        <v>0</v>
      </c>
      <c r="G40" s="926">
        <f>'[3]LA VEGA'!G40+[3]CONSTANZA!G40</f>
        <v>0</v>
      </c>
      <c r="H40" s="926">
        <f>'[3]LA VEGA'!H40+[3]CONSTANZA!H40</f>
        <v>0</v>
      </c>
      <c r="I40" s="926">
        <f>'[3]LA VEGA'!I40+[3]CONSTANZA!I40</f>
        <v>0</v>
      </c>
      <c r="J40" s="958">
        <f>SUM(F40:I40)</f>
        <v>0</v>
      </c>
      <c r="K40" s="897"/>
    </row>
    <row r="41" spans="2:11" ht="14.25" customHeight="1" outlineLevel="1" thickTop="1" thickBot="1" x14ac:dyDescent="0.25">
      <c r="B41" s="897"/>
      <c r="C41" s="898"/>
      <c r="D41" s="960"/>
      <c r="E41" s="961" t="s">
        <v>127</v>
      </c>
      <c r="F41" s="926">
        <f>'[3]LA VEGA'!F41+[3]CONSTANZA!F41</f>
        <v>0</v>
      </c>
      <c r="G41" s="926">
        <f>'[3]LA VEGA'!G41+[3]CONSTANZA!G41</f>
        <v>0</v>
      </c>
      <c r="H41" s="926">
        <f>'[3]LA VEGA'!H41+[3]CONSTANZA!H41</f>
        <v>0</v>
      </c>
      <c r="I41" s="926">
        <f>'[3]LA VEGA'!I41+[3]CONSTANZA!I41</f>
        <v>0</v>
      </c>
      <c r="J41" s="958">
        <f>SUM(F41:I41)</f>
        <v>0</v>
      </c>
      <c r="K41" s="897"/>
    </row>
    <row r="42" spans="2:11" ht="14.25" customHeight="1" outlineLevel="1" thickTop="1" thickBot="1" x14ac:dyDescent="0.25">
      <c r="B42" s="897"/>
      <c r="C42" s="898"/>
      <c r="D42" s="960"/>
      <c r="E42" s="962" t="s">
        <v>128</v>
      </c>
      <c r="F42" s="926">
        <f>'[3]LA VEGA'!F42+[3]CONSTANZA!F42</f>
        <v>0</v>
      </c>
      <c r="G42" s="926">
        <f>'[3]LA VEGA'!G42+[3]CONSTANZA!G42</f>
        <v>1</v>
      </c>
      <c r="H42" s="926">
        <f>'[3]LA VEGA'!H42+[3]CONSTANZA!H42</f>
        <v>0</v>
      </c>
      <c r="I42" s="926">
        <f>'[3]LA VEGA'!I42+[3]CONSTANZA!I42</f>
        <v>0</v>
      </c>
      <c r="J42" s="958">
        <f>SUM(F42:I42)</f>
        <v>1</v>
      </c>
      <c r="K42" s="897"/>
    </row>
    <row r="43" spans="2:11" ht="14.25" customHeight="1" outlineLevel="1" thickTop="1" thickBot="1" x14ac:dyDescent="0.25">
      <c r="B43" s="897"/>
      <c r="C43" s="898"/>
      <c r="D43" s="960"/>
      <c r="E43" s="963" t="s">
        <v>129</v>
      </c>
      <c r="F43" s="926">
        <f>'[3]LA VEGA'!F43+[3]CONSTANZA!F43</f>
        <v>0</v>
      </c>
      <c r="G43" s="926">
        <f>'[3]LA VEGA'!G43+[3]CONSTANZA!G43</f>
        <v>0</v>
      </c>
      <c r="H43" s="926">
        <f>'[3]LA VEGA'!H43+[3]CONSTANZA!H43</f>
        <v>0</v>
      </c>
      <c r="I43" s="926">
        <f>'[3]LA VEGA'!I43+[3]CONSTANZA!I43</f>
        <v>0</v>
      </c>
      <c r="J43" s="958">
        <f t="shared" si="1"/>
        <v>0</v>
      </c>
      <c r="K43" s="897"/>
    </row>
    <row r="44" spans="2:11" ht="14.25" customHeight="1" outlineLevel="1" thickTop="1" thickBot="1" x14ac:dyDescent="0.25">
      <c r="B44" s="897"/>
      <c r="C44" s="898"/>
      <c r="D44" s="960"/>
      <c r="E44" s="962" t="s">
        <v>130</v>
      </c>
      <c r="F44" s="926">
        <f>'[3]LA VEGA'!F44+[3]CONSTANZA!F44</f>
        <v>0</v>
      </c>
      <c r="G44" s="926">
        <f>'[3]LA VEGA'!G44+[3]CONSTANZA!G44</f>
        <v>5</v>
      </c>
      <c r="H44" s="926">
        <f>'[3]LA VEGA'!H44+[3]CONSTANZA!H44</f>
        <v>0</v>
      </c>
      <c r="I44" s="926">
        <f>'[3]LA VEGA'!I44+[3]CONSTANZA!I44</f>
        <v>0</v>
      </c>
      <c r="J44" s="958">
        <f>SUM(F44:I44)</f>
        <v>5</v>
      </c>
      <c r="K44" s="897"/>
    </row>
    <row r="45" spans="2:11" ht="14.25" customHeight="1" outlineLevel="1" thickTop="1" thickBot="1" x14ac:dyDescent="0.25">
      <c r="B45" s="897"/>
      <c r="C45" s="898"/>
      <c r="D45" s="960"/>
      <c r="E45" s="962" t="s">
        <v>131</v>
      </c>
      <c r="F45" s="926">
        <f>'[3]LA VEGA'!F45+[3]CONSTANZA!F45</f>
        <v>0</v>
      </c>
      <c r="G45" s="926">
        <f>'[3]LA VEGA'!G45+[3]CONSTANZA!G45</f>
        <v>0</v>
      </c>
      <c r="H45" s="926">
        <f>'[3]LA VEGA'!H45+[3]CONSTANZA!H45</f>
        <v>0</v>
      </c>
      <c r="I45" s="926">
        <f>'[3]LA VEGA'!I45+[3]CONSTANZA!I45</f>
        <v>0</v>
      </c>
      <c r="J45" s="958">
        <f>SUM(F45:I45)</f>
        <v>0</v>
      </c>
      <c r="K45" s="897"/>
    </row>
    <row r="46" spans="2:11" ht="14.25" customHeight="1" outlineLevel="1" thickTop="1" thickBot="1" x14ac:dyDescent="0.25">
      <c r="B46" s="897"/>
      <c r="C46" s="898"/>
      <c r="D46" s="960"/>
      <c r="E46" s="963" t="s">
        <v>132</v>
      </c>
      <c r="F46" s="926">
        <f>'[3]LA VEGA'!F46+[3]CONSTANZA!F46</f>
        <v>0</v>
      </c>
      <c r="G46" s="926">
        <f>'[3]LA VEGA'!G46+[3]CONSTANZA!G46</f>
        <v>5</v>
      </c>
      <c r="H46" s="926">
        <f>'[3]LA VEGA'!H46+[3]CONSTANZA!H46</f>
        <v>0</v>
      </c>
      <c r="I46" s="926">
        <f>'[3]LA VEGA'!I46+[3]CONSTANZA!I46</f>
        <v>0</v>
      </c>
      <c r="J46" s="958">
        <f t="shared" si="1"/>
        <v>5</v>
      </c>
      <c r="K46" s="897"/>
    </row>
    <row r="47" spans="2:11" ht="14.25" customHeight="1" outlineLevel="1" thickTop="1" thickBot="1" x14ac:dyDescent="0.25">
      <c r="B47" s="897"/>
      <c r="C47" s="898"/>
      <c r="D47" s="960"/>
      <c r="E47" s="963" t="s">
        <v>133</v>
      </c>
      <c r="F47" s="926">
        <f>'[3]LA VEGA'!F47+[3]CONSTANZA!F47</f>
        <v>0</v>
      </c>
      <c r="G47" s="926">
        <f>'[3]LA VEGA'!G47+[3]CONSTANZA!G47</f>
        <v>0</v>
      </c>
      <c r="H47" s="926">
        <f>'[3]LA VEGA'!H47+[3]CONSTANZA!H47</f>
        <v>0</v>
      </c>
      <c r="I47" s="926">
        <f>'[3]LA VEGA'!I47+[3]CONSTANZA!I47</f>
        <v>0</v>
      </c>
      <c r="J47" s="958">
        <f t="shared" si="1"/>
        <v>0</v>
      </c>
      <c r="K47" s="897"/>
    </row>
    <row r="48" spans="2:11" ht="14.25" customHeight="1" outlineLevel="1" thickTop="1" thickBot="1" x14ac:dyDescent="0.25">
      <c r="B48" s="897"/>
      <c r="C48" s="898"/>
      <c r="D48" s="960"/>
      <c r="E48" s="963" t="s">
        <v>134</v>
      </c>
      <c r="F48" s="926">
        <f>'[3]LA VEGA'!F48+[3]CONSTANZA!F48</f>
        <v>0</v>
      </c>
      <c r="G48" s="926">
        <f>'[3]LA VEGA'!G48+[3]CONSTANZA!G48</f>
        <v>0</v>
      </c>
      <c r="H48" s="926">
        <f>'[3]LA VEGA'!H48+[3]CONSTANZA!H48</f>
        <v>5</v>
      </c>
      <c r="I48" s="926">
        <f>'[3]LA VEGA'!I48+[3]CONSTANZA!I48</f>
        <v>0</v>
      </c>
      <c r="J48" s="958">
        <f t="shared" si="1"/>
        <v>5</v>
      </c>
      <c r="K48" s="897"/>
    </row>
    <row r="49" spans="2:12" ht="16.5" customHeight="1" thickTop="1" thickBot="1" x14ac:dyDescent="0.25">
      <c r="B49" s="897"/>
      <c r="C49" s="898"/>
      <c r="D49" s="1543" t="s">
        <v>96</v>
      </c>
      <c r="E49" s="1544"/>
      <c r="F49" s="964">
        <f>SUM(F50:F64)</f>
        <v>0</v>
      </c>
      <c r="G49" s="964">
        <f>SUM(G50:G64)</f>
        <v>15</v>
      </c>
      <c r="H49" s="964">
        <f>SUM(H50:H64)</f>
        <v>0</v>
      </c>
      <c r="I49" s="964">
        <f>SUM(I50:I64)</f>
        <v>0</v>
      </c>
      <c r="J49" s="965">
        <f>SUM(F49:F49:I49)</f>
        <v>15</v>
      </c>
      <c r="K49" s="897"/>
      <c r="L49" s="913"/>
    </row>
    <row r="50" spans="2:12" ht="14.25" customHeight="1" outlineLevel="1" thickTop="1" thickBot="1" x14ac:dyDescent="0.25">
      <c r="B50" s="897"/>
      <c r="C50" s="898"/>
      <c r="D50" s="966"/>
      <c r="E50" s="967" t="s">
        <v>117</v>
      </c>
      <c r="F50" s="926">
        <f>'[3]LA VEGA'!F50+[3]CONSTANZA!F50</f>
        <v>0</v>
      </c>
      <c r="G50" s="926">
        <f>'[3]LA VEGA'!G50+[3]CONSTANZA!G50</f>
        <v>0</v>
      </c>
      <c r="H50" s="926">
        <f>'[3]LA VEGA'!H50+[3]CONSTANZA!H50</f>
        <v>0</v>
      </c>
      <c r="I50" s="926">
        <f>'[3]LA VEGA'!I50+[3]CONSTANZA!I50</f>
        <v>0</v>
      </c>
      <c r="J50" s="936">
        <f>SUM(F50:F50:I50)</f>
        <v>0</v>
      </c>
      <c r="K50" s="897"/>
    </row>
    <row r="51" spans="2:12" ht="14.25" customHeight="1" outlineLevel="1" thickTop="1" thickBot="1" x14ac:dyDescent="0.25">
      <c r="B51" s="897"/>
      <c r="C51" s="898"/>
      <c r="D51" s="968"/>
      <c r="E51" s="967" t="s">
        <v>98</v>
      </c>
      <c r="F51" s="926">
        <f>'[3]LA VEGA'!F51+[3]CONSTANZA!F51</f>
        <v>0</v>
      </c>
      <c r="G51" s="926">
        <f>'[3]LA VEGA'!G51+[3]CONSTANZA!G51</f>
        <v>0</v>
      </c>
      <c r="H51" s="926">
        <f>'[3]LA VEGA'!H51+[3]CONSTANZA!H51</f>
        <v>0</v>
      </c>
      <c r="I51" s="926">
        <f>'[3]LA VEGA'!I51+[3]CONSTANZA!I51</f>
        <v>0</v>
      </c>
      <c r="J51" s="936">
        <f>SUM(F51:F51:I51)</f>
        <v>0</v>
      </c>
      <c r="K51" s="897"/>
    </row>
    <row r="52" spans="2:12" ht="14.25" customHeight="1" outlineLevel="1" thickTop="1" thickBot="1" x14ac:dyDescent="0.25">
      <c r="B52" s="897"/>
      <c r="C52" s="898"/>
      <c r="D52" s="968"/>
      <c r="E52" s="967" t="s">
        <v>97</v>
      </c>
      <c r="F52" s="926">
        <f>'[3]LA VEGA'!F52+[3]CONSTANZA!F52</f>
        <v>0</v>
      </c>
      <c r="G52" s="926">
        <f>'[3]LA VEGA'!G52+[3]CONSTANZA!G52</f>
        <v>4</v>
      </c>
      <c r="H52" s="926">
        <f>'[3]LA VEGA'!H52+[3]CONSTANZA!H52</f>
        <v>0</v>
      </c>
      <c r="I52" s="926">
        <f>'[3]LA VEGA'!I52+[3]CONSTANZA!I52</f>
        <v>0</v>
      </c>
      <c r="J52" s="936">
        <f>SUM(F52:F52:I52)</f>
        <v>4</v>
      </c>
      <c r="K52" s="897"/>
    </row>
    <row r="53" spans="2:12" ht="14.25" customHeight="1" outlineLevel="1" thickTop="1" thickBot="1" x14ac:dyDescent="0.25">
      <c r="B53" s="897"/>
      <c r="C53" s="898"/>
      <c r="D53" s="969"/>
      <c r="E53" s="967" t="s">
        <v>102</v>
      </c>
      <c r="F53" s="926">
        <f>'[3]LA VEGA'!F53+[3]CONSTANZA!F53</f>
        <v>0</v>
      </c>
      <c r="G53" s="926">
        <f>'[3]LA VEGA'!G53+[3]CONSTANZA!G53</f>
        <v>6</v>
      </c>
      <c r="H53" s="926">
        <f>'[3]LA VEGA'!H53+[3]CONSTANZA!H53</f>
        <v>0</v>
      </c>
      <c r="I53" s="926">
        <f>'[3]LA VEGA'!I53+[3]CONSTANZA!I53</f>
        <v>0</v>
      </c>
      <c r="J53" s="936">
        <f>SUM(F53:F53:I53)</f>
        <v>6</v>
      </c>
      <c r="K53" s="897"/>
    </row>
    <row r="54" spans="2:12" ht="14.25" customHeight="1" outlineLevel="1" thickTop="1" thickBot="1" x14ac:dyDescent="0.25">
      <c r="B54" s="897"/>
      <c r="C54" s="898"/>
      <c r="D54" s="969"/>
      <c r="E54" s="967" t="s">
        <v>137</v>
      </c>
      <c r="F54" s="926">
        <f>'[3]LA VEGA'!F54+[3]CONSTANZA!F54</f>
        <v>0</v>
      </c>
      <c r="G54" s="926">
        <f>'[3]LA VEGA'!G54+[3]CONSTANZA!G54</f>
        <v>0</v>
      </c>
      <c r="H54" s="926">
        <f>'[3]LA VEGA'!H54+[3]CONSTANZA!H54</f>
        <v>0</v>
      </c>
      <c r="I54" s="926">
        <f>'[3]LA VEGA'!I54+[3]CONSTANZA!I54</f>
        <v>0</v>
      </c>
      <c r="J54" s="936">
        <f>SUM(F54:F54:I54)</f>
        <v>0</v>
      </c>
      <c r="K54" s="897"/>
    </row>
    <row r="55" spans="2:12" ht="14.25" customHeight="1" outlineLevel="1" thickTop="1" thickBot="1" x14ac:dyDescent="0.25">
      <c r="B55" s="897"/>
      <c r="C55" s="898"/>
      <c r="D55" s="969"/>
      <c r="E55" s="970" t="s">
        <v>105</v>
      </c>
      <c r="F55" s="926">
        <f>'[3]LA VEGA'!F55+[3]CONSTANZA!F55</f>
        <v>0</v>
      </c>
      <c r="G55" s="926">
        <f>'[3]LA VEGA'!G55+[3]CONSTANZA!G55</f>
        <v>2</v>
      </c>
      <c r="H55" s="926">
        <f>'[3]LA VEGA'!H55+[3]CONSTANZA!H55</f>
        <v>0</v>
      </c>
      <c r="I55" s="926">
        <f>'[3]LA VEGA'!I55+[3]CONSTANZA!I55</f>
        <v>0</v>
      </c>
      <c r="J55" s="936">
        <f>SUM(F55:F55:I55)</f>
        <v>2</v>
      </c>
      <c r="K55" s="897"/>
    </row>
    <row r="56" spans="2:12" ht="14.25" customHeight="1" outlineLevel="1" thickTop="1" thickBot="1" x14ac:dyDescent="0.25">
      <c r="B56" s="897"/>
      <c r="C56" s="898"/>
      <c r="D56" s="969"/>
      <c r="E56" s="970" t="s">
        <v>104</v>
      </c>
      <c r="F56" s="926">
        <f>'[3]LA VEGA'!F56+[3]CONSTANZA!F56</f>
        <v>0</v>
      </c>
      <c r="G56" s="926">
        <f>'[3]LA VEGA'!G56+[3]CONSTANZA!G56</f>
        <v>0</v>
      </c>
      <c r="H56" s="926">
        <f>'[3]LA VEGA'!H56+[3]CONSTANZA!H56</f>
        <v>0</v>
      </c>
      <c r="I56" s="926">
        <f>'[3]LA VEGA'!I56+[3]CONSTANZA!I56</f>
        <v>0</v>
      </c>
      <c r="J56" s="936">
        <f>SUM(F56:F56:I56)</f>
        <v>0</v>
      </c>
      <c r="K56" s="897"/>
    </row>
    <row r="57" spans="2:12" ht="14.25" customHeight="1" outlineLevel="1" thickTop="1" thickBot="1" x14ac:dyDescent="0.25">
      <c r="B57" s="897"/>
      <c r="C57" s="898"/>
      <c r="D57" s="969"/>
      <c r="E57" s="970" t="s">
        <v>103</v>
      </c>
      <c r="F57" s="926">
        <f>'[3]LA VEGA'!F57+[3]CONSTANZA!F57</f>
        <v>0</v>
      </c>
      <c r="G57" s="926">
        <f>'[3]LA VEGA'!G57+[3]CONSTANZA!G57</f>
        <v>0</v>
      </c>
      <c r="H57" s="926">
        <f>'[3]LA VEGA'!H57+[3]CONSTANZA!H57</f>
        <v>0</v>
      </c>
      <c r="I57" s="926">
        <f>'[3]LA VEGA'!I57+[3]CONSTANZA!I57</f>
        <v>0</v>
      </c>
      <c r="J57" s="936">
        <f>SUM(F57:F57:I57)</f>
        <v>0</v>
      </c>
      <c r="K57" s="897"/>
    </row>
    <row r="58" spans="2:12" ht="14.25" customHeight="1" outlineLevel="1" thickTop="1" thickBot="1" x14ac:dyDescent="0.25">
      <c r="B58" s="897"/>
      <c r="C58" s="898"/>
      <c r="D58" s="969"/>
      <c r="E58" s="970" t="s">
        <v>138</v>
      </c>
      <c r="F58" s="926">
        <f>'[3]LA VEGA'!F58+[3]CONSTANZA!F58</f>
        <v>0</v>
      </c>
      <c r="G58" s="926">
        <f>'[3]LA VEGA'!G58+[3]CONSTANZA!G58</f>
        <v>0</v>
      </c>
      <c r="H58" s="926">
        <f>'[3]LA VEGA'!H58+[3]CONSTANZA!H58</f>
        <v>0</v>
      </c>
      <c r="I58" s="926">
        <f>'[3]LA VEGA'!I58+[3]CONSTANZA!I58</f>
        <v>0</v>
      </c>
      <c r="J58" s="936">
        <f>SUM(F58:F58:I58)</f>
        <v>0</v>
      </c>
      <c r="K58" s="897"/>
    </row>
    <row r="59" spans="2:12" ht="14.25" customHeight="1" outlineLevel="1" thickTop="1" thickBot="1" x14ac:dyDescent="0.25">
      <c r="B59" s="897"/>
      <c r="C59" s="898"/>
      <c r="D59" s="969"/>
      <c r="E59" s="967" t="s">
        <v>100</v>
      </c>
      <c r="F59" s="926">
        <f>'[3]LA VEGA'!F59+[3]CONSTANZA!F59</f>
        <v>0</v>
      </c>
      <c r="G59" s="926">
        <f>'[3]LA VEGA'!G59+[3]CONSTANZA!G59</f>
        <v>3</v>
      </c>
      <c r="H59" s="926">
        <f>'[3]LA VEGA'!H59+[3]CONSTANZA!H59</f>
        <v>0</v>
      </c>
      <c r="I59" s="926">
        <f>'[3]LA VEGA'!I59+[3]CONSTANZA!I59</f>
        <v>0</v>
      </c>
      <c r="J59" s="936">
        <f>SUM(F59:F59:I59)</f>
        <v>3</v>
      </c>
      <c r="K59" s="897"/>
    </row>
    <row r="60" spans="2:12" ht="14.25" customHeight="1" outlineLevel="1" thickTop="1" thickBot="1" x14ac:dyDescent="0.25">
      <c r="B60" s="897"/>
      <c r="C60" s="898"/>
      <c r="D60" s="969"/>
      <c r="E60" s="971" t="s">
        <v>99</v>
      </c>
      <c r="F60" s="926">
        <f>'[3]LA VEGA'!F60+[3]CONSTANZA!F60</f>
        <v>0</v>
      </c>
      <c r="G60" s="926">
        <f>'[3]LA VEGA'!G60+[3]CONSTANZA!G60</f>
        <v>0</v>
      </c>
      <c r="H60" s="926">
        <f>'[3]LA VEGA'!H60+[3]CONSTANZA!H60</f>
        <v>0</v>
      </c>
      <c r="I60" s="926">
        <f>'[3]LA VEGA'!I60+[3]CONSTANZA!I60</f>
        <v>0</v>
      </c>
      <c r="J60" s="936">
        <f>SUM(F60:F60:I60)</f>
        <v>0</v>
      </c>
      <c r="K60" s="897"/>
    </row>
    <row r="61" spans="2:12" ht="14.25" customHeight="1" outlineLevel="1" thickTop="1" thickBot="1" x14ac:dyDescent="0.25">
      <c r="B61" s="897"/>
      <c r="C61" s="898"/>
      <c r="D61" s="969"/>
      <c r="E61" s="971" t="s">
        <v>139</v>
      </c>
      <c r="F61" s="926">
        <f>'[3]LA VEGA'!F61+[3]CONSTANZA!F61</f>
        <v>0</v>
      </c>
      <c r="G61" s="926">
        <f>'[3]LA VEGA'!G61+[3]CONSTANZA!G61</f>
        <v>0</v>
      </c>
      <c r="H61" s="926">
        <f>'[3]LA VEGA'!H61+[3]CONSTANZA!H61</f>
        <v>0</v>
      </c>
      <c r="I61" s="926">
        <f>'[3]LA VEGA'!I61+[3]CONSTANZA!I61</f>
        <v>0</v>
      </c>
      <c r="J61" s="936">
        <f>SUM(F61:F61:I61)</f>
        <v>0</v>
      </c>
      <c r="K61" s="897"/>
    </row>
    <row r="62" spans="2:12" ht="14.25" customHeight="1" outlineLevel="1" thickTop="1" thickBot="1" x14ac:dyDescent="0.25">
      <c r="B62" s="897"/>
      <c r="C62" s="898"/>
      <c r="D62" s="969"/>
      <c r="E62" s="971" t="s">
        <v>106</v>
      </c>
      <c r="F62" s="926">
        <f>'[3]LA VEGA'!F62+[3]CONSTANZA!F62</f>
        <v>0</v>
      </c>
      <c r="G62" s="926">
        <f>'[3]LA VEGA'!G62+[3]CONSTANZA!G62</f>
        <v>0</v>
      </c>
      <c r="H62" s="926">
        <f>'[3]LA VEGA'!H62+[3]CONSTANZA!H62</f>
        <v>0</v>
      </c>
      <c r="I62" s="926">
        <f>'[3]LA VEGA'!I62+[3]CONSTANZA!I62</f>
        <v>0</v>
      </c>
      <c r="J62" s="936">
        <f>SUM(F62:F62:I62)</f>
        <v>0</v>
      </c>
      <c r="K62" s="897"/>
    </row>
    <row r="63" spans="2:12" ht="14.25" customHeight="1" outlineLevel="1" thickTop="1" thickBot="1" x14ac:dyDescent="0.25">
      <c r="B63" s="897"/>
      <c r="C63" s="898"/>
      <c r="D63" s="969"/>
      <c r="E63" s="972" t="s">
        <v>92</v>
      </c>
      <c r="F63" s="926">
        <f>'[3]LA VEGA'!F63+[3]CONSTANZA!F63</f>
        <v>0</v>
      </c>
      <c r="G63" s="926">
        <f>'[3]LA VEGA'!G63+[3]CONSTANZA!G63</f>
        <v>0</v>
      </c>
      <c r="H63" s="926">
        <f>'[3]LA VEGA'!H63+[3]CONSTANZA!H63</f>
        <v>0</v>
      </c>
      <c r="I63" s="926">
        <f>'[3]LA VEGA'!I63+[3]CONSTANZA!I63</f>
        <v>0</v>
      </c>
      <c r="J63" s="936">
        <f>SUM(F63:F63:I63)</f>
        <v>0</v>
      </c>
      <c r="K63" s="897"/>
    </row>
    <row r="64" spans="2:12" ht="14.25" customHeight="1" outlineLevel="1" thickTop="1" thickBot="1" x14ac:dyDescent="0.25">
      <c r="B64" s="897"/>
      <c r="C64" s="898"/>
      <c r="D64" s="968"/>
      <c r="E64" s="972" t="s">
        <v>121</v>
      </c>
      <c r="F64" s="926">
        <f>'[3]LA VEGA'!F64+[3]CONSTANZA!F64</f>
        <v>0</v>
      </c>
      <c r="G64" s="926">
        <f>'[3]LA VEGA'!G64+[3]CONSTANZA!G64</f>
        <v>0</v>
      </c>
      <c r="H64" s="926">
        <f>'[3]LA VEGA'!H64+[3]CONSTANZA!H64</f>
        <v>0</v>
      </c>
      <c r="I64" s="926">
        <f>'[3]LA VEGA'!I64+[3]CONSTANZA!I64</f>
        <v>0</v>
      </c>
      <c r="J64" s="936">
        <f>SUM(F64:F64:I64)</f>
        <v>0</v>
      </c>
      <c r="K64" s="898"/>
    </row>
    <row r="65" spans="2:11" ht="3.75" customHeight="1" thickTop="1" thickBot="1" x14ac:dyDescent="0.25">
      <c r="B65" s="973"/>
      <c r="C65" s="974"/>
      <c r="D65" s="975"/>
      <c r="E65" s="976"/>
      <c r="F65" s="977"/>
      <c r="G65" s="977"/>
      <c r="H65" s="977"/>
      <c r="I65" s="978"/>
      <c r="J65" s="979"/>
      <c r="K65" s="974"/>
    </row>
    <row r="66" spans="2:11" ht="12" customHeight="1" thickTop="1" x14ac:dyDescent="0.2">
      <c r="B66" s="897"/>
      <c r="C66" s="1533" t="s">
        <v>28</v>
      </c>
      <c r="D66" s="1534"/>
      <c r="E66" s="1534"/>
      <c r="F66" s="1534"/>
      <c r="G66" s="1534"/>
      <c r="H66" s="1534"/>
      <c r="I66" s="1535"/>
      <c r="J66" s="1505">
        <f>(J71+J73+J74+J75+J79+J80+J81+J82+J83+J84+J37+J42+J43+J44+J48+J50+J51+J52+J53+J55+J56+J60)</f>
        <v>112</v>
      </c>
      <c r="K66" s="897"/>
    </row>
    <row r="67" spans="2:11" ht="12" customHeight="1" x14ac:dyDescent="0.2">
      <c r="B67" s="897"/>
      <c r="C67" s="1536"/>
      <c r="D67" s="1537"/>
      <c r="E67" s="1537"/>
      <c r="F67" s="1537"/>
      <c r="G67" s="1537"/>
      <c r="H67" s="1537"/>
      <c r="I67" s="1538"/>
      <c r="J67" s="1506"/>
      <c r="K67" s="897"/>
    </row>
    <row r="68" spans="2:11" ht="12" customHeight="1" thickBot="1" x14ac:dyDescent="0.25">
      <c r="B68" s="897"/>
      <c r="C68" s="1539"/>
      <c r="D68" s="1540"/>
      <c r="E68" s="1540"/>
      <c r="F68" s="1540"/>
      <c r="G68" s="1540"/>
      <c r="H68" s="1540"/>
      <c r="I68" s="1541"/>
      <c r="J68" s="1507"/>
      <c r="K68" s="898"/>
    </row>
    <row r="69" spans="2:11" ht="14.25" customHeight="1" thickTop="1" thickBot="1" x14ac:dyDescent="0.25">
      <c r="B69" s="980"/>
      <c r="C69" s="981"/>
      <c r="D69" s="981"/>
      <c r="E69" s="981"/>
      <c r="F69" s="982"/>
      <c r="G69" s="982"/>
      <c r="H69" s="982"/>
      <c r="I69" s="983"/>
      <c r="J69" s="984"/>
      <c r="K69" s="897"/>
    </row>
    <row r="70" spans="2:11" ht="16.5" customHeight="1" thickTop="1" thickBot="1" x14ac:dyDescent="0.25">
      <c r="B70" s="980"/>
      <c r="C70" s="981"/>
      <c r="D70" s="1524" t="s">
        <v>141</v>
      </c>
      <c r="E70" s="1525"/>
      <c r="F70" s="985">
        <f>(F71)</f>
        <v>11</v>
      </c>
      <c r="G70" s="985">
        <f>(G71)</f>
        <v>16</v>
      </c>
      <c r="H70" s="985">
        <f>(H71)</f>
        <v>0</v>
      </c>
      <c r="I70" s="985">
        <f>(I71)</f>
        <v>0</v>
      </c>
      <c r="J70" s="953">
        <f>SUM(F70:I70)</f>
        <v>27</v>
      </c>
      <c r="K70" s="897"/>
    </row>
    <row r="71" spans="2:11" ht="14.25" customHeight="1" thickTop="1" thickBot="1" x14ac:dyDescent="0.25">
      <c r="B71" s="980"/>
      <c r="C71" s="981"/>
      <c r="D71" s="1522" t="s">
        <v>86</v>
      </c>
      <c r="E71" s="1523"/>
      <c r="F71" s="926">
        <f>'[3]LA VEGA'!F71+[3]CONSTANZA!F71</f>
        <v>11</v>
      </c>
      <c r="G71" s="926">
        <f>'[3]LA VEGA'!G71+[3]CONSTANZA!G71</f>
        <v>16</v>
      </c>
      <c r="H71" s="926">
        <f>'[3]LA VEGA'!H71+[3]CONSTANZA!H71</f>
        <v>0</v>
      </c>
      <c r="I71" s="926">
        <f>'[3]LA VEGA'!I71+[3]CONSTANZA!I71</f>
        <v>0</v>
      </c>
      <c r="J71" s="986">
        <f>SUM(F71:I71)</f>
        <v>27</v>
      </c>
      <c r="K71" s="897"/>
    </row>
    <row r="72" spans="2:11" ht="16.5" customHeight="1" thickTop="1" thickBot="1" x14ac:dyDescent="0.25">
      <c r="B72" s="897"/>
      <c r="C72" s="987"/>
      <c r="D72" s="1524" t="s">
        <v>140</v>
      </c>
      <c r="E72" s="1525"/>
      <c r="F72" s="985">
        <f>SUM(F73:F75)</f>
        <v>1</v>
      </c>
      <c r="G72" s="985">
        <f>SUM(G73:G75)</f>
        <v>0</v>
      </c>
      <c r="H72" s="985">
        <f>SUM(H73:H75)</f>
        <v>0</v>
      </c>
      <c r="I72" s="985">
        <f>SUM(I73:I75)</f>
        <v>0</v>
      </c>
      <c r="J72" s="953">
        <f t="shared" ref="J72:J87" si="2">SUM(F72:I72)</f>
        <v>1</v>
      </c>
      <c r="K72" s="897"/>
    </row>
    <row r="73" spans="2:11" ht="14.25" customHeight="1" outlineLevel="1" thickTop="1" thickBot="1" x14ac:dyDescent="0.25">
      <c r="B73" s="897"/>
      <c r="C73" s="987"/>
      <c r="D73" s="960"/>
      <c r="E73" s="988" t="s">
        <v>29</v>
      </c>
      <c r="F73" s="926">
        <f>'[3]LA VEGA'!F73+[3]CONSTANZA!F73</f>
        <v>0</v>
      </c>
      <c r="G73" s="926">
        <f>'[3]LA VEGA'!G73+[3]CONSTANZA!G73</f>
        <v>0</v>
      </c>
      <c r="H73" s="926">
        <f>'[3]LA VEGA'!H73+[3]CONSTANZA!H73</f>
        <v>0</v>
      </c>
      <c r="I73" s="926">
        <f>'[3]LA VEGA'!I73+[3]CONSTANZA!I73</f>
        <v>0</v>
      </c>
      <c r="J73" s="986">
        <f t="shared" si="2"/>
        <v>0</v>
      </c>
      <c r="K73" s="897"/>
    </row>
    <row r="74" spans="2:11" ht="14.25" outlineLevel="1" thickTop="1" thickBot="1" x14ac:dyDescent="0.25">
      <c r="B74" s="897"/>
      <c r="C74" s="987"/>
      <c r="D74" s="960"/>
      <c r="E74" s="989" t="s">
        <v>57</v>
      </c>
      <c r="F74" s="926">
        <f>'[3]LA VEGA'!F74+[3]CONSTANZA!F74</f>
        <v>1</v>
      </c>
      <c r="G74" s="926">
        <f>'[3]LA VEGA'!G74+[3]CONSTANZA!G74</f>
        <v>0</v>
      </c>
      <c r="H74" s="926">
        <f>'[3]LA VEGA'!H74+[3]CONSTANZA!H74</f>
        <v>0</v>
      </c>
      <c r="I74" s="926">
        <f>'[3]LA VEGA'!I74+[3]CONSTANZA!I74</f>
        <v>0</v>
      </c>
      <c r="J74" s="986">
        <f t="shared" si="2"/>
        <v>1</v>
      </c>
      <c r="K74" s="897"/>
    </row>
    <row r="75" spans="2:11" ht="14.25" outlineLevel="1" thickTop="1" thickBot="1" x14ac:dyDescent="0.25">
      <c r="B75" s="897"/>
      <c r="C75" s="987"/>
      <c r="D75" s="990"/>
      <c r="E75" s="991" t="s">
        <v>58</v>
      </c>
      <c r="F75" s="926">
        <f>'[3]LA VEGA'!F75+[3]CONSTANZA!F75</f>
        <v>0</v>
      </c>
      <c r="G75" s="926">
        <f>'[3]LA VEGA'!G75+[3]CONSTANZA!G75</f>
        <v>0</v>
      </c>
      <c r="H75" s="926">
        <f>'[3]LA VEGA'!H75+[3]CONSTANZA!H75</f>
        <v>0</v>
      </c>
      <c r="I75" s="926">
        <f>'[3]LA VEGA'!I75+[3]CONSTANZA!I75</f>
        <v>0</v>
      </c>
      <c r="J75" s="984">
        <f t="shared" si="2"/>
        <v>0</v>
      </c>
      <c r="K75" s="897"/>
    </row>
    <row r="76" spans="2:11" ht="35.25" customHeight="1" thickTop="1" thickBot="1" x14ac:dyDescent="0.3">
      <c r="B76" s="897"/>
      <c r="C76" s="1526" t="s">
        <v>43</v>
      </c>
      <c r="D76" s="1527"/>
      <c r="E76" s="1527"/>
      <c r="F76" s="1527"/>
      <c r="G76" s="1527"/>
      <c r="H76" s="1527"/>
      <c r="I76" s="1528"/>
      <c r="J76" s="992">
        <f>(H256-J66)</f>
        <v>6544</v>
      </c>
      <c r="K76" s="897"/>
    </row>
    <row r="77" spans="2:11" ht="16.5" customHeight="1" thickTop="1" thickBot="1" x14ac:dyDescent="0.25">
      <c r="B77" s="897"/>
      <c r="C77" s="922"/>
      <c r="D77" s="1529" t="s">
        <v>146</v>
      </c>
      <c r="E77" s="1530"/>
      <c r="F77" s="926">
        <f>'[3]LA VEGA'!F77+[3]CONSTANZA!F77</f>
        <v>0</v>
      </c>
      <c r="G77" s="926">
        <f>'[3]LA VEGA'!G77+[3]CONSTANZA!G77</f>
        <v>1</v>
      </c>
      <c r="H77" s="926">
        <f>'[3]LA VEGA'!H77+[3]CONSTANZA!H77</f>
        <v>0</v>
      </c>
      <c r="I77" s="926">
        <f>'[3]LA VEGA'!I77+[3]CONSTANZA!I77</f>
        <v>0</v>
      </c>
      <c r="J77" s="993">
        <f t="shared" si="2"/>
        <v>1</v>
      </c>
      <c r="K77" s="897"/>
    </row>
    <row r="78" spans="2:11" ht="16.5" customHeight="1" thickTop="1" thickBot="1" x14ac:dyDescent="0.25">
      <c r="B78" s="897"/>
      <c r="C78" s="922"/>
      <c r="D78" s="1531" t="s">
        <v>147</v>
      </c>
      <c r="E78" s="1532"/>
      <c r="F78" s="994">
        <f>(F79+F80+F81+F82+F83+F84+F85+F86+F87)</f>
        <v>93</v>
      </c>
      <c r="G78" s="994">
        <f>(G79+G80+G81+G82+G83+G84+G85+G86+G87)</f>
        <v>1</v>
      </c>
      <c r="H78" s="994">
        <f>(H79+H80+H81+H82+H83+H84+H85+H86+H87)</f>
        <v>3</v>
      </c>
      <c r="I78" s="994">
        <f>(I79+I80+I81+I82+I83+I84+I85+I86+I87)</f>
        <v>0</v>
      </c>
      <c r="J78" s="995">
        <f>SUM(F78:I78)</f>
        <v>97</v>
      </c>
      <c r="K78" s="897"/>
    </row>
    <row r="79" spans="2:11" ht="14.25" customHeight="1" outlineLevel="1" thickTop="1" thickBot="1" x14ac:dyDescent="0.25">
      <c r="B79" s="897"/>
      <c r="C79" s="922"/>
      <c r="D79" s="960"/>
      <c r="E79" s="996" t="s">
        <v>112</v>
      </c>
      <c r="F79" s="926">
        <f>'[3]LA VEGA'!F79+[3]CONSTANZA!F79</f>
        <v>30</v>
      </c>
      <c r="G79" s="926">
        <f>'[3]LA VEGA'!G79+[3]CONSTANZA!G79</f>
        <v>0</v>
      </c>
      <c r="H79" s="926">
        <f>'[3]LA VEGA'!H79+[3]CONSTANZA!H79</f>
        <v>1</v>
      </c>
      <c r="I79" s="926">
        <f>'[3]LA VEGA'!I79+[3]CONSTANZA!I79</f>
        <v>0</v>
      </c>
      <c r="J79" s="997">
        <f t="shared" si="2"/>
        <v>31</v>
      </c>
      <c r="K79" s="897"/>
    </row>
    <row r="80" spans="2:11" ht="14.25" customHeight="1" outlineLevel="1" thickTop="1" thickBot="1" x14ac:dyDescent="0.25">
      <c r="B80" s="897"/>
      <c r="C80" s="922"/>
      <c r="D80" s="960"/>
      <c r="E80" s="998" t="s">
        <v>108</v>
      </c>
      <c r="F80" s="926">
        <f>'[3]LA VEGA'!F80+[3]CONSTANZA!F80</f>
        <v>0</v>
      </c>
      <c r="G80" s="926">
        <f>'[3]LA VEGA'!G80+[3]CONSTANZA!G80</f>
        <v>0</v>
      </c>
      <c r="H80" s="926">
        <f>'[3]LA VEGA'!H80+[3]CONSTANZA!H80</f>
        <v>0</v>
      </c>
      <c r="I80" s="926">
        <f>'[3]LA VEGA'!I80+[3]CONSTANZA!I80</f>
        <v>0</v>
      </c>
      <c r="J80" s="997">
        <f>SUM(F80:I80)</f>
        <v>0</v>
      </c>
      <c r="K80" s="897"/>
    </row>
    <row r="81" spans="2:12" ht="14.25" customHeight="1" outlineLevel="1" thickTop="1" thickBot="1" x14ac:dyDescent="0.25">
      <c r="B81" s="897"/>
      <c r="C81" s="922"/>
      <c r="D81" s="960"/>
      <c r="E81" s="999" t="s">
        <v>109</v>
      </c>
      <c r="F81" s="926">
        <f>'[3]LA VEGA'!F81+[3]CONSTANZA!F81</f>
        <v>0</v>
      </c>
      <c r="G81" s="926">
        <f>'[3]LA VEGA'!G81+[3]CONSTANZA!G81</f>
        <v>0</v>
      </c>
      <c r="H81" s="926">
        <f>'[3]LA VEGA'!H81+[3]CONSTANZA!H81</f>
        <v>0</v>
      </c>
      <c r="I81" s="926">
        <f>'[3]LA VEGA'!I81+[3]CONSTANZA!I81</f>
        <v>0</v>
      </c>
      <c r="J81" s="997">
        <f t="shared" si="2"/>
        <v>0</v>
      </c>
      <c r="K81" s="897"/>
    </row>
    <row r="82" spans="2:12" ht="14.25" customHeight="1" outlineLevel="1" thickTop="1" thickBot="1" x14ac:dyDescent="0.25">
      <c r="B82" s="897"/>
      <c r="C82" s="922"/>
      <c r="D82" s="960"/>
      <c r="E82" s="999" t="s">
        <v>111</v>
      </c>
      <c r="F82" s="926">
        <f>'[3]LA VEGA'!F82+[3]CONSTANZA!F82</f>
        <v>0</v>
      </c>
      <c r="G82" s="926">
        <f>'[3]LA VEGA'!G82+[3]CONSTANZA!G82</f>
        <v>0</v>
      </c>
      <c r="H82" s="926">
        <f>'[3]LA VEGA'!H82+[3]CONSTANZA!H82</f>
        <v>0</v>
      </c>
      <c r="I82" s="926">
        <f>'[3]LA VEGA'!I82+[3]CONSTANZA!I82</f>
        <v>0</v>
      </c>
      <c r="J82" s="997">
        <f t="shared" si="2"/>
        <v>0</v>
      </c>
      <c r="K82" s="897"/>
    </row>
    <row r="83" spans="2:12" ht="14.25" customHeight="1" outlineLevel="1" thickTop="1" thickBot="1" x14ac:dyDescent="0.25">
      <c r="B83" s="897"/>
      <c r="C83" s="922"/>
      <c r="D83" s="960"/>
      <c r="E83" s="999" t="s">
        <v>113</v>
      </c>
      <c r="F83" s="926">
        <f>'[3]LA VEGA'!F83+[3]CONSTANZA!F83</f>
        <v>0</v>
      </c>
      <c r="G83" s="926">
        <f>'[3]LA VEGA'!G83+[3]CONSTANZA!G83</f>
        <v>0</v>
      </c>
      <c r="H83" s="926">
        <f>'[3]LA VEGA'!H83+[3]CONSTANZA!H83</f>
        <v>0</v>
      </c>
      <c r="I83" s="926">
        <f>'[3]LA VEGA'!I83+[3]CONSTANZA!I83</f>
        <v>0</v>
      </c>
      <c r="J83" s="997">
        <f t="shared" si="2"/>
        <v>0</v>
      </c>
      <c r="K83" s="897"/>
    </row>
    <row r="84" spans="2:12" ht="14.25" customHeight="1" outlineLevel="1" thickTop="1" thickBot="1" x14ac:dyDescent="0.25">
      <c r="B84" s="897"/>
      <c r="C84" s="922"/>
      <c r="D84" s="960"/>
      <c r="E84" s="999" t="s">
        <v>107</v>
      </c>
      <c r="F84" s="926">
        <f>'[3]LA VEGA'!F84+[3]CONSTANZA!F84</f>
        <v>20</v>
      </c>
      <c r="G84" s="926">
        <f>'[3]LA VEGA'!G84+[3]CONSTANZA!G84</f>
        <v>1</v>
      </c>
      <c r="H84" s="926">
        <f>'[3]LA VEGA'!H84+[3]CONSTANZA!H84</f>
        <v>2</v>
      </c>
      <c r="I84" s="926">
        <f>'[3]LA VEGA'!I84+[3]CONSTANZA!I84</f>
        <v>0</v>
      </c>
      <c r="J84" s="997">
        <f t="shared" si="2"/>
        <v>23</v>
      </c>
      <c r="K84" s="897"/>
    </row>
    <row r="85" spans="2:12" ht="14.25" customHeight="1" outlineLevel="1" thickTop="1" thickBot="1" x14ac:dyDescent="0.25">
      <c r="B85" s="897"/>
      <c r="C85" s="922"/>
      <c r="D85" s="960"/>
      <c r="E85" s="999" t="s">
        <v>110</v>
      </c>
      <c r="F85" s="926">
        <f>'[3]LA VEGA'!F85+[3]CONSTANZA!F85</f>
        <v>7</v>
      </c>
      <c r="G85" s="926">
        <f>'[3]LA VEGA'!G85+[3]CONSTANZA!G85</f>
        <v>0</v>
      </c>
      <c r="H85" s="926">
        <f>'[3]LA VEGA'!H85+[3]CONSTANZA!H85</f>
        <v>0</v>
      </c>
      <c r="I85" s="926">
        <f>'[3]LA VEGA'!I85+[3]CONSTANZA!I85</f>
        <v>0</v>
      </c>
      <c r="J85" s="997">
        <f t="shared" si="2"/>
        <v>7</v>
      </c>
      <c r="K85" s="897"/>
    </row>
    <row r="86" spans="2:12" ht="14.25" customHeight="1" outlineLevel="1" thickTop="1" thickBot="1" x14ac:dyDescent="0.25">
      <c r="B86" s="897"/>
      <c r="C86" s="922"/>
      <c r="D86" s="960"/>
      <c r="E86" s="999" t="s">
        <v>136</v>
      </c>
      <c r="F86" s="926">
        <f>'[3]LA VEGA'!F86+[3]CONSTANZA!F86</f>
        <v>0</v>
      </c>
      <c r="G86" s="926">
        <f>'[3]LA VEGA'!G86+[3]CONSTANZA!G86</f>
        <v>0</v>
      </c>
      <c r="H86" s="926">
        <f>'[3]LA VEGA'!H86+[3]CONSTANZA!H86</f>
        <v>0</v>
      </c>
      <c r="I86" s="926">
        <f>'[3]LA VEGA'!I86+[3]CONSTANZA!I86</f>
        <v>0</v>
      </c>
      <c r="J86" s="997">
        <f>SUM(F86:I86)</f>
        <v>0</v>
      </c>
      <c r="K86" s="897"/>
    </row>
    <row r="87" spans="2:12" ht="14.25" customHeight="1" outlineLevel="1" thickTop="1" thickBot="1" x14ac:dyDescent="0.25">
      <c r="B87" s="897"/>
      <c r="C87" s="922"/>
      <c r="D87" s="960"/>
      <c r="E87" s="1000" t="s">
        <v>114</v>
      </c>
      <c r="F87" s="926">
        <f>'[3]LA VEGA'!F87+[3]CONSTANZA!F87</f>
        <v>36</v>
      </c>
      <c r="G87" s="926">
        <f>'[3]LA VEGA'!G87+[3]CONSTANZA!G87</f>
        <v>0</v>
      </c>
      <c r="H87" s="926">
        <f>'[3]LA VEGA'!H87+[3]CONSTANZA!H87</f>
        <v>0</v>
      </c>
      <c r="I87" s="926">
        <f>'[3]LA VEGA'!I87+[3]CONSTANZA!I87</f>
        <v>0</v>
      </c>
      <c r="J87" s="997">
        <f t="shared" si="2"/>
        <v>36</v>
      </c>
      <c r="K87" s="897"/>
    </row>
    <row r="88" spans="2:12" ht="4.5" customHeight="1" thickTop="1" thickBot="1" x14ac:dyDescent="0.25">
      <c r="B88" s="897"/>
      <c r="C88" s="1001" t="s">
        <v>10</v>
      </c>
      <c r="D88" s="898"/>
      <c r="E88" s="897"/>
      <c r="F88" s="922"/>
      <c r="G88" s="922"/>
      <c r="H88" s="922"/>
      <c r="I88" s="922"/>
      <c r="J88" s="922"/>
      <c r="K88" s="922"/>
    </row>
    <row r="89" spans="2:12" ht="12" customHeight="1" thickTop="1" thickBot="1" x14ac:dyDescent="0.25">
      <c r="B89" s="897"/>
      <c r="C89" s="1533" t="s">
        <v>59</v>
      </c>
      <c r="D89" s="1534"/>
      <c r="E89" s="1534"/>
      <c r="F89" s="1534"/>
      <c r="G89" s="1535"/>
      <c r="H89" s="1501" t="s">
        <v>0</v>
      </c>
      <c r="I89" s="1502"/>
      <c r="J89" s="897"/>
      <c r="K89" s="897"/>
    </row>
    <row r="90" spans="2:12" ht="12" customHeight="1" thickTop="1" thickBot="1" x14ac:dyDescent="0.25">
      <c r="B90" s="897"/>
      <c r="C90" s="1536"/>
      <c r="D90" s="1537"/>
      <c r="E90" s="1537"/>
      <c r="F90" s="1537"/>
      <c r="G90" s="1538"/>
      <c r="H90" s="1542">
        <f>SUM(H92:I96)</f>
        <v>698</v>
      </c>
      <c r="I90" s="1542"/>
      <c r="J90" s="897"/>
      <c r="K90" s="897"/>
    </row>
    <row r="91" spans="2:12" ht="12" customHeight="1" thickTop="1" thickBot="1" x14ac:dyDescent="0.25">
      <c r="B91" s="897"/>
      <c r="C91" s="1539"/>
      <c r="D91" s="1540"/>
      <c r="E91" s="1540"/>
      <c r="F91" s="1540"/>
      <c r="G91" s="1541"/>
      <c r="H91" s="1542"/>
      <c r="I91" s="1542"/>
      <c r="J91" s="897"/>
      <c r="K91" s="897"/>
      <c r="L91" s="923"/>
    </row>
    <row r="92" spans="2:12" ht="14.25" customHeight="1" thickTop="1" thickBot="1" x14ac:dyDescent="0.25">
      <c r="B92" s="897"/>
      <c r="C92" s="898"/>
      <c r="D92" s="922"/>
      <c r="E92" s="1563" t="s">
        <v>158</v>
      </c>
      <c r="F92" s="1564"/>
      <c r="G92" s="926">
        <f>'[3]LA VEGA'!G92+[3]CONSTANZA!G92</f>
        <v>15</v>
      </c>
      <c r="H92" s="1545">
        <f>SUM(F92:G92)</f>
        <v>15</v>
      </c>
      <c r="I92" s="1545"/>
      <c r="J92" s="897"/>
      <c r="K92" s="922"/>
    </row>
    <row r="93" spans="2:12" ht="14.25" customHeight="1" thickTop="1" thickBot="1" x14ac:dyDescent="0.25">
      <c r="B93" s="897"/>
      <c r="C93" s="898"/>
      <c r="D93" s="922"/>
      <c r="E93" s="1546" t="s">
        <v>157</v>
      </c>
      <c r="F93" s="1547"/>
      <c r="G93" s="926">
        <f>'[3]LA VEGA'!G93+[3]CONSTANZA!G93</f>
        <v>5</v>
      </c>
      <c r="H93" s="1545">
        <f>SUM(F93:G93)</f>
        <v>5</v>
      </c>
      <c r="I93" s="1545"/>
      <c r="J93" s="897"/>
      <c r="K93" s="922"/>
    </row>
    <row r="94" spans="2:12" ht="14.25" customHeight="1" thickTop="1" thickBot="1" x14ac:dyDescent="0.25">
      <c r="B94" s="897"/>
      <c r="C94" s="898"/>
      <c r="D94" s="922"/>
      <c r="E94" s="1546" t="s">
        <v>159</v>
      </c>
      <c r="F94" s="1547"/>
      <c r="G94" s="926">
        <f>'[3]LA VEGA'!G94+[3]CONSTANZA!G94</f>
        <v>2</v>
      </c>
      <c r="H94" s="1545">
        <f>SUM(F94:G94)</f>
        <v>2</v>
      </c>
      <c r="I94" s="1545"/>
      <c r="J94" s="897"/>
      <c r="K94" s="922"/>
    </row>
    <row r="95" spans="2:12" ht="14.25" customHeight="1" thickTop="1" thickBot="1" x14ac:dyDescent="0.25">
      <c r="B95" s="897"/>
      <c r="C95" s="898"/>
      <c r="D95" s="922"/>
      <c r="E95" s="1002" t="s">
        <v>160</v>
      </c>
      <c r="F95" s="1003"/>
      <c r="G95" s="926">
        <f>'[3]LA VEGA'!G95+[3]CONSTANZA!G95</f>
        <v>7</v>
      </c>
      <c r="H95" s="1545">
        <f>SUM(F95:G95)</f>
        <v>7</v>
      </c>
      <c r="I95" s="1545"/>
      <c r="J95" s="897"/>
      <c r="K95" s="922"/>
    </row>
    <row r="96" spans="2:12" ht="14.25" customHeight="1" thickTop="1" thickBot="1" x14ac:dyDescent="0.25">
      <c r="B96" s="897"/>
      <c r="C96" s="898"/>
      <c r="D96" s="922"/>
      <c r="E96" s="1546" t="s">
        <v>161</v>
      </c>
      <c r="F96" s="1547"/>
      <c r="G96" s="926">
        <f>'[3]LA VEGA'!G96+[3]CONSTANZA!G96</f>
        <v>669</v>
      </c>
      <c r="H96" s="1545">
        <f>SUM(F96:G96)</f>
        <v>669</v>
      </c>
      <c r="I96" s="1545"/>
      <c r="J96" s="897"/>
      <c r="K96" s="922"/>
    </row>
    <row r="97" spans="2:12" ht="12" customHeight="1" thickTop="1" thickBot="1" x14ac:dyDescent="0.25">
      <c r="B97" s="897"/>
      <c r="C97" s="1548" t="s">
        <v>165</v>
      </c>
      <c r="D97" s="1549"/>
      <c r="E97" s="1549"/>
      <c r="F97" s="1549"/>
      <c r="G97" s="1549"/>
      <c r="H97" s="1550"/>
      <c r="I97" s="1557" t="s">
        <v>0</v>
      </c>
      <c r="J97" s="1558"/>
      <c r="K97" s="897"/>
      <c r="L97" s="923"/>
    </row>
    <row r="98" spans="2:12" ht="12" customHeight="1" thickTop="1" x14ac:dyDescent="0.2">
      <c r="B98" s="897"/>
      <c r="C98" s="1551"/>
      <c r="D98" s="1552"/>
      <c r="E98" s="1552"/>
      <c r="F98" s="1552"/>
      <c r="G98" s="1552"/>
      <c r="H98" s="1553"/>
      <c r="I98" s="1559">
        <f>(I100+I145+I181+I220+I224+I227+I232+I236+I241+I246+I251)</f>
        <v>1419</v>
      </c>
      <c r="J98" s="1560"/>
      <c r="K98" s="897"/>
      <c r="L98" s="923"/>
    </row>
    <row r="99" spans="2:12" ht="12" customHeight="1" thickBot="1" x14ac:dyDescent="0.25">
      <c r="B99" s="897"/>
      <c r="C99" s="1554"/>
      <c r="D99" s="1555"/>
      <c r="E99" s="1555"/>
      <c r="F99" s="1555"/>
      <c r="G99" s="1555"/>
      <c r="H99" s="1556"/>
      <c r="I99" s="1561"/>
      <c r="J99" s="1562"/>
      <c r="K99" s="897"/>
      <c r="L99" s="923"/>
    </row>
    <row r="100" spans="2:12" ht="15" customHeight="1" thickTop="1" thickBot="1" x14ac:dyDescent="0.25">
      <c r="B100" s="897"/>
      <c r="C100" s="1004"/>
      <c r="D100" s="1005">
        <v>7.1</v>
      </c>
      <c r="E100" s="1006" t="s">
        <v>90</v>
      </c>
      <c r="F100" s="930"/>
      <c r="G100" s="930"/>
      <c r="H100" s="930"/>
      <c r="I100" s="1521">
        <f>(I101+I107+I113+I119+I123+I127+I133+I139)</f>
        <v>139</v>
      </c>
      <c r="J100" s="1521"/>
      <c r="K100" s="897"/>
    </row>
    <row r="101" spans="2:12" ht="14.25" customHeight="1" thickTop="1" thickBot="1" x14ac:dyDescent="0.25">
      <c r="B101" s="897"/>
      <c r="C101" s="987"/>
      <c r="D101" s="987"/>
      <c r="E101" s="1007" t="s">
        <v>60</v>
      </c>
      <c r="F101" s="1008"/>
      <c r="G101" s="1008"/>
      <c r="H101" s="1008"/>
      <c r="I101" s="1545">
        <f>SUM(I102:J106)</f>
        <v>5</v>
      </c>
      <c r="J101" s="1545"/>
      <c r="K101" s="897"/>
    </row>
    <row r="102" spans="2:12" ht="14.25" customHeight="1" thickTop="1" thickBot="1" x14ac:dyDescent="0.25">
      <c r="B102" s="897"/>
      <c r="C102" s="922"/>
      <c r="D102" s="922"/>
      <c r="E102" s="1009" t="s">
        <v>38</v>
      </c>
      <c r="F102" s="1010"/>
      <c r="G102" s="1010"/>
      <c r="H102" s="1011"/>
      <c r="I102" s="1565">
        <f>'[3]LA VEGA'!I102+[3]CONSTANZA!I102</f>
        <v>3</v>
      </c>
      <c r="J102" s="1566">
        <f>'[3]LA VEGA'!J102+[3]CONSTANZA!J102</f>
        <v>0</v>
      </c>
      <c r="K102" s="897"/>
    </row>
    <row r="103" spans="2:12" ht="14.25" customHeight="1" thickTop="1" thickBot="1" x14ac:dyDescent="0.25">
      <c r="B103" s="897"/>
      <c r="C103" s="922"/>
      <c r="D103" s="922"/>
      <c r="E103" s="1012" t="s">
        <v>149</v>
      </c>
      <c r="F103" s="1013"/>
      <c r="G103" s="1013"/>
      <c r="H103" s="1014"/>
      <c r="I103" s="1565">
        <f>'[3]LA VEGA'!I103+[3]CONSTANZA!I103</f>
        <v>1</v>
      </c>
      <c r="J103" s="1566">
        <f>'[3]LA VEGA'!J103+[3]CONSTANZA!J103</f>
        <v>0</v>
      </c>
      <c r="K103" s="897"/>
    </row>
    <row r="104" spans="2:12" ht="14.25" customHeight="1" thickTop="1" thickBot="1" x14ac:dyDescent="0.25">
      <c r="B104" s="897"/>
      <c r="C104" s="922"/>
      <c r="D104" s="922"/>
      <c r="E104" s="1012" t="s">
        <v>22</v>
      </c>
      <c r="F104" s="1013"/>
      <c r="G104" s="1013"/>
      <c r="H104" s="1014"/>
      <c r="I104" s="1565">
        <f>'[3]LA VEGA'!I104+[3]CONSTANZA!I104</f>
        <v>0</v>
      </c>
      <c r="J104" s="1566">
        <f>'[3]LA VEGA'!J104+[3]CONSTANZA!J104</f>
        <v>0</v>
      </c>
      <c r="K104" s="897"/>
    </row>
    <row r="105" spans="2:12" ht="14.25" customHeight="1" thickTop="1" thickBot="1" x14ac:dyDescent="0.25">
      <c r="B105" s="897"/>
      <c r="C105" s="922"/>
      <c r="D105" s="1015"/>
      <c r="E105" s="1016" t="s">
        <v>21</v>
      </c>
      <c r="F105" s="1017"/>
      <c r="G105" s="1017"/>
      <c r="H105" s="1017"/>
      <c r="I105" s="1565">
        <f>'[3]LA VEGA'!I105+[3]CONSTANZA!I105</f>
        <v>1</v>
      </c>
      <c r="J105" s="1566">
        <f>'[3]LA VEGA'!J105+[3]CONSTANZA!J105</f>
        <v>0</v>
      </c>
      <c r="K105" s="922"/>
    </row>
    <row r="106" spans="2:12" ht="14.25" customHeight="1" thickTop="1" thickBot="1" x14ac:dyDescent="0.25">
      <c r="B106" s="897"/>
      <c r="C106" s="922"/>
      <c r="D106" s="922"/>
      <c r="E106" s="1018" t="s">
        <v>150</v>
      </c>
      <c r="F106" s="1004"/>
      <c r="G106" s="1004"/>
      <c r="H106" s="1004"/>
      <c r="I106" s="1565">
        <f>'[3]LA VEGA'!I106+[3]CONSTANZA!I106</f>
        <v>0</v>
      </c>
      <c r="J106" s="1566">
        <f>'[3]LA VEGA'!J106+[3]CONSTANZA!J106</f>
        <v>0</v>
      </c>
      <c r="K106" s="922"/>
    </row>
    <row r="107" spans="2:12" ht="14.25" customHeight="1" thickTop="1" thickBot="1" x14ac:dyDescent="0.25">
      <c r="B107" s="897"/>
      <c r="C107" s="922"/>
      <c r="D107" s="922"/>
      <c r="E107" s="1007" t="s">
        <v>30</v>
      </c>
      <c r="F107" s="1008"/>
      <c r="G107" s="1008"/>
      <c r="H107" s="1008"/>
      <c r="I107" s="1545">
        <f>SUM(I108:J112)</f>
        <v>29</v>
      </c>
      <c r="J107" s="1545"/>
      <c r="K107" s="922"/>
    </row>
    <row r="108" spans="2:12" ht="14.25" customHeight="1" thickTop="1" thickBot="1" x14ac:dyDescent="0.25">
      <c r="B108" s="897"/>
      <c r="C108" s="922"/>
      <c r="D108" s="1015"/>
      <c r="E108" s="1009" t="s">
        <v>38</v>
      </c>
      <c r="F108" s="1010"/>
      <c r="G108" s="1010"/>
      <c r="H108" s="1011"/>
      <c r="I108" s="1565">
        <f>'[3]LA VEGA'!I108+[3]CONSTANZA!I108</f>
        <v>21</v>
      </c>
      <c r="J108" s="1566">
        <f>'[3]LA VEGA'!J108+[3]CONSTANZA!J108</f>
        <v>0</v>
      </c>
      <c r="K108" s="922"/>
      <c r="L108" s="923"/>
    </row>
    <row r="109" spans="2:12" ht="14.25" customHeight="1" thickTop="1" thickBot="1" x14ac:dyDescent="0.25">
      <c r="B109" s="897"/>
      <c r="C109" s="922"/>
      <c r="D109" s="1015"/>
      <c r="E109" s="1012" t="s">
        <v>149</v>
      </c>
      <c r="F109" s="1013"/>
      <c r="G109" s="1013"/>
      <c r="H109" s="1014"/>
      <c r="I109" s="1565">
        <f>'[3]LA VEGA'!I109+[3]CONSTANZA!I109</f>
        <v>0</v>
      </c>
      <c r="J109" s="1566">
        <f>'[3]LA VEGA'!J109+[3]CONSTANZA!J109</f>
        <v>0</v>
      </c>
      <c r="K109" s="922"/>
      <c r="L109" s="923"/>
    </row>
    <row r="110" spans="2:12" ht="14.25" customHeight="1" thickTop="1" thickBot="1" x14ac:dyDescent="0.25">
      <c r="B110" s="897"/>
      <c r="C110" s="922"/>
      <c r="D110" s="1015"/>
      <c r="E110" s="1012" t="s">
        <v>22</v>
      </c>
      <c r="F110" s="1013"/>
      <c r="G110" s="1013"/>
      <c r="H110" s="1014"/>
      <c r="I110" s="1565">
        <f>'[3]LA VEGA'!I110+[3]CONSTANZA!I110</f>
        <v>3</v>
      </c>
      <c r="J110" s="1566">
        <f>'[3]LA VEGA'!J110+[3]CONSTANZA!J110</f>
        <v>0</v>
      </c>
      <c r="K110" s="922"/>
      <c r="L110" s="923"/>
    </row>
    <row r="111" spans="2:12" ht="14.25" customHeight="1" thickTop="1" thickBot="1" x14ac:dyDescent="0.25">
      <c r="B111" s="897"/>
      <c r="C111" s="922"/>
      <c r="D111" s="1015"/>
      <c r="E111" s="1016" t="s">
        <v>21</v>
      </c>
      <c r="F111" s="1017"/>
      <c r="G111" s="1017"/>
      <c r="H111" s="1017"/>
      <c r="I111" s="1565">
        <f>'[3]LA VEGA'!I111+[3]CONSTANZA!I111</f>
        <v>5</v>
      </c>
      <c r="J111" s="1566">
        <f>'[3]LA VEGA'!J111+[3]CONSTANZA!J111</f>
        <v>0</v>
      </c>
      <c r="K111" s="922"/>
      <c r="L111" s="923"/>
    </row>
    <row r="112" spans="2:12" ht="14.25" customHeight="1" thickTop="1" thickBot="1" x14ac:dyDescent="0.25">
      <c r="B112" s="897"/>
      <c r="C112" s="922"/>
      <c r="D112" s="1015"/>
      <c r="E112" s="1018" t="s">
        <v>150</v>
      </c>
      <c r="F112" s="1004"/>
      <c r="G112" s="1004"/>
      <c r="H112" s="1004"/>
      <c r="I112" s="1565">
        <f>'[3]LA VEGA'!I112+[3]CONSTANZA!I112</f>
        <v>0</v>
      </c>
      <c r="J112" s="1566">
        <f>'[3]LA VEGA'!J112+[3]CONSTANZA!J112</f>
        <v>0</v>
      </c>
      <c r="K112" s="922"/>
      <c r="L112" s="923"/>
    </row>
    <row r="113" spans="2:15" ht="14.25" customHeight="1" thickTop="1" thickBot="1" x14ac:dyDescent="0.25">
      <c r="B113" s="897"/>
      <c r="C113" s="922"/>
      <c r="D113" s="1015"/>
      <c r="E113" s="1007" t="s">
        <v>61</v>
      </c>
      <c r="F113" s="1008"/>
      <c r="G113" s="1008"/>
      <c r="H113" s="1008"/>
      <c r="I113" s="1545">
        <f>SUM(I114:J118)</f>
        <v>0</v>
      </c>
      <c r="J113" s="1545"/>
      <c r="K113" s="922"/>
      <c r="L113" s="923"/>
      <c r="O113" s="913"/>
    </row>
    <row r="114" spans="2:15" ht="14.25" customHeight="1" thickTop="1" thickBot="1" x14ac:dyDescent="0.25">
      <c r="B114" s="897"/>
      <c r="C114" s="922"/>
      <c r="D114" s="1015"/>
      <c r="E114" s="1009" t="s">
        <v>38</v>
      </c>
      <c r="F114" s="1010"/>
      <c r="G114" s="1010"/>
      <c r="H114" s="1011"/>
      <c r="I114" s="1565">
        <f>'[3]LA VEGA'!I114+[3]CONSTANZA!I114</f>
        <v>0</v>
      </c>
      <c r="J114" s="1566">
        <f>'[3]LA VEGA'!J114+[3]CONSTANZA!J114</f>
        <v>0</v>
      </c>
      <c r="K114" s="922"/>
      <c r="L114" s="923"/>
      <c r="O114" s="913"/>
    </row>
    <row r="115" spans="2:15" ht="14.25" customHeight="1" thickTop="1" thickBot="1" x14ac:dyDescent="0.25">
      <c r="B115" s="897"/>
      <c r="C115" s="922"/>
      <c r="D115" s="1015"/>
      <c r="E115" s="1012" t="s">
        <v>149</v>
      </c>
      <c r="F115" s="1013"/>
      <c r="G115" s="1013"/>
      <c r="H115" s="1014"/>
      <c r="I115" s="1565">
        <f>'[3]LA VEGA'!I115+[3]CONSTANZA!I115</f>
        <v>0</v>
      </c>
      <c r="J115" s="1566">
        <f>'[3]LA VEGA'!J115+[3]CONSTANZA!J115</f>
        <v>0</v>
      </c>
      <c r="K115" s="922"/>
      <c r="L115" s="923"/>
      <c r="O115" s="913"/>
    </row>
    <row r="116" spans="2:15" ht="14.25" customHeight="1" thickTop="1" thickBot="1" x14ac:dyDescent="0.25">
      <c r="B116" s="897"/>
      <c r="C116" s="922"/>
      <c r="D116" s="1015"/>
      <c r="E116" s="1012" t="s">
        <v>22</v>
      </c>
      <c r="F116" s="1013"/>
      <c r="G116" s="1013"/>
      <c r="H116" s="1014"/>
      <c r="I116" s="1565">
        <f>'[3]LA VEGA'!I116+[3]CONSTANZA!I116</f>
        <v>0</v>
      </c>
      <c r="J116" s="1566">
        <f>'[3]LA VEGA'!J116+[3]CONSTANZA!J116</f>
        <v>0</v>
      </c>
      <c r="K116" s="922"/>
      <c r="L116" s="923"/>
      <c r="O116" s="913"/>
    </row>
    <row r="117" spans="2:15" ht="14.25" customHeight="1" thickTop="1" thickBot="1" x14ac:dyDescent="0.25">
      <c r="B117" s="897"/>
      <c r="C117" s="922"/>
      <c r="D117" s="1015"/>
      <c r="E117" s="1016" t="s">
        <v>21</v>
      </c>
      <c r="F117" s="1017"/>
      <c r="G117" s="1017"/>
      <c r="H117" s="1017"/>
      <c r="I117" s="1565">
        <f>'[3]LA VEGA'!I117+[3]CONSTANZA!I117</f>
        <v>0</v>
      </c>
      <c r="J117" s="1566">
        <f>'[3]LA VEGA'!J117+[3]CONSTANZA!J117</f>
        <v>0</v>
      </c>
      <c r="K117" s="922"/>
      <c r="L117" s="923"/>
      <c r="O117" s="913"/>
    </row>
    <row r="118" spans="2:15" ht="14.25" customHeight="1" thickTop="1" thickBot="1" x14ac:dyDescent="0.25">
      <c r="B118" s="897"/>
      <c r="C118" s="922"/>
      <c r="D118" s="1015"/>
      <c r="E118" s="1018" t="s">
        <v>150</v>
      </c>
      <c r="F118" s="1004"/>
      <c r="G118" s="1004"/>
      <c r="H118" s="1004"/>
      <c r="I118" s="1565">
        <f>'[3]LA VEGA'!I118+[3]CONSTANZA!I118</f>
        <v>0</v>
      </c>
      <c r="J118" s="1566">
        <f>'[3]LA VEGA'!J118+[3]CONSTANZA!J118</f>
        <v>0</v>
      </c>
      <c r="K118" s="922"/>
      <c r="L118" s="923"/>
      <c r="O118" s="913"/>
    </row>
    <row r="119" spans="2:15" ht="14.25" customHeight="1" thickTop="1" thickBot="1" x14ac:dyDescent="0.25">
      <c r="B119" s="897"/>
      <c r="C119" s="922"/>
      <c r="D119" s="1015"/>
      <c r="E119" s="1019" t="s">
        <v>62</v>
      </c>
      <c r="F119" s="1008"/>
      <c r="G119" s="1008"/>
      <c r="H119" s="1020"/>
      <c r="I119" s="1567">
        <f>I121+I122+I120</f>
        <v>0</v>
      </c>
      <c r="J119" s="1568"/>
      <c r="K119" s="922"/>
      <c r="L119" s="923"/>
      <c r="O119" s="913"/>
    </row>
    <row r="120" spans="2:15" ht="14.25" customHeight="1" thickTop="1" thickBot="1" x14ac:dyDescent="0.25">
      <c r="B120" s="897"/>
      <c r="C120" s="922"/>
      <c r="D120" s="1015"/>
      <c r="E120" s="1021" t="s">
        <v>151</v>
      </c>
      <c r="F120" s="1022"/>
      <c r="G120" s="1022"/>
      <c r="H120" s="1022"/>
      <c r="I120" s="1565">
        <f>'[3]LA VEGA'!I120+[3]CONSTANZA!I120</f>
        <v>0</v>
      </c>
      <c r="J120" s="1566">
        <f>'[3]LA VEGA'!J120+[3]CONSTANZA!J120</f>
        <v>0</v>
      </c>
      <c r="K120" s="922"/>
      <c r="L120" s="923"/>
      <c r="O120" s="913"/>
    </row>
    <row r="121" spans="2:15" ht="14.25" customHeight="1" thickTop="1" thickBot="1" x14ac:dyDescent="0.25">
      <c r="B121" s="897"/>
      <c r="C121" s="922"/>
      <c r="D121" s="1015"/>
      <c r="E121" s="1021" t="s">
        <v>41</v>
      </c>
      <c r="F121" s="1017"/>
      <c r="G121" s="1017"/>
      <c r="H121" s="1017"/>
      <c r="I121" s="1565">
        <f>'[3]LA VEGA'!I121+[3]CONSTANZA!I121</f>
        <v>0</v>
      </c>
      <c r="J121" s="1566">
        <f>'[3]LA VEGA'!J121+[3]CONSTANZA!J121</f>
        <v>0</v>
      </c>
      <c r="K121" s="922"/>
      <c r="L121" s="923"/>
      <c r="O121" s="913"/>
    </row>
    <row r="122" spans="2:15" ht="14.25" customHeight="1" thickTop="1" thickBot="1" x14ac:dyDescent="0.25">
      <c r="B122" s="897"/>
      <c r="C122" s="922"/>
      <c r="D122" s="1015"/>
      <c r="E122" s="1009" t="s">
        <v>40</v>
      </c>
      <c r="F122" s="1017"/>
      <c r="G122" s="1017"/>
      <c r="H122" s="1023"/>
      <c r="I122" s="1565">
        <f>'[3]LA VEGA'!I122+[3]CONSTANZA!I122</f>
        <v>0</v>
      </c>
      <c r="J122" s="1566">
        <f>'[3]LA VEGA'!J122+[3]CONSTANZA!J122</f>
        <v>0</v>
      </c>
      <c r="K122" s="922"/>
      <c r="L122" s="923"/>
      <c r="O122" s="913"/>
    </row>
    <row r="123" spans="2:15" ht="14.25" customHeight="1" thickTop="1" thickBot="1" x14ac:dyDescent="0.25">
      <c r="B123" s="897"/>
      <c r="C123" s="922"/>
      <c r="D123" s="1015"/>
      <c r="E123" s="1019" t="s">
        <v>63</v>
      </c>
      <c r="F123" s="1008"/>
      <c r="G123" s="1008"/>
      <c r="H123" s="1008"/>
      <c r="I123" s="1567">
        <f>I125+I126+I124</f>
        <v>0</v>
      </c>
      <c r="J123" s="1568"/>
      <c r="K123" s="922"/>
      <c r="L123" s="923"/>
    </row>
    <row r="124" spans="2:15" ht="14.25" customHeight="1" thickTop="1" thickBot="1" x14ac:dyDescent="0.25">
      <c r="B124" s="897"/>
      <c r="C124" s="922"/>
      <c r="D124" s="1015"/>
      <c r="E124" s="1021" t="s">
        <v>42</v>
      </c>
      <c r="F124" s="1022"/>
      <c r="G124" s="1022"/>
      <c r="H124" s="1022"/>
      <c r="I124" s="1565">
        <f>'[3]LA VEGA'!I124+[3]CONSTANZA!I124</f>
        <v>0</v>
      </c>
      <c r="J124" s="1566">
        <f>'[3]LA VEGA'!J124+[3]CONSTANZA!J124</f>
        <v>0</v>
      </c>
      <c r="K124" s="922"/>
      <c r="L124" s="923"/>
    </row>
    <row r="125" spans="2:15" ht="14.25" customHeight="1" thickTop="1" thickBot="1" x14ac:dyDescent="0.25">
      <c r="B125" s="897"/>
      <c r="C125" s="922"/>
      <c r="D125" s="1015"/>
      <c r="E125" s="1021" t="s">
        <v>41</v>
      </c>
      <c r="F125" s="1017"/>
      <c r="G125" s="1017"/>
      <c r="H125" s="1017"/>
      <c r="I125" s="1565">
        <f>'[3]LA VEGA'!I125+[3]CONSTANZA!I125</f>
        <v>0</v>
      </c>
      <c r="J125" s="1566">
        <f>'[3]LA VEGA'!J125+[3]CONSTANZA!J125</f>
        <v>0</v>
      </c>
      <c r="K125" s="922"/>
      <c r="L125" s="923"/>
    </row>
    <row r="126" spans="2:15" ht="14.25" customHeight="1" thickTop="1" thickBot="1" x14ac:dyDescent="0.25">
      <c r="B126" s="897"/>
      <c r="C126" s="922"/>
      <c r="D126" s="1015"/>
      <c r="E126" s="1009" t="s">
        <v>40</v>
      </c>
      <c r="F126" s="1017"/>
      <c r="G126" s="1017"/>
      <c r="H126" s="1023"/>
      <c r="I126" s="1565">
        <f>'[3]LA VEGA'!I126+[3]CONSTANZA!I126</f>
        <v>0</v>
      </c>
      <c r="J126" s="1566">
        <f>'[3]LA VEGA'!J126+[3]CONSTANZA!J126</f>
        <v>0</v>
      </c>
      <c r="K126" s="922"/>
      <c r="L126" s="923"/>
    </row>
    <row r="127" spans="2:15" ht="14.25" customHeight="1" thickTop="1" thickBot="1" x14ac:dyDescent="0.25">
      <c r="B127" s="897"/>
      <c r="C127" s="922"/>
      <c r="D127" s="1015"/>
      <c r="E127" s="1019" t="s">
        <v>122</v>
      </c>
      <c r="F127" s="1008"/>
      <c r="G127" s="1008"/>
      <c r="H127" s="1008"/>
      <c r="I127" s="1545">
        <f>SUM(I128:J132)</f>
        <v>19</v>
      </c>
      <c r="J127" s="1545"/>
      <c r="K127" s="922"/>
      <c r="L127" s="923"/>
    </row>
    <row r="128" spans="2:15" ht="14.25" customHeight="1" thickTop="1" thickBot="1" x14ac:dyDescent="0.25">
      <c r="B128" s="897"/>
      <c r="C128" s="922"/>
      <c r="D128" s="1015"/>
      <c r="E128" s="1009" t="s">
        <v>38</v>
      </c>
      <c r="F128" s="1010"/>
      <c r="G128" s="1010"/>
      <c r="H128" s="1011"/>
      <c r="I128" s="1565">
        <f>'[3]LA VEGA'!I128+[3]CONSTANZA!I128</f>
        <v>14</v>
      </c>
      <c r="J128" s="1566">
        <f>'[3]LA VEGA'!J128+[3]CONSTANZA!J128</f>
        <v>0</v>
      </c>
      <c r="K128" s="922"/>
      <c r="L128" s="923"/>
    </row>
    <row r="129" spans="2:12" ht="14.25" customHeight="1" thickTop="1" thickBot="1" x14ac:dyDescent="0.25">
      <c r="B129" s="897"/>
      <c r="C129" s="922"/>
      <c r="D129" s="1015"/>
      <c r="E129" s="1012" t="s">
        <v>149</v>
      </c>
      <c r="F129" s="1013"/>
      <c r="G129" s="1013"/>
      <c r="H129" s="1014"/>
      <c r="I129" s="1565">
        <f>'[3]LA VEGA'!I129+[3]CONSTANZA!I129</f>
        <v>0</v>
      </c>
      <c r="J129" s="1566">
        <f>'[3]LA VEGA'!J129+[3]CONSTANZA!J129</f>
        <v>0</v>
      </c>
      <c r="K129" s="922"/>
      <c r="L129" s="923"/>
    </row>
    <row r="130" spans="2:12" ht="14.25" customHeight="1" thickTop="1" thickBot="1" x14ac:dyDescent="0.25">
      <c r="B130" s="897"/>
      <c r="C130" s="922"/>
      <c r="D130" s="1015"/>
      <c r="E130" s="1012" t="s">
        <v>22</v>
      </c>
      <c r="F130" s="1013"/>
      <c r="G130" s="1013"/>
      <c r="H130" s="1014"/>
      <c r="I130" s="1565">
        <f>'[3]LA VEGA'!I130+[3]CONSTANZA!I130</f>
        <v>1</v>
      </c>
      <c r="J130" s="1566">
        <f>'[3]LA VEGA'!J130+[3]CONSTANZA!J130</f>
        <v>0</v>
      </c>
      <c r="K130" s="922"/>
      <c r="L130" s="923"/>
    </row>
    <row r="131" spans="2:12" ht="14.25" customHeight="1" thickTop="1" thickBot="1" x14ac:dyDescent="0.25">
      <c r="B131" s="897"/>
      <c r="C131" s="922"/>
      <c r="D131" s="1015"/>
      <c r="E131" s="1016" t="s">
        <v>21</v>
      </c>
      <c r="F131" s="1017"/>
      <c r="G131" s="1017"/>
      <c r="H131" s="1017"/>
      <c r="I131" s="1565">
        <f>'[3]LA VEGA'!I131+[3]CONSTANZA!I131</f>
        <v>4</v>
      </c>
      <c r="J131" s="1566">
        <f>'[3]LA VEGA'!J131+[3]CONSTANZA!J131</f>
        <v>0</v>
      </c>
      <c r="K131" s="922"/>
      <c r="L131" s="923"/>
    </row>
    <row r="132" spans="2:12" ht="14.25" customHeight="1" thickTop="1" thickBot="1" x14ac:dyDescent="0.25">
      <c r="B132" s="897"/>
      <c r="C132" s="922"/>
      <c r="D132" s="1015"/>
      <c r="E132" s="1018" t="s">
        <v>150</v>
      </c>
      <c r="F132" s="1004"/>
      <c r="G132" s="1004"/>
      <c r="H132" s="1004"/>
      <c r="I132" s="1565">
        <f>'[3]LA VEGA'!I132+[3]CONSTANZA!I132</f>
        <v>0</v>
      </c>
      <c r="J132" s="1566">
        <f>'[3]LA VEGA'!J132+[3]CONSTANZA!J132</f>
        <v>0</v>
      </c>
      <c r="K132" s="922"/>
      <c r="L132" s="923"/>
    </row>
    <row r="133" spans="2:12" ht="14.25" customHeight="1" thickTop="1" thickBot="1" x14ac:dyDescent="0.25">
      <c r="B133" s="897"/>
      <c r="C133" s="922"/>
      <c r="D133" s="1015"/>
      <c r="E133" s="1007" t="s">
        <v>123</v>
      </c>
      <c r="F133" s="1008"/>
      <c r="G133" s="1008"/>
      <c r="H133" s="1008"/>
      <c r="I133" s="1545">
        <f>SUM(I134:J138)</f>
        <v>77</v>
      </c>
      <c r="J133" s="1545"/>
      <c r="K133" s="922"/>
      <c r="L133" s="923"/>
    </row>
    <row r="134" spans="2:12" ht="14.25" customHeight="1" thickTop="1" thickBot="1" x14ac:dyDescent="0.25">
      <c r="B134" s="897"/>
      <c r="C134" s="922"/>
      <c r="D134" s="1015"/>
      <c r="E134" s="1009" t="s">
        <v>42</v>
      </c>
      <c r="F134" s="1010"/>
      <c r="G134" s="1010"/>
      <c r="H134" s="1011"/>
      <c r="I134" s="1565">
        <f>'[3]LA VEGA'!I134+[3]CONSTANZA!I134</f>
        <v>42</v>
      </c>
      <c r="J134" s="1566">
        <f>'[3]LA VEGA'!J134+[3]CONSTANZA!J134</f>
        <v>0</v>
      </c>
      <c r="K134" s="922"/>
      <c r="L134" s="923"/>
    </row>
    <row r="135" spans="2:12" ht="14.25" customHeight="1" thickTop="1" thickBot="1" x14ac:dyDescent="0.25">
      <c r="B135" s="897"/>
      <c r="C135" s="922"/>
      <c r="D135" s="1015"/>
      <c r="E135" s="1012" t="s">
        <v>149</v>
      </c>
      <c r="F135" s="1013"/>
      <c r="G135" s="1013"/>
      <c r="H135" s="1014"/>
      <c r="I135" s="1565">
        <f>'[3]LA VEGA'!I135+[3]CONSTANZA!I135</f>
        <v>0</v>
      </c>
      <c r="J135" s="1566">
        <f>'[3]LA VEGA'!J135+[3]CONSTANZA!J135</f>
        <v>0</v>
      </c>
      <c r="K135" s="922"/>
      <c r="L135" s="923"/>
    </row>
    <row r="136" spans="2:12" ht="14.25" customHeight="1" thickTop="1" thickBot="1" x14ac:dyDescent="0.25">
      <c r="B136" s="897"/>
      <c r="C136" s="922"/>
      <c r="D136" s="1015"/>
      <c r="E136" s="1012" t="s">
        <v>41</v>
      </c>
      <c r="F136" s="1013"/>
      <c r="G136" s="1013"/>
      <c r="H136" s="1014"/>
      <c r="I136" s="1565">
        <f>'[3]LA VEGA'!I136+[3]CONSTANZA!I136</f>
        <v>14</v>
      </c>
      <c r="J136" s="1566">
        <f>'[3]LA VEGA'!J136+[3]CONSTANZA!J136</f>
        <v>0</v>
      </c>
      <c r="K136" s="922"/>
      <c r="L136" s="923"/>
    </row>
    <row r="137" spans="2:12" ht="14.25" customHeight="1" thickTop="1" thickBot="1" x14ac:dyDescent="0.25">
      <c r="B137" s="897"/>
      <c r="C137" s="922"/>
      <c r="D137" s="1015"/>
      <c r="E137" s="1016" t="s">
        <v>40</v>
      </c>
      <c r="F137" s="1017"/>
      <c r="G137" s="1017"/>
      <c r="H137" s="1017"/>
      <c r="I137" s="1565">
        <f>'[3]LA VEGA'!I137+[3]CONSTANZA!I137</f>
        <v>19</v>
      </c>
      <c r="J137" s="1566">
        <f>'[3]LA VEGA'!J137+[3]CONSTANZA!J137</f>
        <v>0</v>
      </c>
      <c r="K137" s="922"/>
      <c r="L137" s="923"/>
    </row>
    <row r="138" spans="2:12" ht="14.25" customHeight="1" thickTop="1" thickBot="1" x14ac:dyDescent="0.25">
      <c r="B138" s="897"/>
      <c r="C138" s="922"/>
      <c r="D138" s="1015"/>
      <c r="E138" s="1018" t="s">
        <v>152</v>
      </c>
      <c r="F138" s="1004"/>
      <c r="G138" s="1004"/>
      <c r="H138" s="1004"/>
      <c r="I138" s="1565">
        <f>'[3]LA VEGA'!I138+[3]CONSTANZA!I138</f>
        <v>2</v>
      </c>
      <c r="J138" s="1566">
        <f>'[3]LA VEGA'!J138+[3]CONSTANZA!J138</f>
        <v>0</v>
      </c>
      <c r="K138" s="922"/>
      <c r="L138" s="923"/>
    </row>
    <row r="139" spans="2:12" ht="14.25" customHeight="1" thickTop="1" thickBot="1" x14ac:dyDescent="0.25">
      <c r="B139" s="897"/>
      <c r="C139" s="922"/>
      <c r="D139" s="1015"/>
      <c r="E139" s="1007" t="s">
        <v>148</v>
      </c>
      <c r="F139" s="1008"/>
      <c r="G139" s="1008"/>
      <c r="H139" s="1008"/>
      <c r="I139" s="1545">
        <f>SUM(I140:J144)</f>
        <v>9</v>
      </c>
      <c r="J139" s="1545"/>
      <c r="K139" s="922"/>
      <c r="L139" s="923"/>
    </row>
    <row r="140" spans="2:12" ht="14.25" customHeight="1" thickTop="1" thickBot="1" x14ac:dyDescent="0.25">
      <c r="B140" s="897"/>
      <c r="C140" s="922"/>
      <c r="D140" s="1015"/>
      <c r="E140" s="1009" t="s">
        <v>38</v>
      </c>
      <c r="F140" s="1010"/>
      <c r="G140" s="1010"/>
      <c r="H140" s="1011"/>
      <c r="I140" s="1565">
        <f>'[3]LA VEGA'!I140+[3]CONSTANZA!I140</f>
        <v>3</v>
      </c>
      <c r="J140" s="1566">
        <f>'[3]LA VEGA'!J140+[3]CONSTANZA!J140</f>
        <v>0</v>
      </c>
      <c r="K140" s="922"/>
      <c r="L140" s="923"/>
    </row>
    <row r="141" spans="2:12" ht="14.25" customHeight="1" thickTop="1" thickBot="1" x14ac:dyDescent="0.25">
      <c r="B141" s="897"/>
      <c r="C141" s="922"/>
      <c r="D141" s="1015"/>
      <c r="E141" s="1012" t="s">
        <v>149</v>
      </c>
      <c r="F141" s="1013"/>
      <c r="G141" s="1013"/>
      <c r="H141" s="1014"/>
      <c r="I141" s="1565">
        <f>'[3]LA VEGA'!I141+[3]CONSTANZA!I141</f>
        <v>0</v>
      </c>
      <c r="J141" s="1566">
        <f>'[3]LA VEGA'!J141+[3]CONSTANZA!J141</f>
        <v>0</v>
      </c>
      <c r="K141" s="922"/>
      <c r="L141" s="923"/>
    </row>
    <row r="142" spans="2:12" ht="14.25" customHeight="1" thickTop="1" thickBot="1" x14ac:dyDescent="0.25">
      <c r="B142" s="897"/>
      <c r="C142" s="922"/>
      <c r="D142" s="1015"/>
      <c r="E142" s="1012" t="s">
        <v>22</v>
      </c>
      <c r="F142" s="1013"/>
      <c r="G142" s="1013"/>
      <c r="H142" s="1014"/>
      <c r="I142" s="1565">
        <f>'[3]LA VEGA'!I142+[3]CONSTANZA!I142</f>
        <v>1</v>
      </c>
      <c r="J142" s="1566">
        <f>'[3]LA VEGA'!J142+[3]CONSTANZA!J142</f>
        <v>0</v>
      </c>
      <c r="K142" s="922"/>
      <c r="L142" s="923"/>
    </row>
    <row r="143" spans="2:12" ht="14.25" customHeight="1" thickTop="1" thickBot="1" x14ac:dyDescent="0.25">
      <c r="B143" s="897"/>
      <c r="C143" s="922"/>
      <c r="D143" s="1015"/>
      <c r="E143" s="1016" t="s">
        <v>21</v>
      </c>
      <c r="F143" s="1017"/>
      <c r="G143" s="1017"/>
      <c r="H143" s="1017"/>
      <c r="I143" s="1565">
        <f>'[3]LA VEGA'!I143+[3]CONSTANZA!I143</f>
        <v>5</v>
      </c>
      <c r="J143" s="1566">
        <f>'[3]LA VEGA'!J143+[3]CONSTANZA!J143</f>
        <v>0</v>
      </c>
      <c r="K143" s="922"/>
      <c r="L143" s="923"/>
    </row>
    <row r="144" spans="2:12" ht="14.25" customHeight="1" thickTop="1" thickBot="1" x14ac:dyDescent="0.25">
      <c r="B144" s="897"/>
      <c r="C144" s="922"/>
      <c r="D144" s="1015"/>
      <c r="E144" s="1018" t="s">
        <v>150</v>
      </c>
      <c r="F144" s="1004"/>
      <c r="G144" s="1004"/>
      <c r="H144" s="1004"/>
      <c r="I144" s="1565">
        <f>'[3]LA VEGA'!I144+[3]CONSTANZA!I144</f>
        <v>0</v>
      </c>
      <c r="J144" s="1566">
        <f>'[3]LA VEGA'!J144+[3]CONSTANZA!J144</f>
        <v>0</v>
      </c>
      <c r="K144" s="922"/>
      <c r="L144" s="923"/>
    </row>
    <row r="145" spans="2:14" ht="16.5" customHeight="1" thickTop="1" thickBot="1" x14ac:dyDescent="0.25">
      <c r="B145" s="897"/>
      <c r="C145" s="922"/>
      <c r="D145" s="1024" t="s">
        <v>153</v>
      </c>
      <c r="E145" s="1025"/>
      <c r="F145" s="1026"/>
      <c r="G145" s="1027"/>
      <c r="H145" s="1027"/>
      <c r="I145" s="1510">
        <f>(I146+I151+I156+I161+I166+I171+I176)</f>
        <v>2</v>
      </c>
      <c r="J145" s="1511"/>
      <c r="K145" s="922"/>
      <c r="L145" s="923"/>
    </row>
    <row r="146" spans="2:14" ht="14.25" customHeight="1" thickTop="1" thickBot="1" x14ac:dyDescent="0.25">
      <c r="B146" s="897"/>
      <c r="C146" s="922"/>
      <c r="D146" s="1028"/>
      <c r="E146" s="1029" t="s">
        <v>23</v>
      </c>
      <c r="F146" s="1008"/>
      <c r="G146" s="1008"/>
      <c r="H146" s="1020"/>
      <c r="I146" s="1567">
        <f>(I147+I148+I149+I150)</f>
        <v>2</v>
      </c>
      <c r="J146" s="1568"/>
      <c r="K146" s="922"/>
      <c r="L146" s="923"/>
      <c r="N146" s="913"/>
    </row>
    <row r="147" spans="2:14" ht="14.25" customHeight="1" thickTop="1" thickBot="1" x14ac:dyDescent="0.25">
      <c r="B147" s="897"/>
      <c r="C147" s="922"/>
      <c r="D147" s="1030"/>
      <c r="E147" s="1031" t="s">
        <v>38</v>
      </c>
      <c r="F147" s="1017"/>
      <c r="G147" s="1017"/>
      <c r="H147" s="1023"/>
      <c r="I147" s="1565">
        <f>'[3]LA VEGA'!I147+[3]CONSTANZA!I147</f>
        <v>0</v>
      </c>
      <c r="J147" s="1566">
        <f>'[3]LA VEGA'!J147+[3]CONSTANZA!J147</f>
        <v>0</v>
      </c>
      <c r="K147" s="922"/>
      <c r="L147" s="923"/>
      <c r="N147" s="913"/>
    </row>
    <row r="148" spans="2:14" ht="14.25" customHeight="1" thickTop="1" thickBot="1" x14ac:dyDescent="0.25">
      <c r="B148" s="897"/>
      <c r="C148" s="922"/>
      <c r="D148" s="1030"/>
      <c r="E148" s="1031" t="s">
        <v>149</v>
      </c>
      <c r="F148" s="1017"/>
      <c r="G148" s="1017"/>
      <c r="H148" s="1023"/>
      <c r="I148" s="1565">
        <f>'[3]LA VEGA'!I148+[3]CONSTANZA!I148</f>
        <v>0</v>
      </c>
      <c r="J148" s="1566">
        <f>'[3]LA VEGA'!J148+[3]CONSTANZA!J148</f>
        <v>0</v>
      </c>
      <c r="K148" s="922"/>
      <c r="L148" s="923"/>
      <c r="N148" s="913"/>
    </row>
    <row r="149" spans="2:14" ht="14.25" customHeight="1" thickTop="1" thickBot="1" x14ac:dyDescent="0.25">
      <c r="B149" s="897"/>
      <c r="C149" s="922"/>
      <c r="D149" s="1030"/>
      <c r="E149" s="1031" t="s">
        <v>22</v>
      </c>
      <c r="F149" s="1017"/>
      <c r="G149" s="1017"/>
      <c r="H149" s="1023"/>
      <c r="I149" s="1565">
        <f>'[3]LA VEGA'!I149+[3]CONSTANZA!I149</f>
        <v>2</v>
      </c>
      <c r="J149" s="1566">
        <f>'[3]LA VEGA'!J149+[3]CONSTANZA!J149</f>
        <v>0</v>
      </c>
      <c r="K149" s="922"/>
      <c r="L149" s="923"/>
      <c r="N149" s="913"/>
    </row>
    <row r="150" spans="2:14" ht="14.25" customHeight="1" thickTop="1" thickBot="1" x14ac:dyDescent="0.25">
      <c r="B150" s="897"/>
      <c r="C150" s="922"/>
      <c r="D150" s="1030"/>
      <c r="E150" s="1031" t="s">
        <v>21</v>
      </c>
      <c r="F150" s="1032"/>
      <c r="G150" s="1032"/>
      <c r="H150" s="1033"/>
      <c r="I150" s="1565">
        <f>'[3]LA VEGA'!I150+[3]CONSTANZA!I150</f>
        <v>0</v>
      </c>
      <c r="J150" s="1566">
        <f>'[3]LA VEGA'!J150+[3]CONSTANZA!J150</f>
        <v>0</v>
      </c>
      <c r="K150" s="922"/>
      <c r="L150" s="923"/>
      <c r="M150" s="913"/>
      <c r="N150" s="913"/>
    </row>
    <row r="151" spans="2:14" ht="14.25" customHeight="1" thickTop="1" thickBot="1" x14ac:dyDescent="0.25">
      <c r="B151" s="897"/>
      <c r="C151" s="922"/>
      <c r="D151" s="1030"/>
      <c r="E151" s="1034" t="s">
        <v>7</v>
      </c>
      <c r="F151" s="1035"/>
      <c r="G151" s="1035"/>
      <c r="H151" s="1035"/>
      <c r="I151" s="1569">
        <f>(I152+I153+I154+I155)</f>
        <v>0</v>
      </c>
      <c r="J151" s="1569"/>
      <c r="K151" s="922"/>
      <c r="L151" s="923"/>
      <c r="M151" s="913"/>
      <c r="N151" s="913"/>
    </row>
    <row r="152" spans="2:14" ht="14.25" customHeight="1" thickTop="1" thickBot="1" x14ac:dyDescent="0.25">
      <c r="B152" s="897"/>
      <c r="C152" s="922"/>
      <c r="D152" s="1030"/>
      <c r="E152" s="1031" t="s">
        <v>38</v>
      </c>
      <c r="F152" s="1017"/>
      <c r="G152" s="1017"/>
      <c r="H152" s="1023"/>
      <c r="I152" s="1565">
        <f>'[3]LA VEGA'!I152+[3]CONSTANZA!I152</f>
        <v>0</v>
      </c>
      <c r="J152" s="1566">
        <f>'[3]LA VEGA'!J152+[3]CONSTANZA!J152</f>
        <v>0</v>
      </c>
      <c r="K152" s="922"/>
      <c r="L152" s="923"/>
      <c r="M152" s="913"/>
      <c r="N152" s="913"/>
    </row>
    <row r="153" spans="2:14" ht="14.25" customHeight="1" thickTop="1" thickBot="1" x14ac:dyDescent="0.25">
      <c r="B153" s="897"/>
      <c r="C153" s="922"/>
      <c r="D153" s="1030"/>
      <c r="E153" s="1031" t="s">
        <v>149</v>
      </c>
      <c r="F153" s="1017"/>
      <c r="G153" s="1017"/>
      <c r="H153" s="1023"/>
      <c r="I153" s="1565">
        <f>'[3]LA VEGA'!I153+[3]CONSTANZA!I153</f>
        <v>0</v>
      </c>
      <c r="J153" s="1566">
        <f>'[3]LA VEGA'!J153+[3]CONSTANZA!J153</f>
        <v>0</v>
      </c>
      <c r="K153" s="922"/>
      <c r="L153" s="923"/>
      <c r="M153" s="913"/>
      <c r="N153" s="913"/>
    </row>
    <row r="154" spans="2:14" ht="14.25" customHeight="1" thickTop="1" thickBot="1" x14ac:dyDescent="0.25">
      <c r="B154" s="897"/>
      <c r="C154" s="922"/>
      <c r="D154" s="1030"/>
      <c r="E154" s="1031" t="s">
        <v>22</v>
      </c>
      <c r="F154" s="1017"/>
      <c r="G154" s="1017"/>
      <c r="H154" s="1023"/>
      <c r="I154" s="1565">
        <f>'[3]LA VEGA'!I154+[3]CONSTANZA!I154</f>
        <v>0</v>
      </c>
      <c r="J154" s="1566">
        <f>'[3]LA VEGA'!J154+[3]CONSTANZA!J154</f>
        <v>0</v>
      </c>
      <c r="K154" s="922"/>
      <c r="L154" s="923"/>
      <c r="M154" s="913"/>
      <c r="N154" s="913"/>
    </row>
    <row r="155" spans="2:14" ht="14.25" customHeight="1" thickTop="1" thickBot="1" x14ac:dyDescent="0.25">
      <c r="B155" s="897"/>
      <c r="C155" s="922"/>
      <c r="D155" s="1030"/>
      <c r="E155" s="1031" t="s">
        <v>21</v>
      </c>
      <c r="F155" s="1032"/>
      <c r="G155" s="1032"/>
      <c r="H155" s="1033"/>
      <c r="I155" s="1565">
        <f>'[3]LA VEGA'!I155+[3]CONSTANZA!I155</f>
        <v>0</v>
      </c>
      <c r="J155" s="1566">
        <f>'[3]LA VEGA'!J155+[3]CONSTANZA!J155</f>
        <v>0</v>
      </c>
      <c r="K155" s="922"/>
      <c r="L155" s="923"/>
      <c r="M155" s="913"/>
      <c r="N155" s="913"/>
    </row>
    <row r="156" spans="2:14" ht="14.25" customHeight="1" thickTop="1" thickBot="1" x14ac:dyDescent="0.25">
      <c r="B156" s="897"/>
      <c r="C156" s="922"/>
      <c r="D156" s="1030"/>
      <c r="E156" s="1034" t="s">
        <v>154</v>
      </c>
      <c r="F156" s="1035"/>
      <c r="G156" s="1035"/>
      <c r="H156" s="1035"/>
      <c r="I156" s="1569">
        <f>(I157+I158+I159+I160)</f>
        <v>0</v>
      </c>
      <c r="J156" s="1569"/>
      <c r="K156" s="922"/>
      <c r="L156" s="923"/>
      <c r="M156" s="913"/>
      <c r="N156" s="913"/>
    </row>
    <row r="157" spans="2:14" ht="14.25" customHeight="1" thickTop="1" thickBot="1" x14ac:dyDescent="0.25">
      <c r="B157" s="897"/>
      <c r="C157" s="922"/>
      <c r="D157" s="1030"/>
      <c r="E157" s="1031" t="s">
        <v>38</v>
      </c>
      <c r="F157" s="1017"/>
      <c r="G157" s="1017"/>
      <c r="H157" s="1023"/>
      <c r="I157" s="1565">
        <f>'[3]LA VEGA'!I157+[3]CONSTANZA!I157</f>
        <v>0</v>
      </c>
      <c r="J157" s="1566">
        <f>'[3]LA VEGA'!J157+[3]CONSTANZA!J157</f>
        <v>0</v>
      </c>
      <c r="K157" s="922"/>
      <c r="L157" s="923"/>
      <c r="M157" s="913"/>
      <c r="N157" s="913"/>
    </row>
    <row r="158" spans="2:14" ht="14.25" customHeight="1" thickTop="1" thickBot="1" x14ac:dyDescent="0.25">
      <c r="B158" s="897"/>
      <c r="C158" s="922"/>
      <c r="D158" s="1030"/>
      <c r="E158" s="1031" t="s">
        <v>149</v>
      </c>
      <c r="F158" s="1017"/>
      <c r="G158" s="1017"/>
      <c r="H158" s="1023"/>
      <c r="I158" s="1565">
        <f>'[3]LA VEGA'!I158+[3]CONSTANZA!I158</f>
        <v>0</v>
      </c>
      <c r="J158" s="1566">
        <f>'[3]LA VEGA'!J158+[3]CONSTANZA!J158</f>
        <v>0</v>
      </c>
      <c r="K158" s="922"/>
      <c r="L158" s="923"/>
      <c r="M158" s="913"/>
      <c r="N158" s="913"/>
    </row>
    <row r="159" spans="2:14" ht="14.25" customHeight="1" thickTop="1" thickBot="1" x14ac:dyDescent="0.25">
      <c r="B159" s="897"/>
      <c r="C159" s="922"/>
      <c r="D159" s="1030"/>
      <c r="E159" s="1031" t="s">
        <v>22</v>
      </c>
      <c r="F159" s="1017"/>
      <c r="G159" s="1017"/>
      <c r="H159" s="1023"/>
      <c r="I159" s="1565">
        <f>'[3]LA VEGA'!I159+[3]CONSTANZA!I159</f>
        <v>0</v>
      </c>
      <c r="J159" s="1566">
        <f>'[3]LA VEGA'!J159+[3]CONSTANZA!J159</f>
        <v>0</v>
      </c>
      <c r="K159" s="922"/>
      <c r="L159" s="923"/>
      <c r="M159" s="913"/>
      <c r="N159" s="913"/>
    </row>
    <row r="160" spans="2:14" ht="14.25" customHeight="1" thickTop="1" thickBot="1" x14ac:dyDescent="0.25">
      <c r="B160" s="897"/>
      <c r="C160" s="922"/>
      <c r="D160" s="1030"/>
      <c r="E160" s="1031" t="s">
        <v>21</v>
      </c>
      <c r="F160" s="1032"/>
      <c r="G160" s="1032"/>
      <c r="H160" s="1033"/>
      <c r="I160" s="1565">
        <f>'[3]LA VEGA'!I160+[3]CONSTANZA!I160</f>
        <v>0</v>
      </c>
      <c r="J160" s="1566">
        <f>'[3]LA VEGA'!J160+[3]CONSTANZA!J160</f>
        <v>0</v>
      </c>
      <c r="K160" s="922"/>
      <c r="L160" s="923"/>
      <c r="M160" s="913"/>
      <c r="N160" s="913"/>
    </row>
    <row r="161" spans="1:14" ht="14.25" customHeight="1" thickTop="1" thickBot="1" x14ac:dyDescent="0.25">
      <c r="B161" s="897"/>
      <c r="C161" s="922"/>
      <c r="D161" s="1030"/>
      <c r="E161" s="1036" t="s">
        <v>64</v>
      </c>
      <c r="F161" s="1008"/>
      <c r="G161" s="1008"/>
      <c r="H161" s="1020"/>
      <c r="I161" s="1569">
        <f>(I162+I163+I164+I165)</f>
        <v>0</v>
      </c>
      <c r="J161" s="1569"/>
      <c r="K161" s="922"/>
      <c r="L161" s="923"/>
      <c r="M161" s="913"/>
      <c r="N161" s="913"/>
    </row>
    <row r="162" spans="1:14" ht="14.25" customHeight="1" thickTop="1" thickBot="1" x14ac:dyDescent="0.25">
      <c r="B162" s="897"/>
      <c r="C162" s="922"/>
      <c r="D162" s="1030"/>
      <c r="E162" s="1037" t="s">
        <v>39</v>
      </c>
      <c r="F162" s="1010"/>
      <c r="G162" s="1010"/>
      <c r="H162" s="1011"/>
      <c r="I162" s="1565">
        <f>'[3]LA VEGA'!I162+[3]CONSTANZA!I162</f>
        <v>0</v>
      </c>
      <c r="J162" s="1566">
        <f>'[3]LA VEGA'!J162+[3]CONSTANZA!J162</f>
        <v>0</v>
      </c>
      <c r="K162" s="922"/>
      <c r="L162" s="923"/>
      <c r="M162" s="913"/>
      <c r="N162" s="913"/>
    </row>
    <row r="163" spans="1:14" ht="14.25" customHeight="1" thickTop="1" thickBot="1" x14ac:dyDescent="0.25">
      <c r="B163" s="897"/>
      <c r="C163" s="922"/>
      <c r="D163" s="1030"/>
      <c r="E163" s="1037" t="s">
        <v>149</v>
      </c>
      <c r="F163" s="1010"/>
      <c r="G163" s="1010"/>
      <c r="H163" s="1011"/>
      <c r="I163" s="1565">
        <f>'[3]LA VEGA'!I163+[3]CONSTANZA!I163</f>
        <v>0</v>
      </c>
      <c r="J163" s="1566">
        <f>'[3]LA VEGA'!J163+[3]CONSTANZA!J163</f>
        <v>0</v>
      </c>
      <c r="K163" s="922"/>
      <c r="L163" s="923"/>
      <c r="M163" s="913"/>
      <c r="N163" s="913"/>
    </row>
    <row r="164" spans="1:14" ht="14.25" customHeight="1" thickTop="1" thickBot="1" x14ac:dyDescent="0.25">
      <c r="B164" s="897"/>
      <c r="C164" s="922"/>
      <c r="D164" s="1030"/>
      <c r="E164" s="1037" t="s">
        <v>41</v>
      </c>
      <c r="F164" s="1010"/>
      <c r="G164" s="1010"/>
      <c r="H164" s="1011"/>
      <c r="I164" s="1565">
        <f>'[3]LA VEGA'!I164+[3]CONSTANZA!I164</f>
        <v>0</v>
      </c>
      <c r="J164" s="1566">
        <f>'[3]LA VEGA'!J164+[3]CONSTANZA!J164</f>
        <v>0</v>
      </c>
      <c r="K164" s="922"/>
      <c r="L164" s="923"/>
      <c r="M164" s="913"/>
      <c r="N164" s="913"/>
    </row>
    <row r="165" spans="1:14" ht="14.25" customHeight="1" thickTop="1" thickBot="1" x14ac:dyDescent="0.25">
      <c r="A165" s="913"/>
      <c r="B165" s="898"/>
      <c r="C165" s="922"/>
      <c r="D165" s="1030"/>
      <c r="E165" s="1037" t="s">
        <v>40</v>
      </c>
      <c r="F165" s="1010"/>
      <c r="G165" s="1010"/>
      <c r="H165" s="1011"/>
      <c r="I165" s="1565">
        <f>'[3]LA VEGA'!I165+[3]CONSTANZA!I165</f>
        <v>0</v>
      </c>
      <c r="J165" s="1566">
        <f>'[3]LA VEGA'!J165+[3]CONSTANZA!J165</f>
        <v>0</v>
      </c>
      <c r="K165" s="922"/>
      <c r="L165" s="923"/>
      <c r="M165" s="913"/>
    </row>
    <row r="166" spans="1:14" ht="14.25" customHeight="1" thickTop="1" thickBot="1" x14ac:dyDescent="0.25">
      <c r="A166" s="913"/>
      <c r="B166" s="898"/>
      <c r="C166" s="922"/>
      <c r="D166" s="1030"/>
      <c r="E166" s="1036" t="s">
        <v>65</v>
      </c>
      <c r="F166" s="1008"/>
      <c r="G166" s="1008"/>
      <c r="H166" s="1020"/>
      <c r="I166" s="1569">
        <f>(I167+I168+I169+I170)</f>
        <v>0</v>
      </c>
      <c r="J166" s="1569"/>
      <c r="K166" s="922"/>
      <c r="L166" s="923"/>
      <c r="M166" s="913"/>
    </row>
    <row r="167" spans="1:14" ht="14.25" customHeight="1" thickTop="1" thickBot="1" x14ac:dyDescent="0.25">
      <c r="A167" s="913"/>
      <c r="B167" s="898"/>
      <c r="C167" s="922"/>
      <c r="D167" s="1030"/>
      <c r="E167" s="1037" t="s">
        <v>42</v>
      </c>
      <c r="F167" s="1010"/>
      <c r="G167" s="1010"/>
      <c r="H167" s="1011"/>
      <c r="I167" s="1565">
        <f>'[3]LA VEGA'!I167+[3]CONSTANZA!I167</f>
        <v>0</v>
      </c>
      <c r="J167" s="1566">
        <f>'[3]LA VEGA'!J167+[3]CONSTANZA!J167</f>
        <v>0</v>
      </c>
      <c r="K167" s="922"/>
      <c r="L167" s="923"/>
      <c r="M167" s="913"/>
    </row>
    <row r="168" spans="1:14" ht="14.25" customHeight="1" thickTop="1" thickBot="1" x14ac:dyDescent="0.25">
      <c r="A168" s="913"/>
      <c r="B168" s="898"/>
      <c r="C168" s="922"/>
      <c r="D168" s="1030"/>
      <c r="E168" s="1037" t="s">
        <v>149</v>
      </c>
      <c r="F168" s="1010"/>
      <c r="G168" s="1010"/>
      <c r="H168" s="1011"/>
      <c r="I168" s="1565">
        <f>'[3]LA VEGA'!I168+[3]CONSTANZA!I168</f>
        <v>0</v>
      </c>
      <c r="J168" s="1566">
        <f>'[3]LA VEGA'!J168+[3]CONSTANZA!J168</f>
        <v>0</v>
      </c>
      <c r="K168" s="922"/>
      <c r="L168" s="923"/>
      <c r="M168" s="913"/>
    </row>
    <row r="169" spans="1:14" ht="14.25" customHeight="1" thickTop="1" thickBot="1" x14ac:dyDescent="0.25">
      <c r="A169" s="913"/>
      <c r="B169" s="898"/>
      <c r="C169" s="922"/>
      <c r="D169" s="1030"/>
      <c r="E169" s="1037" t="s">
        <v>41</v>
      </c>
      <c r="F169" s="1010"/>
      <c r="G169" s="1010"/>
      <c r="H169" s="1011"/>
      <c r="I169" s="1565">
        <f>'[3]LA VEGA'!I169+[3]CONSTANZA!I169</f>
        <v>0</v>
      </c>
      <c r="J169" s="1566">
        <f>'[3]LA VEGA'!J169+[3]CONSTANZA!J169</f>
        <v>0</v>
      </c>
      <c r="K169" s="922"/>
      <c r="L169" s="923"/>
      <c r="M169" s="913"/>
    </row>
    <row r="170" spans="1:14" ht="14.25" customHeight="1" thickTop="1" thickBot="1" x14ac:dyDescent="0.25">
      <c r="A170" s="913"/>
      <c r="B170" s="898"/>
      <c r="C170" s="922"/>
      <c r="D170" s="1030"/>
      <c r="E170" s="1037" t="s">
        <v>40</v>
      </c>
      <c r="F170" s="1010"/>
      <c r="G170" s="1010"/>
      <c r="H170" s="1011"/>
      <c r="I170" s="1565">
        <f>'[3]LA VEGA'!I170+[3]CONSTANZA!I170</f>
        <v>0</v>
      </c>
      <c r="J170" s="1566">
        <f>'[3]LA VEGA'!J170+[3]CONSTANZA!J170</f>
        <v>0</v>
      </c>
      <c r="K170" s="922"/>
      <c r="L170" s="923"/>
      <c r="M170" s="913"/>
    </row>
    <row r="171" spans="1:14" ht="14.25" customHeight="1" thickTop="1" thickBot="1" x14ac:dyDescent="0.25">
      <c r="A171" s="913"/>
      <c r="B171" s="898"/>
      <c r="C171" s="922"/>
      <c r="D171" s="1030"/>
      <c r="E171" s="1036" t="s">
        <v>175</v>
      </c>
      <c r="F171" s="1008"/>
      <c r="G171" s="1008"/>
      <c r="H171" s="1020"/>
      <c r="I171" s="1569">
        <f>(I172+I173+I174+I175)</f>
        <v>0</v>
      </c>
      <c r="J171" s="1569"/>
      <c r="K171" s="922"/>
      <c r="L171" s="923"/>
      <c r="M171" s="913"/>
    </row>
    <row r="172" spans="1:14" ht="14.25" customHeight="1" thickTop="1" thickBot="1" x14ac:dyDescent="0.25">
      <c r="A172" s="913"/>
      <c r="B172" s="898"/>
      <c r="C172" s="922"/>
      <c r="D172" s="1030"/>
      <c r="E172" s="1037" t="s">
        <v>42</v>
      </c>
      <c r="F172" s="1010"/>
      <c r="G172" s="1010"/>
      <c r="H172" s="1011"/>
      <c r="I172" s="1565">
        <f>'[3]LA VEGA'!I172+[3]CONSTANZA!I172</f>
        <v>0</v>
      </c>
      <c r="J172" s="1566">
        <f>'[3]LA VEGA'!J172+[3]CONSTANZA!J172</f>
        <v>0</v>
      </c>
      <c r="K172" s="922"/>
      <c r="L172" s="923"/>
      <c r="M172" s="913"/>
    </row>
    <row r="173" spans="1:14" ht="14.25" customHeight="1" thickTop="1" thickBot="1" x14ac:dyDescent="0.25">
      <c r="A173" s="913"/>
      <c r="B173" s="898"/>
      <c r="C173" s="922"/>
      <c r="D173" s="1030"/>
      <c r="E173" s="1037" t="s">
        <v>149</v>
      </c>
      <c r="F173" s="1010"/>
      <c r="G173" s="1010"/>
      <c r="H173" s="1011"/>
      <c r="I173" s="1565">
        <f>'[3]LA VEGA'!I173+[3]CONSTANZA!I173</f>
        <v>0</v>
      </c>
      <c r="J173" s="1566">
        <f>'[3]LA VEGA'!J173+[3]CONSTANZA!J173</f>
        <v>0</v>
      </c>
      <c r="K173" s="922"/>
      <c r="L173" s="923"/>
      <c r="M173" s="913"/>
    </row>
    <row r="174" spans="1:14" ht="14.25" customHeight="1" thickTop="1" thickBot="1" x14ac:dyDescent="0.25">
      <c r="A174" s="913"/>
      <c r="B174" s="898"/>
      <c r="C174" s="922"/>
      <c r="D174" s="1030"/>
      <c r="E174" s="1037" t="s">
        <v>41</v>
      </c>
      <c r="F174" s="1010"/>
      <c r="G174" s="1010"/>
      <c r="H174" s="1011"/>
      <c r="I174" s="1565">
        <f>'[3]LA VEGA'!I174+[3]CONSTANZA!I174</f>
        <v>0</v>
      </c>
      <c r="J174" s="1566">
        <f>'[3]LA VEGA'!J174+[3]CONSTANZA!J174</f>
        <v>0</v>
      </c>
      <c r="K174" s="922"/>
      <c r="L174" s="923"/>
      <c r="M174" s="913"/>
    </row>
    <row r="175" spans="1:14" ht="14.25" customHeight="1" thickTop="1" thickBot="1" x14ac:dyDescent="0.25">
      <c r="A175" s="913"/>
      <c r="B175" s="898"/>
      <c r="C175" s="922"/>
      <c r="D175" s="1030"/>
      <c r="E175" s="1037" t="s">
        <v>40</v>
      </c>
      <c r="F175" s="1010"/>
      <c r="G175" s="1010"/>
      <c r="H175" s="1011"/>
      <c r="I175" s="1565">
        <f>'[3]LA VEGA'!I175+[3]CONSTANZA!I175</f>
        <v>0</v>
      </c>
      <c r="J175" s="1566">
        <f>'[3]LA VEGA'!J175+[3]CONSTANZA!J175</f>
        <v>0</v>
      </c>
      <c r="K175" s="922"/>
      <c r="L175" s="923"/>
      <c r="M175" s="913"/>
    </row>
    <row r="176" spans="1:14" ht="14.25" customHeight="1" thickTop="1" thickBot="1" x14ac:dyDescent="0.25">
      <c r="A176" s="913"/>
      <c r="B176" s="898"/>
      <c r="C176" s="922"/>
      <c r="D176" s="1030"/>
      <c r="E176" s="1036" t="s">
        <v>172</v>
      </c>
      <c r="F176" s="1008"/>
      <c r="G176" s="1008"/>
      <c r="H176" s="1020"/>
      <c r="I176" s="1569">
        <f>(I177+I178+I179+I180)</f>
        <v>0</v>
      </c>
      <c r="J176" s="1569"/>
      <c r="K176" s="922"/>
      <c r="L176" s="923"/>
      <c r="M176" s="913"/>
    </row>
    <row r="177" spans="1:17" ht="14.25" customHeight="1" thickTop="1" thickBot="1" x14ac:dyDescent="0.25">
      <c r="A177" s="913"/>
      <c r="B177" s="898"/>
      <c r="C177" s="922"/>
      <c r="D177" s="1030"/>
      <c r="E177" s="1037" t="s">
        <v>42</v>
      </c>
      <c r="F177" s="1010"/>
      <c r="G177" s="1010"/>
      <c r="H177" s="1011"/>
      <c r="I177" s="1565">
        <f>'[3]LA VEGA'!I177+[3]CONSTANZA!I177</f>
        <v>0</v>
      </c>
      <c r="J177" s="1566">
        <f>'[3]LA VEGA'!J177+[3]CONSTANZA!J177</f>
        <v>0</v>
      </c>
      <c r="K177" s="922"/>
      <c r="L177" s="923"/>
      <c r="M177" s="913"/>
    </row>
    <row r="178" spans="1:17" ht="14.25" customHeight="1" thickTop="1" thickBot="1" x14ac:dyDescent="0.25">
      <c r="A178" s="913"/>
      <c r="B178" s="898"/>
      <c r="C178" s="922"/>
      <c r="D178" s="1030"/>
      <c r="E178" s="1037" t="s">
        <v>149</v>
      </c>
      <c r="F178" s="1010"/>
      <c r="G178" s="1010"/>
      <c r="H178" s="1011"/>
      <c r="I178" s="1565">
        <f>'[3]LA VEGA'!I178+[3]CONSTANZA!I178</f>
        <v>0</v>
      </c>
      <c r="J178" s="1566">
        <f>'[3]LA VEGA'!J178+[3]CONSTANZA!J178</f>
        <v>0</v>
      </c>
      <c r="K178" s="922"/>
      <c r="L178" s="923"/>
      <c r="M178" s="913"/>
    </row>
    <row r="179" spans="1:17" ht="14.25" customHeight="1" thickTop="1" thickBot="1" x14ac:dyDescent="0.25">
      <c r="A179" s="913"/>
      <c r="B179" s="898"/>
      <c r="C179" s="922"/>
      <c r="D179" s="1030"/>
      <c r="E179" s="1037" t="s">
        <v>41</v>
      </c>
      <c r="F179" s="1010"/>
      <c r="G179" s="1010"/>
      <c r="H179" s="1011"/>
      <c r="I179" s="1565">
        <f>'[3]LA VEGA'!I179+[3]CONSTANZA!I179</f>
        <v>0</v>
      </c>
      <c r="J179" s="1566">
        <f>'[3]LA VEGA'!J179+[3]CONSTANZA!J179</f>
        <v>0</v>
      </c>
      <c r="K179" s="922"/>
      <c r="L179" s="923"/>
      <c r="M179" s="913"/>
    </row>
    <row r="180" spans="1:17" ht="14.25" customHeight="1" thickTop="1" thickBot="1" x14ac:dyDescent="0.25">
      <c r="A180" s="913"/>
      <c r="B180" s="898"/>
      <c r="C180" s="922"/>
      <c r="D180" s="1038"/>
      <c r="E180" s="1037" t="s">
        <v>40</v>
      </c>
      <c r="F180" s="1010"/>
      <c r="G180" s="1010"/>
      <c r="H180" s="1011"/>
      <c r="I180" s="1565">
        <f>'[3]LA VEGA'!I180+[3]CONSTANZA!I180</f>
        <v>0</v>
      </c>
      <c r="J180" s="1566">
        <f>'[3]LA VEGA'!J180+[3]CONSTANZA!J180</f>
        <v>0</v>
      </c>
      <c r="K180" s="922"/>
      <c r="L180" s="923"/>
    </row>
    <row r="181" spans="1:17" ht="16.5" thickTop="1" thickBot="1" x14ac:dyDescent="0.25">
      <c r="B181" s="897"/>
      <c r="C181" s="922"/>
      <c r="D181" s="951" t="s">
        <v>68</v>
      </c>
      <c r="E181" s="1039"/>
      <c r="F181" s="1027"/>
      <c r="G181" s="1027"/>
      <c r="H181" s="1040"/>
      <c r="I181" s="1521">
        <f>SUM(I182:J219)</f>
        <v>158</v>
      </c>
      <c r="J181" s="1521"/>
      <c r="K181" s="922"/>
      <c r="L181" s="923"/>
      <c r="P181" s="913"/>
      <c r="Q181" s="913"/>
    </row>
    <row r="182" spans="1:17" s="913" customFormat="1" ht="14.25" customHeight="1" thickTop="1" thickBot="1" x14ac:dyDescent="0.25">
      <c r="A182" s="901"/>
      <c r="B182" s="897"/>
      <c r="C182" s="897"/>
      <c r="D182" s="1041"/>
      <c r="E182" s="1042" t="s">
        <v>45</v>
      </c>
      <c r="F182" s="1043"/>
      <c r="G182" s="1043"/>
      <c r="H182" s="1044"/>
      <c r="I182" s="1565">
        <f>'[3]LA VEGA'!I182+[3]CONSTANZA!I182</f>
        <v>0</v>
      </c>
      <c r="J182" s="1566">
        <f>'[3]LA VEGA'!J182+[3]CONSTANZA!J182</f>
        <v>0</v>
      </c>
      <c r="K182" s="922"/>
      <c r="L182" s="923"/>
      <c r="M182" s="901"/>
      <c r="N182" s="901"/>
      <c r="O182" s="901"/>
      <c r="P182" s="901"/>
      <c r="Q182" s="901"/>
    </row>
    <row r="183" spans="1:17" ht="14.25" customHeight="1" thickTop="1" thickBot="1" x14ac:dyDescent="0.25">
      <c r="B183" s="897"/>
      <c r="C183" s="897"/>
      <c r="D183" s="1041"/>
      <c r="E183" s="1042" t="s">
        <v>31</v>
      </c>
      <c r="F183" s="1010"/>
      <c r="G183" s="1010"/>
      <c r="H183" s="1011"/>
      <c r="I183" s="1565">
        <f>'[3]LA VEGA'!I183+[3]CONSTANZA!I183</f>
        <v>13</v>
      </c>
      <c r="J183" s="1566">
        <f>'[3]LA VEGA'!J183+[3]CONSTANZA!J183</f>
        <v>0</v>
      </c>
      <c r="K183" s="922"/>
      <c r="L183" s="923"/>
    </row>
    <row r="184" spans="1:17" ht="14.25" customHeight="1" thickTop="1" thickBot="1" x14ac:dyDescent="0.25">
      <c r="B184" s="897"/>
      <c r="C184" s="897"/>
      <c r="D184" s="1041"/>
      <c r="E184" s="1042" t="s">
        <v>46</v>
      </c>
      <c r="F184" s="1045"/>
      <c r="G184" s="1010"/>
      <c r="H184" s="1011"/>
      <c r="I184" s="1565">
        <f>'[3]LA VEGA'!I184+[3]CONSTANZA!I184</f>
        <v>0</v>
      </c>
      <c r="J184" s="1566">
        <f>'[3]LA VEGA'!J184+[3]CONSTANZA!J184</f>
        <v>0</v>
      </c>
      <c r="K184" s="922"/>
      <c r="L184" s="923"/>
    </row>
    <row r="185" spans="1:17" ht="14.25" customHeight="1" thickTop="1" thickBot="1" x14ac:dyDescent="0.25">
      <c r="B185" s="897"/>
      <c r="C185" s="922"/>
      <c r="D185" s="1041"/>
      <c r="E185" s="1042" t="s">
        <v>70</v>
      </c>
      <c r="F185" s="1010"/>
      <c r="G185" s="1010"/>
      <c r="H185" s="1011"/>
      <c r="I185" s="1565">
        <f>'[3]LA VEGA'!I185+[3]CONSTANZA!I185</f>
        <v>0</v>
      </c>
      <c r="J185" s="1566">
        <f>'[3]LA VEGA'!J185+[3]CONSTANZA!J185</f>
        <v>0</v>
      </c>
      <c r="K185" s="922"/>
      <c r="L185" s="923"/>
    </row>
    <row r="186" spans="1:17" ht="14.25" customHeight="1" thickTop="1" thickBot="1" x14ac:dyDescent="0.4">
      <c r="B186" s="897"/>
      <c r="C186" s="922"/>
      <c r="D186" s="1041"/>
      <c r="E186" s="1042" t="s">
        <v>29</v>
      </c>
      <c r="F186" s="1010"/>
      <c r="G186" s="1010"/>
      <c r="H186" s="1011"/>
      <c r="I186" s="1565">
        <f>'[3]LA VEGA'!I186+[3]CONSTANZA!I186</f>
        <v>0</v>
      </c>
      <c r="J186" s="1566">
        <f>'[3]LA VEGA'!J186+[3]CONSTANZA!J186</f>
        <v>0</v>
      </c>
      <c r="K186" s="922"/>
      <c r="L186" s="923"/>
      <c r="M186" s="1046"/>
    </row>
    <row r="187" spans="1:17" ht="14.25" customHeight="1" thickTop="1" thickBot="1" x14ac:dyDescent="0.4">
      <c r="B187" s="897"/>
      <c r="C187" s="922"/>
      <c r="D187" s="1041"/>
      <c r="E187" s="1042" t="s">
        <v>124</v>
      </c>
      <c r="F187" s="1010"/>
      <c r="G187" s="1010"/>
      <c r="H187" s="1011"/>
      <c r="I187" s="1565">
        <f>'[3]LA VEGA'!I187+[3]CONSTANZA!I187</f>
        <v>0</v>
      </c>
      <c r="J187" s="1566">
        <f>'[3]LA VEGA'!J187+[3]CONSTANZA!J187</f>
        <v>0</v>
      </c>
      <c r="K187" s="922"/>
      <c r="L187" s="923"/>
      <c r="M187" s="1046"/>
    </row>
    <row r="188" spans="1:17" ht="14.25" customHeight="1" thickTop="1" thickBot="1" x14ac:dyDescent="0.25">
      <c r="B188" s="897"/>
      <c r="C188" s="922"/>
      <c r="D188" s="1047"/>
      <c r="E188" s="1042" t="s">
        <v>71</v>
      </c>
      <c r="F188" s="1010"/>
      <c r="G188" s="1010"/>
      <c r="H188" s="1011"/>
      <c r="I188" s="1565">
        <f>'[3]LA VEGA'!I188+[3]CONSTANZA!I188</f>
        <v>0</v>
      </c>
      <c r="J188" s="1566">
        <f>'[3]LA VEGA'!J188+[3]CONSTANZA!J188</f>
        <v>0</v>
      </c>
      <c r="K188" s="922"/>
      <c r="L188" s="923"/>
    </row>
    <row r="189" spans="1:17" ht="14.25" customHeight="1" thickTop="1" thickBot="1" x14ac:dyDescent="0.25">
      <c r="B189" s="897"/>
      <c r="C189" s="922"/>
      <c r="D189" s="1041"/>
      <c r="E189" s="1042" t="s">
        <v>47</v>
      </c>
      <c r="F189" s="1010"/>
      <c r="G189" s="1010"/>
      <c r="H189" s="1011"/>
      <c r="I189" s="1565">
        <f>'[3]LA VEGA'!I189+[3]CONSTANZA!I189</f>
        <v>0</v>
      </c>
      <c r="J189" s="1566">
        <f>'[3]LA VEGA'!J189+[3]CONSTANZA!J189</f>
        <v>0</v>
      </c>
      <c r="K189" s="922"/>
      <c r="L189" s="923"/>
    </row>
    <row r="190" spans="1:17" ht="14.25" customHeight="1" thickTop="1" thickBot="1" x14ac:dyDescent="0.25">
      <c r="B190" s="897"/>
      <c r="C190" s="922"/>
      <c r="D190" s="1047"/>
      <c r="E190" s="1048" t="s">
        <v>73</v>
      </c>
      <c r="F190" s="1010"/>
      <c r="G190" s="1010"/>
      <c r="H190" s="1011"/>
      <c r="I190" s="1565">
        <f>'[3]LA VEGA'!I190+[3]CONSTANZA!I190</f>
        <v>21</v>
      </c>
      <c r="J190" s="1566">
        <f>'[3]LA VEGA'!J190+[3]CONSTANZA!J190</f>
        <v>0</v>
      </c>
      <c r="K190" s="922"/>
      <c r="L190" s="923"/>
    </row>
    <row r="191" spans="1:17" ht="14.25" customHeight="1" thickTop="1" thickBot="1" x14ac:dyDescent="0.25">
      <c r="B191" s="897"/>
      <c r="C191" s="922"/>
      <c r="D191" s="1041"/>
      <c r="E191" s="1042" t="s">
        <v>72</v>
      </c>
      <c r="F191" s="1010"/>
      <c r="G191" s="1010"/>
      <c r="H191" s="1011"/>
      <c r="I191" s="1565">
        <f>'[3]LA VEGA'!I191+[3]CONSTANZA!I191</f>
        <v>0</v>
      </c>
      <c r="J191" s="1566">
        <f>'[3]LA VEGA'!J191+[3]CONSTANZA!J191</f>
        <v>0</v>
      </c>
      <c r="K191" s="922"/>
      <c r="L191" s="923"/>
    </row>
    <row r="192" spans="1:17" ht="14.25" customHeight="1" thickTop="1" thickBot="1" x14ac:dyDescent="0.25">
      <c r="B192" s="897"/>
      <c r="C192" s="922"/>
      <c r="D192" s="1041"/>
      <c r="E192" s="1042" t="s">
        <v>67</v>
      </c>
      <c r="F192" s="1010"/>
      <c r="G192" s="1010"/>
      <c r="H192" s="1011"/>
      <c r="I192" s="1565">
        <f>'[3]LA VEGA'!I192+[3]CONSTANZA!I192</f>
        <v>17</v>
      </c>
      <c r="J192" s="1566">
        <f>'[3]LA VEGA'!J192+[3]CONSTANZA!J192</f>
        <v>0</v>
      </c>
      <c r="K192" s="922"/>
      <c r="L192" s="923"/>
    </row>
    <row r="193" spans="2:12" ht="14.25" customHeight="1" thickTop="1" thickBot="1" x14ac:dyDescent="0.25">
      <c r="B193" s="897"/>
      <c r="C193" s="922"/>
      <c r="D193" s="1041"/>
      <c r="E193" s="1049" t="s">
        <v>115</v>
      </c>
      <c r="F193" s="1004"/>
      <c r="G193" s="1004"/>
      <c r="H193" s="1004"/>
      <c r="I193" s="1565">
        <f>'[3]LA VEGA'!I193+[3]CONSTANZA!I193</f>
        <v>7</v>
      </c>
      <c r="J193" s="1566">
        <f>'[3]LA VEGA'!J193+[3]CONSTANZA!J193</f>
        <v>0</v>
      </c>
      <c r="K193" s="922"/>
      <c r="L193" s="923"/>
    </row>
    <row r="194" spans="2:12" ht="14.25" customHeight="1" thickTop="1" thickBot="1" x14ac:dyDescent="0.25">
      <c r="B194" s="897"/>
      <c r="C194" s="922"/>
      <c r="D194" s="1041"/>
      <c r="E194" s="1050" t="s">
        <v>57</v>
      </c>
      <c r="F194" s="1010"/>
      <c r="G194" s="1010"/>
      <c r="H194" s="1011"/>
      <c r="I194" s="1565">
        <f>'[3]LA VEGA'!I194+[3]CONSTANZA!I194</f>
        <v>0</v>
      </c>
      <c r="J194" s="1566">
        <f>'[3]LA VEGA'!J194+[3]CONSTANZA!J194</f>
        <v>0</v>
      </c>
      <c r="K194" s="922"/>
      <c r="L194" s="923"/>
    </row>
    <row r="195" spans="2:12" ht="14.25" customHeight="1" thickTop="1" thickBot="1" x14ac:dyDescent="0.25">
      <c r="B195" s="897"/>
      <c r="C195" s="922"/>
      <c r="D195" s="1041"/>
      <c r="E195" s="1042" t="s">
        <v>74</v>
      </c>
      <c r="F195" s="1004"/>
      <c r="G195" s="1004"/>
      <c r="H195" s="1004"/>
      <c r="I195" s="1565">
        <f>'[3]LA VEGA'!I195+[3]CONSTANZA!I195</f>
        <v>0</v>
      </c>
      <c r="J195" s="1566">
        <f>'[3]LA VEGA'!J195+[3]CONSTANZA!J195</f>
        <v>0</v>
      </c>
      <c r="K195" s="922"/>
      <c r="L195" s="923"/>
    </row>
    <row r="196" spans="2:12" ht="14.25" customHeight="1" thickTop="1" thickBot="1" x14ac:dyDescent="0.25">
      <c r="B196" s="897"/>
      <c r="C196" s="922"/>
      <c r="D196" s="1041"/>
      <c r="E196" s="1042" t="s">
        <v>79</v>
      </c>
      <c r="F196" s="1010"/>
      <c r="G196" s="1010"/>
      <c r="H196" s="1011"/>
      <c r="I196" s="1565">
        <f>'[3]LA VEGA'!I196+[3]CONSTANZA!I196</f>
        <v>0</v>
      </c>
      <c r="J196" s="1566">
        <f>'[3]LA VEGA'!J196+[3]CONSTANZA!J196</f>
        <v>0</v>
      </c>
      <c r="K196" s="922"/>
      <c r="L196" s="923"/>
    </row>
    <row r="197" spans="2:12" ht="14.25" customHeight="1" thickTop="1" thickBot="1" x14ac:dyDescent="0.25">
      <c r="B197" s="897"/>
      <c r="C197" s="922"/>
      <c r="D197" s="1041"/>
      <c r="E197" s="1042" t="s">
        <v>66</v>
      </c>
      <c r="F197" s="1010"/>
      <c r="G197" s="1010"/>
      <c r="H197" s="1011"/>
      <c r="I197" s="1565">
        <f>'[3]LA VEGA'!I197+[3]CONSTANZA!I197</f>
        <v>1</v>
      </c>
      <c r="J197" s="1566">
        <f>'[3]LA VEGA'!J197+[3]CONSTANZA!J197</f>
        <v>0</v>
      </c>
      <c r="K197" s="922"/>
      <c r="L197" s="923"/>
    </row>
    <row r="198" spans="2:12" ht="14.25" customHeight="1" thickTop="1" thickBot="1" x14ac:dyDescent="0.25">
      <c r="B198" s="897"/>
      <c r="C198" s="922"/>
      <c r="D198" s="1041"/>
      <c r="E198" s="1042" t="s">
        <v>75</v>
      </c>
      <c r="F198" s="1045"/>
      <c r="G198" s="1010"/>
      <c r="H198" s="1011"/>
      <c r="I198" s="1565">
        <f>'[3]LA VEGA'!I198+[3]CONSTANZA!I198</f>
        <v>0</v>
      </c>
      <c r="J198" s="1566">
        <f>'[3]LA VEGA'!J198+[3]CONSTANZA!J198</f>
        <v>0</v>
      </c>
      <c r="K198" s="922"/>
      <c r="L198" s="923"/>
    </row>
    <row r="199" spans="2:12" ht="14.25" customHeight="1" thickTop="1" thickBot="1" x14ac:dyDescent="0.25">
      <c r="B199" s="897"/>
      <c r="C199" s="897"/>
      <c r="D199" s="1047"/>
      <c r="E199" s="1042" t="s">
        <v>78</v>
      </c>
      <c r="F199" s="1045"/>
      <c r="G199" s="1010"/>
      <c r="H199" s="1011"/>
      <c r="I199" s="1565">
        <f>'[3]LA VEGA'!I199+[3]CONSTANZA!I199</f>
        <v>0</v>
      </c>
      <c r="J199" s="1566">
        <f>'[3]LA VEGA'!J199+[3]CONSTANZA!J199</f>
        <v>0</v>
      </c>
      <c r="K199" s="922"/>
      <c r="L199" s="923"/>
    </row>
    <row r="200" spans="2:12" ht="14.25" customHeight="1" thickTop="1" thickBot="1" x14ac:dyDescent="0.25">
      <c r="B200" s="897"/>
      <c r="C200" s="897"/>
      <c r="D200" s="1041"/>
      <c r="E200" s="963" t="s">
        <v>95</v>
      </c>
      <c r="F200" s="1004"/>
      <c r="G200" s="1004"/>
      <c r="H200" s="1004"/>
      <c r="I200" s="1565">
        <f>'[3]LA VEGA'!I200+[3]CONSTANZA!I200</f>
        <v>0</v>
      </c>
      <c r="J200" s="1566">
        <f>'[3]LA VEGA'!J200+[3]CONSTANZA!J200</f>
        <v>0</v>
      </c>
      <c r="K200" s="922"/>
      <c r="L200" s="923"/>
    </row>
    <row r="201" spans="2:12" ht="14.25" customHeight="1" thickTop="1" thickBot="1" x14ac:dyDescent="0.25">
      <c r="B201" s="897"/>
      <c r="C201" s="897"/>
      <c r="D201" s="1041"/>
      <c r="E201" s="1050" t="s">
        <v>97</v>
      </c>
      <c r="F201" s="1010"/>
      <c r="G201" s="1010"/>
      <c r="H201" s="1011"/>
      <c r="I201" s="1565">
        <f>'[3]LA VEGA'!I201+[3]CONSTANZA!I201</f>
        <v>7</v>
      </c>
      <c r="J201" s="1566">
        <f>'[3]LA VEGA'!J201+[3]CONSTANZA!J201</f>
        <v>0</v>
      </c>
      <c r="K201" s="922"/>
      <c r="L201" s="923"/>
    </row>
    <row r="202" spans="2:12" ht="14.25" customHeight="1" thickTop="1" thickBot="1" x14ac:dyDescent="0.25">
      <c r="B202" s="897"/>
      <c r="C202" s="897"/>
      <c r="D202" s="1041"/>
      <c r="E202" s="1050" t="s">
        <v>102</v>
      </c>
      <c r="F202" s="1010"/>
      <c r="G202" s="1010"/>
      <c r="H202" s="1011"/>
      <c r="I202" s="1565">
        <f>'[3]LA VEGA'!I202+[3]CONSTANZA!I202</f>
        <v>4</v>
      </c>
      <c r="J202" s="1566">
        <f>'[3]LA VEGA'!J202+[3]CONSTANZA!J202</f>
        <v>0</v>
      </c>
      <c r="K202" s="922"/>
      <c r="L202" s="923"/>
    </row>
    <row r="203" spans="2:12" ht="14.25" customHeight="1" thickTop="1" thickBot="1" x14ac:dyDescent="0.25">
      <c r="B203" s="897"/>
      <c r="C203" s="897"/>
      <c r="D203" s="1041"/>
      <c r="E203" s="1050" t="s">
        <v>99</v>
      </c>
      <c r="F203" s="1010"/>
      <c r="G203" s="1010"/>
      <c r="H203" s="1011"/>
      <c r="I203" s="1565">
        <f>'[3]LA VEGA'!I203+[3]CONSTANZA!I203</f>
        <v>0</v>
      </c>
      <c r="J203" s="1566">
        <f>'[3]LA VEGA'!J203+[3]CONSTANZA!J203</f>
        <v>0</v>
      </c>
      <c r="K203" s="922"/>
      <c r="L203" s="923"/>
    </row>
    <row r="204" spans="2:12" ht="14.25" customHeight="1" thickTop="1" thickBot="1" x14ac:dyDescent="0.25">
      <c r="B204" s="897"/>
      <c r="C204" s="897"/>
      <c r="D204" s="1041"/>
      <c r="E204" s="1051" t="s">
        <v>118</v>
      </c>
      <c r="F204" s="1004"/>
      <c r="G204" s="1004"/>
      <c r="H204" s="1004"/>
      <c r="I204" s="1565">
        <f>'[3]LA VEGA'!I204+[3]CONSTANZA!I204</f>
        <v>0</v>
      </c>
      <c r="J204" s="1566">
        <f>'[3]LA VEGA'!J204+[3]CONSTANZA!J204</f>
        <v>0</v>
      </c>
      <c r="K204" s="922"/>
      <c r="L204" s="923"/>
    </row>
    <row r="205" spans="2:12" ht="14.25" customHeight="1" thickTop="1" thickBot="1" x14ac:dyDescent="0.25">
      <c r="B205" s="897"/>
      <c r="C205" s="897"/>
      <c r="D205" s="1047"/>
      <c r="E205" s="1050" t="s">
        <v>100</v>
      </c>
      <c r="F205" s="1010"/>
      <c r="G205" s="1010"/>
      <c r="H205" s="1011"/>
      <c r="I205" s="1565">
        <f>'[3]LA VEGA'!I205+[3]CONSTANZA!I205</f>
        <v>3</v>
      </c>
      <c r="J205" s="1566">
        <f>'[3]LA VEGA'!J205+[3]CONSTANZA!J205</f>
        <v>0</v>
      </c>
      <c r="K205" s="922"/>
      <c r="L205" s="923"/>
    </row>
    <row r="206" spans="2:12" ht="14.25" customHeight="1" thickTop="1" thickBot="1" x14ac:dyDescent="0.25">
      <c r="B206" s="897"/>
      <c r="C206" s="897"/>
      <c r="D206" s="1047"/>
      <c r="E206" s="1050" t="s">
        <v>101</v>
      </c>
      <c r="F206" s="1010"/>
      <c r="G206" s="1010"/>
      <c r="H206" s="1011"/>
      <c r="I206" s="1565">
        <f>'[3]LA VEGA'!I206+[3]CONSTANZA!I206</f>
        <v>0</v>
      </c>
      <c r="J206" s="1566">
        <f>'[3]LA VEGA'!J206+[3]CONSTANZA!J206</f>
        <v>0</v>
      </c>
      <c r="K206" s="922"/>
      <c r="L206" s="923"/>
    </row>
    <row r="207" spans="2:12" ht="14.25" customHeight="1" thickTop="1" thickBot="1" x14ac:dyDescent="0.25">
      <c r="B207" s="897"/>
      <c r="C207" s="897"/>
      <c r="D207" s="1047"/>
      <c r="E207" s="1052" t="s">
        <v>98</v>
      </c>
      <c r="F207" s="1010"/>
      <c r="G207" s="1010"/>
      <c r="H207" s="1011"/>
      <c r="I207" s="1565">
        <f>'[3]LA VEGA'!I207+[3]CONSTANZA!I207</f>
        <v>1</v>
      </c>
      <c r="J207" s="1566">
        <f>'[3]LA VEGA'!J207+[3]CONSTANZA!J207</f>
        <v>0</v>
      </c>
      <c r="K207" s="922"/>
      <c r="L207" s="923"/>
    </row>
    <row r="208" spans="2:12" ht="14.25" customHeight="1" thickTop="1" thickBot="1" x14ac:dyDescent="0.25">
      <c r="B208" s="897"/>
      <c r="C208" s="897"/>
      <c r="D208" s="1047"/>
      <c r="E208" s="1050" t="s">
        <v>117</v>
      </c>
      <c r="F208" s="1010"/>
      <c r="G208" s="1010"/>
      <c r="H208" s="1011"/>
      <c r="I208" s="1565">
        <f>'[3]LA VEGA'!I208+[3]CONSTANZA!I208</f>
        <v>0</v>
      </c>
      <c r="J208" s="1566">
        <f>'[3]LA VEGA'!J208+[3]CONSTANZA!J208</f>
        <v>0</v>
      </c>
      <c r="K208" s="922"/>
      <c r="L208" s="923"/>
    </row>
    <row r="209" spans="2:12" ht="14.25" customHeight="1" thickTop="1" thickBot="1" x14ac:dyDescent="0.25">
      <c r="B209" s="897"/>
      <c r="C209" s="897"/>
      <c r="D209" s="1047"/>
      <c r="E209" s="1050" t="s">
        <v>81</v>
      </c>
      <c r="F209" s="1010"/>
      <c r="G209" s="1010"/>
      <c r="H209" s="1011"/>
      <c r="I209" s="1565">
        <f>'[3]LA VEGA'!I209+[3]CONSTANZA!I209</f>
        <v>2</v>
      </c>
      <c r="J209" s="1566">
        <f>'[3]LA VEGA'!J209+[3]CONSTANZA!J209</f>
        <v>0</v>
      </c>
      <c r="K209" s="922"/>
      <c r="L209" s="923"/>
    </row>
    <row r="210" spans="2:12" ht="14.25" customHeight="1" thickTop="1" thickBot="1" x14ac:dyDescent="0.25">
      <c r="B210" s="897"/>
      <c r="C210" s="897"/>
      <c r="D210" s="1047"/>
      <c r="E210" s="1050" t="s">
        <v>143</v>
      </c>
      <c r="F210" s="1010"/>
      <c r="G210" s="1010"/>
      <c r="H210" s="1011"/>
      <c r="I210" s="1565">
        <f>'[3]LA VEGA'!I210+[3]CONSTANZA!I210</f>
        <v>0</v>
      </c>
      <c r="J210" s="1566">
        <f>'[3]LA VEGA'!J210+[3]CONSTANZA!J210</f>
        <v>0</v>
      </c>
      <c r="K210" s="922"/>
      <c r="L210" s="923"/>
    </row>
    <row r="211" spans="2:12" ht="14.25" customHeight="1" thickTop="1" thickBot="1" x14ac:dyDescent="0.25">
      <c r="B211" s="897"/>
      <c r="C211" s="897"/>
      <c r="D211" s="1047"/>
      <c r="E211" s="1050" t="s">
        <v>155</v>
      </c>
      <c r="F211" s="1010"/>
      <c r="G211" s="1010"/>
      <c r="H211" s="1011"/>
      <c r="I211" s="1565">
        <f>'[3]LA VEGA'!I211+[3]CONSTANZA!I211</f>
        <v>0</v>
      </c>
      <c r="J211" s="1566">
        <f>'[3]LA VEGA'!J211+[3]CONSTANZA!J211</f>
        <v>0</v>
      </c>
      <c r="K211" s="922"/>
      <c r="L211" s="923"/>
    </row>
    <row r="212" spans="2:12" ht="14.25" customHeight="1" thickTop="1" thickBot="1" x14ac:dyDescent="0.25">
      <c r="B212" s="897"/>
      <c r="C212" s="897"/>
      <c r="D212" s="1047"/>
      <c r="E212" s="1050" t="s">
        <v>156</v>
      </c>
      <c r="F212" s="1010"/>
      <c r="G212" s="1010"/>
      <c r="H212" s="1011"/>
      <c r="I212" s="1565">
        <f>'[3]LA VEGA'!I212+[3]CONSTANZA!I212</f>
        <v>0</v>
      </c>
      <c r="J212" s="1566">
        <f>'[3]LA VEGA'!J212+[3]CONSTANZA!J212</f>
        <v>0</v>
      </c>
      <c r="K212" s="922"/>
      <c r="L212" s="923"/>
    </row>
    <row r="213" spans="2:12" ht="14.25" customHeight="1" thickTop="1" thickBot="1" x14ac:dyDescent="0.25">
      <c r="B213" s="897"/>
      <c r="C213" s="897"/>
      <c r="D213" s="1047"/>
      <c r="E213" s="1050" t="s">
        <v>116</v>
      </c>
      <c r="F213" s="1010"/>
      <c r="G213" s="1010"/>
      <c r="H213" s="1011"/>
      <c r="I213" s="1565">
        <f>'[3]LA VEGA'!I213+[3]CONSTANZA!I213</f>
        <v>0</v>
      </c>
      <c r="J213" s="1566">
        <f>'[3]LA VEGA'!J213+[3]CONSTANZA!J213</f>
        <v>0</v>
      </c>
      <c r="K213" s="922"/>
      <c r="L213" s="923"/>
    </row>
    <row r="214" spans="2:12" ht="14.25" customHeight="1" thickTop="1" thickBot="1" x14ac:dyDescent="0.25">
      <c r="B214" s="897"/>
      <c r="C214" s="897"/>
      <c r="D214" s="1047"/>
      <c r="E214" s="1051" t="s">
        <v>80</v>
      </c>
      <c r="F214" s="1010"/>
      <c r="G214" s="1010"/>
      <c r="H214" s="1011"/>
      <c r="I214" s="1565">
        <f>'[3]LA VEGA'!I214+[3]CONSTANZA!I214</f>
        <v>0</v>
      </c>
      <c r="J214" s="1566">
        <f>'[3]LA VEGA'!J214+[3]CONSTANZA!J214</f>
        <v>0</v>
      </c>
      <c r="K214" s="922"/>
      <c r="L214" s="923"/>
    </row>
    <row r="215" spans="2:12" ht="14.25" customHeight="1" thickTop="1" thickBot="1" x14ac:dyDescent="0.25">
      <c r="B215" s="897"/>
      <c r="C215" s="897"/>
      <c r="D215" s="1041"/>
      <c r="E215" s="1042" t="s">
        <v>77</v>
      </c>
      <c r="F215" s="1004"/>
      <c r="G215" s="1004"/>
      <c r="H215" s="1004"/>
      <c r="I215" s="1565">
        <f>'[3]LA VEGA'!I215+[3]CONSTANZA!I215</f>
        <v>0</v>
      </c>
      <c r="J215" s="1566">
        <f>'[3]LA VEGA'!J215+[3]CONSTANZA!J215</f>
        <v>0</v>
      </c>
      <c r="K215" s="922"/>
      <c r="L215" s="923"/>
    </row>
    <row r="216" spans="2:12" ht="14.25" customHeight="1" thickTop="1" thickBot="1" x14ac:dyDescent="0.25">
      <c r="B216" s="897"/>
      <c r="C216" s="897"/>
      <c r="D216" s="1053"/>
      <c r="E216" s="1050" t="s">
        <v>76</v>
      </c>
      <c r="F216" s="1010"/>
      <c r="G216" s="1010"/>
      <c r="H216" s="1011"/>
      <c r="I216" s="1565">
        <f>'[3]LA VEGA'!I216+[3]CONSTANZA!I216</f>
        <v>0</v>
      </c>
      <c r="J216" s="1566">
        <f>'[3]LA VEGA'!J216+[3]CONSTANZA!J216</f>
        <v>0</v>
      </c>
      <c r="K216" s="922"/>
      <c r="L216" s="923"/>
    </row>
    <row r="217" spans="2:12" ht="14.25" customHeight="1" thickTop="1" thickBot="1" x14ac:dyDescent="0.25">
      <c r="B217" s="897"/>
      <c r="C217" s="897"/>
      <c r="D217" s="1047"/>
      <c r="E217" s="1042" t="s">
        <v>69</v>
      </c>
      <c r="F217" s="1010"/>
      <c r="G217" s="1010"/>
      <c r="H217" s="1011"/>
      <c r="I217" s="1565">
        <f>'[3]LA VEGA'!I217+[3]CONSTANZA!I217</f>
        <v>0</v>
      </c>
      <c r="J217" s="1566">
        <f>'[3]LA VEGA'!J217+[3]CONSTANZA!J217</f>
        <v>0</v>
      </c>
      <c r="K217" s="922"/>
      <c r="L217" s="923"/>
    </row>
    <row r="218" spans="2:12" ht="14.25" customHeight="1" thickTop="1" thickBot="1" x14ac:dyDescent="0.25">
      <c r="B218" s="897"/>
      <c r="C218" s="897"/>
      <c r="D218" s="1047"/>
      <c r="E218" s="1050" t="s">
        <v>135</v>
      </c>
      <c r="F218" s="1010"/>
      <c r="G218" s="1010"/>
      <c r="H218" s="1011"/>
      <c r="I218" s="1565">
        <f>'[3]LA VEGA'!I218+[3]CONSTANZA!I218</f>
        <v>30</v>
      </c>
      <c r="J218" s="1566">
        <f>'[3]LA VEGA'!J218+[3]CONSTANZA!J218</f>
        <v>0</v>
      </c>
      <c r="K218" s="922"/>
      <c r="L218" s="923"/>
    </row>
    <row r="219" spans="2:12" ht="14.25" customHeight="1" thickTop="1" thickBot="1" x14ac:dyDescent="0.25">
      <c r="B219" s="897"/>
      <c r="C219" s="897"/>
      <c r="D219" s="1054"/>
      <c r="E219" s="1055" t="s">
        <v>44</v>
      </c>
      <c r="F219" s="1010"/>
      <c r="G219" s="1010"/>
      <c r="H219" s="1011"/>
      <c r="I219" s="1565">
        <f>'[3]LA VEGA'!I219+[3]CONSTANZA!I219</f>
        <v>52</v>
      </c>
      <c r="J219" s="1566">
        <f>'[3]LA VEGA'!J219+[3]CONSTANZA!J219</f>
        <v>0</v>
      </c>
      <c r="K219" s="922"/>
      <c r="L219" s="923"/>
    </row>
    <row r="220" spans="2:12" ht="16.5" thickTop="1" thickBot="1" x14ac:dyDescent="0.25">
      <c r="B220" s="897"/>
      <c r="C220" s="921"/>
      <c r="D220" s="1056" t="s">
        <v>162</v>
      </c>
      <c r="E220" s="1057"/>
      <c r="F220" s="1057"/>
      <c r="G220" s="1057"/>
      <c r="H220" s="1058"/>
      <c r="I220" s="1512">
        <f>(I221+I222+I223)</f>
        <v>222</v>
      </c>
      <c r="J220" s="1570"/>
      <c r="K220" s="922"/>
      <c r="L220" s="923"/>
    </row>
    <row r="221" spans="2:12" ht="14.25" customHeight="1" thickTop="1" thickBot="1" x14ac:dyDescent="0.25">
      <c r="B221" s="897"/>
      <c r="C221" s="897"/>
      <c r="D221" s="1059"/>
      <c r="E221" s="1037" t="s">
        <v>82</v>
      </c>
      <c r="F221" s="1060"/>
      <c r="G221" s="1060"/>
      <c r="H221" s="1061"/>
      <c r="I221" s="1565">
        <f>'[3]LA VEGA'!I221+[3]CONSTANZA!I221</f>
        <v>132</v>
      </c>
      <c r="J221" s="1566">
        <f>'[3]LA VEGA'!J221+[3]CONSTANZA!J221</f>
        <v>0</v>
      </c>
      <c r="K221" s="922"/>
      <c r="L221" s="923"/>
    </row>
    <row r="222" spans="2:12" ht="14.25" customHeight="1" thickTop="1" thickBot="1" x14ac:dyDescent="0.25">
      <c r="B222" s="897"/>
      <c r="C222" s="897"/>
      <c r="D222" s="921"/>
      <c r="E222" s="1037" t="s">
        <v>145</v>
      </c>
      <c r="F222" s="1060"/>
      <c r="G222" s="1060"/>
      <c r="H222" s="1061"/>
      <c r="I222" s="1565">
        <f>'[3]LA VEGA'!I222+[3]CONSTANZA!I222</f>
        <v>0</v>
      </c>
      <c r="J222" s="1566">
        <f>'[3]LA VEGA'!J222+[3]CONSTANZA!J222</f>
        <v>0</v>
      </c>
      <c r="K222" s="922"/>
      <c r="L222" s="923"/>
    </row>
    <row r="223" spans="2:12" ht="14.25" customHeight="1" thickTop="1" thickBot="1" x14ac:dyDescent="0.25">
      <c r="B223" s="897"/>
      <c r="C223" s="897"/>
      <c r="D223" s="921"/>
      <c r="E223" s="1037" t="s">
        <v>176</v>
      </c>
      <c r="F223" s="1060"/>
      <c r="G223" s="1060"/>
      <c r="H223" s="1061"/>
      <c r="I223" s="1565">
        <f>'[3]LA VEGA'!I223+[3]CONSTANZA!I223</f>
        <v>90</v>
      </c>
      <c r="J223" s="1566">
        <f>'[3]LA VEGA'!J223+[3]CONSTANZA!J223</f>
        <v>0</v>
      </c>
      <c r="K223" s="922"/>
      <c r="L223" s="923"/>
    </row>
    <row r="224" spans="2:12" ht="14.25" customHeight="1" thickTop="1" thickBot="1" x14ac:dyDescent="0.25">
      <c r="B224" s="1062"/>
      <c r="C224" s="897"/>
      <c r="D224" s="1063"/>
      <c r="E224" s="1064" t="s">
        <v>83</v>
      </c>
      <c r="F224" s="1065"/>
      <c r="G224" s="1065"/>
      <c r="H224" s="1066"/>
      <c r="I224" s="1567">
        <f>SUM(I225:I226)</f>
        <v>33</v>
      </c>
      <c r="J224" s="1568"/>
      <c r="K224" s="922"/>
      <c r="L224" s="923"/>
    </row>
    <row r="225" spans="2:13" ht="14.25" customHeight="1" thickTop="1" thickBot="1" x14ac:dyDescent="0.25">
      <c r="B225" s="897"/>
      <c r="C225" s="897"/>
      <c r="D225" s="921"/>
      <c r="E225" s="1067" t="s">
        <v>84</v>
      </c>
      <c r="F225" s="1031"/>
      <c r="G225" s="1031"/>
      <c r="H225" s="1068"/>
      <c r="I225" s="1565">
        <f>'[3]LA VEGA'!I225+[3]CONSTANZA!I225</f>
        <v>30</v>
      </c>
      <c r="J225" s="1566">
        <f>'[3]LA VEGA'!J225+[3]CONSTANZA!J225</f>
        <v>0</v>
      </c>
      <c r="K225" s="922"/>
      <c r="L225" s="923"/>
    </row>
    <row r="226" spans="2:13" ht="14.25" customHeight="1" thickTop="1" thickBot="1" x14ac:dyDescent="0.25">
      <c r="B226" s="897"/>
      <c r="C226" s="897"/>
      <c r="D226" s="921"/>
      <c r="E226" s="1069" t="s">
        <v>85</v>
      </c>
      <c r="F226" s="1031"/>
      <c r="G226" s="1031"/>
      <c r="H226" s="1068"/>
      <c r="I226" s="1565">
        <f>'[3]LA VEGA'!I226+[3]CONSTANZA!I226</f>
        <v>3</v>
      </c>
      <c r="J226" s="1566">
        <f>'[3]LA VEGA'!J226+[3]CONSTANZA!J226</f>
        <v>0</v>
      </c>
      <c r="K226" s="922"/>
      <c r="L226" s="923"/>
    </row>
    <row r="227" spans="2:13" ht="14.25" customHeight="1" thickTop="1" thickBot="1" x14ac:dyDescent="0.25">
      <c r="B227" s="897"/>
      <c r="C227" s="897"/>
      <c r="D227" s="921"/>
      <c r="E227" s="1064" t="s">
        <v>174</v>
      </c>
      <c r="F227" s="1065"/>
      <c r="G227" s="1065"/>
      <c r="H227" s="1066"/>
      <c r="I227" s="1567">
        <f>(I228+I229+I230+I231)</f>
        <v>8</v>
      </c>
      <c r="J227" s="1568"/>
      <c r="K227" s="922"/>
      <c r="L227" s="923"/>
    </row>
    <row r="228" spans="2:13" ht="14.25" customHeight="1" thickTop="1" thickBot="1" x14ac:dyDescent="0.25">
      <c r="B228" s="897"/>
      <c r="C228" s="897"/>
      <c r="D228" s="921"/>
      <c r="E228" s="1069" t="s">
        <v>119</v>
      </c>
      <c r="F228" s="1031"/>
      <c r="G228" s="1031"/>
      <c r="H228" s="1068"/>
      <c r="I228" s="1565">
        <f>'[3]LA VEGA'!I228+[3]CONSTANZA!I228</f>
        <v>0</v>
      </c>
      <c r="J228" s="1566">
        <f>'[3]LA VEGA'!J228+[3]CONSTANZA!J228</f>
        <v>0</v>
      </c>
      <c r="K228" s="922"/>
      <c r="L228" s="923"/>
    </row>
    <row r="229" spans="2:13" ht="14.25" customHeight="1" thickTop="1" thickBot="1" x14ac:dyDescent="0.25">
      <c r="B229" s="897"/>
      <c r="C229" s="897"/>
      <c r="D229" s="921"/>
      <c r="E229" s="1069" t="s">
        <v>87</v>
      </c>
      <c r="F229" s="1031"/>
      <c r="G229" s="1031"/>
      <c r="H229" s="1068"/>
      <c r="I229" s="1565">
        <f>'[3]LA VEGA'!I229+[3]CONSTANZA!I229</f>
        <v>0</v>
      </c>
      <c r="J229" s="1566">
        <f>'[3]LA VEGA'!J229+[3]CONSTANZA!J229</f>
        <v>0</v>
      </c>
      <c r="K229" s="922"/>
      <c r="L229" s="923"/>
    </row>
    <row r="230" spans="2:13" ht="14.25" customHeight="1" thickTop="1" thickBot="1" x14ac:dyDescent="0.25">
      <c r="B230" s="897"/>
      <c r="C230" s="897"/>
      <c r="D230" s="921"/>
      <c r="E230" s="1069" t="s">
        <v>88</v>
      </c>
      <c r="F230" s="1031"/>
      <c r="G230" s="1031"/>
      <c r="H230" s="1068"/>
      <c r="I230" s="1565">
        <f>'[3]LA VEGA'!I230+[3]CONSTANZA!I230</f>
        <v>0</v>
      </c>
      <c r="J230" s="1566">
        <f>'[3]LA VEGA'!J230+[3]CONSTANZA!J230</f>
        <v>0</v>
      </c>
      <c r="K230" s="922"/>
      <c r="L230" s="923"/>
    </row>
    <row r="231" spans="2:13" ht="14.25" customHeight="1" thickTop="1" thickBot="1" x14ac:dyDescent="0.25">
      <c r="B231" s="897"/>
      <c r="C231" s="897"/>
      <c r="D231" s="921"/>
      <c r="E231" s="1070" t="s">
        <v>173</v>
      </c>
      <c r="F231" s="1010"/>
      <c r="G231" s="1010"/>
      <c r="H231" s="1011"/>
      <c r="I231" s="1565">
        <f>'[3]LA VEGA'!I231+[3]CONSTANZA!I231</f>
        <v>8</v>
      </c>
      <c r="J231" s="1566">
        <f>'[3]LA VEGA'!J231+[3]CONSTANZA!J231</f>
        <v>0</v>
      </c>
      <c r="K231" s="922"/>
      <c r="L231" s="923"/>
    </row>
    <row r="232" spans="2:13" ht="14.25" customHeight="1" thickTop="1" thickBot="1" x14ac:dyDescent="0.25">
      <c r="B232" s="897"/>
      <c r="C232" s="897"/>
      <c r="D232" s="1056" t="s">
        <v>163</v>
      </c>
      <c r="E232" s="1057"/>
      <c r="F232" s="1057"/>
      <c r="G232" s="1057"/>
      <c r="H232" s="1058"/>
      <c r="I232" s="1512">
        <f>(I233+I234+I235)</f>
        <v>172</v>
      </c>
      <c r="J232" s="1570"/>
      <c r="K232" s="922"/>
      <c r="L232" s="923"/>
    </row>
    <row r="233" spans="2:13" ht="14.25" customHeight="1" thickTop="1" thickBot="1" x14ac:dyDescent="0.25">
      <c r="B233" s="897"/>
      <c r="C233" s="897"/>
      <c r="D233" s="921"/>
      <c r="E233" s="1071" t="s">
        <v>9</v>
      </c>
      <c r="F233" s="1004"/>
      <c r="G233" s="1004"/>
      <c r="H233" s="1004"/>
      <c r="I233" s="1565">
        <f>'[3]LA VEGA'!I233+[3]CONSTANZA!I233</f>
        <v>46</v>
      </c>
      <c r="J233" s="1566">
        <f>'[3]LA VEGA'!J233+[3]CONSTANZA!J233</f>
        <v>0</v>
      </c>
      <c r="K233" s="922"/>
      <c r="L233" s="923"/>
    </row>
    <row r="234" spans="2:13" ht="14.25" customHeight="1" thickTop="1" thickBot="1" x14ac:dyDescent="0.25">
      <c r="B234" s="897"/>
      <c r="C234" s="897"/>
      <c r="D234" s="921"/>
      <c r="E234" s="1037" t="s">
        <v>144</v>
      </c>
      <c r="F234" s="1010"/>
      <c r="G234" s="1010"/>
      <c r="H234" s="1011"/>
      <c r="I234" s="1565">
        <f>'[3]LA VEGA'!I234+[3]CONSTANZA!I234</f>
        <v>2</v>
      </c>
      <c r="J234" s="1566">
        <f>'[3]LA VEGA'!J234+[3]CONSTANZA!J234</f>
        <v>0</v>
      </c>
      <c r="K234" s="922"/>
      <c r="L234" s="923"/>
    </row>
    <row r="235" spans="2:13" ht="14.25" customHeight="1" thickTop="1" thickBot="1" x14ac:dyDescent="0.25">
      <c r="B235" s="897"/>
      <c r="C235" s="897"/>
      <c r="D235" s="921"/>
      <c r="E235" s="1072" t="s">
        <v>24</v>
      </c>
      <c r="F235" s="1013"/>
      <c r="G235" s="1013"/>
      <c r="H235" s="1014"/>
      <c r="I235" s="1565">
        <f>'[3]LA VEGA'!I235+[3]CONSTANZA!I235</f>
        <v>124</v>
      </c>
      <c r="J235" s="1566">
        <f>'[3]LA VEGA'!J235+[3]CONSTANZA!J235</f>
        <v>0</v>
      </c>
      <c r="K235" s="922"/>
      <c r="L235" s="923"/>
    </row>
    <row r="236" spans="2:13" ht="14.25" customHeight="1" thickTop="1" thickBot="1" x14ac:dyDescent="0.25">
      <c r="B236" s="897"/>
      <c r="C236" s="897"/>
      <c r="D236" s="1056" t="s">
        <v>164</v>
      </c>
      <c r="E236" s="1057"/>
      <c r="F236" s="1057"/>
      <c r="G236" s="1057"/>
      <c r="H236" s="1058"/>
      <c r="I236" s="1512">
        <f>SUM(I237:J240)</f>
        <v>345</v>
      </c>
      <c r="J236" s="1570"/>
      <c r="K236" s="922"/>
      <c r="L236" s="923"/>
    </row>
    <row r="237" spans="2:13" ht="14.25" customHeight="1" thickTop="1" thickBot="1" x14ac:dyDescent="0.25">
      <c r="B237" s="897"/>
      <c r="C237" s="897"/>
      <c r="D237" s="1059"/>
      <c r="E237" s="1037" t="s">
        <v>9</v>
      </c>
      <c r="F237" s="1010"/>
      <c r="G237" s="1010"/>
      <c r="H237" s="1011"/>
      <c r="I237" s="1565">
        <f>'[3]LA VEGA'!I237+[3]CONSTANZA!I237</f>
        <v>60</v>
      </c>
      <c r="J237" s="1566">
        <f>'[3]LA VEGA'!J237+[3]CONSTANZA!J237</f>
        <v>0</v>
      </c>
      <c r="K237" s="922"/>
      <c r="L237" s="923"/>
    </row>
    <row r="238" spans="2:13" ht="14.25" customHeight="1" thickTop="1" thickBot="1" x14ac:dyDescent="0.25">
      <c r="B238" s="897"/>
      <c r="C238" s="897"/>
      <c r="D238" s="921"/>
      <c r="E238" s="1037" t="s">
        <v>144</v>
      </c>
      <c r="F238" s="1010"/>
      <c r="G238" s="1010"/>
      <c r="H238" s="1011"/>
      <c r="I238" s="1565">
        <f>'[3]LA VEGA'!I238+[3]CONSTANZA!I238</f>
        <v>36</v>
      </c>
      <c r="J238" s="1566">
        <f>'[3]LA VEGA'!J238+[3]CONSTANZA!J238</f>
        <v>0</v>
      </c>
      <c r="K238" s="922"/>
      <c r="L238" s="923"/>
    </row>
    <row r="239" spans="2:13" ht="14.25" customHeight="1" thickTop="1" thickBot="1" x14ac:dyDescent="0.25">
      <c r="B239" s="897"/>
      <c r="C239" s="897"/>
      <c r="D239" s="921"/>
      <c r="E239" s="1072" t="s">
        <v>24</v>
      </c>
      <c r="F239" s="1013"/>
      <c r="G239" s="1013"/>
      <c r="H239" s="1014"/>
      <c r="I239" s="1565">
        <f>'[3]LA VEGA'!I239+[3]CONSTANZA!I239</f>
        <v>249</v>
      </c>
      <c r="J239" s="1566">
        <f>'[3]LA VEGA'!J239+[3]CONSTANZA!J239</f>
        <v>0</v>
      </c>
      <c r="K239" s="922"/>
      <c r="L239" s="923"/>
    </row>
    <row r="240" spans="2:13" ht="14.25" customHeight="1" thickTop="1" thickBot="1" x14ac:dyDescent="0.25">
      <c r="B240" s="897"/>
      <c r="C240" s="897"/>
      <c r="D240" s="921"/>
      <c r="E240" s="1072" t="s">
        <v>12</v>
      </c>
      <c r="F240" s="1013"/>
      <c r="G240" s="1013"/>
      <c r="H240" s="1014"/>
      <c r="I240" s="1565">
        <f>'[3]LA VEGA'!I240+[3]CONSTANZA!I240</f>
        <v>0</v>
      </c>
      <c r="J240" s="1566">
        <f>'[3]LA VEGA'!J240+[3]CONSTANZA!J240</f>
        <v>0</v>
      </c>
      <c r="K240" s="922"/>
      <c r="L240" s="923"/>
      <c r="M240" s="1073"/>
    </row>
    <row r="241" spans="2:12" ht="14.25" customHeight="1" thickTop="1" thickBot="1" x14ac:dyDescent="0.3">
      <c r="B241" s="897"/>
      <c r="C241" s="897"/>
      <c r="D241" s="921"/>
      <c r="E241" s="1571" t="s">
        <v>32</v>
      </c>
      <c r="F241" s="1572"/>
      <c r="G241" s="1572"/>
      <c r="H241" s="1573"/>
      <c r="I241" s="1545">
        <f>(I242+I243+I244+I245)</f>
        <v>198</v>
      </c>
      <c r="J241" s="1545"/>
      <c r="K241" s="922"/>
      <c r="L241" s="923"/>
    </row>
    <row r="242" spans="2:12" ht="14.25" customHeight="1" thickTop="1" thickBot="1" x14ac:dyDescent="0.25">
      <c r="B242" s="897"/>
      <c r="C242" s="897"/>
      <c r="D242" s="921"/>
      <c r="E242" s="1071" t="s">
        <v>9</v>
      </c>
      <c r="F242" s="1004"/>
      <c r="G242" s="1004"/>
      <c r="H242" s="1004"/>
      <c r="I242" s="1565">
        <f>'[3]LA VEGA'!I242+[3]CONSTANZA!I242</f>
        <v>4</v>
      </c>
      <c r="J242" s="1566">
        <f>'[3]LA VEGA'!J242+[3]CONSTANZA!J242</f>
        <v>0</v>
      </c>
      <c r="K242" s="922"/>
      <c r="L242" s="501"/>
    </row>
    <row r="243" spans="2:12" ht="14.25" customHeight="1" thickTop="1" thickBot="1" x14ac:dyDescent="0.25">
      <c r="B243" s="897"/>
      <c r="C243" s="897"/>
      <c r="D243" s="921"/>
      <c r="E243" s="1037" t="s">
        <v>144</v>
      </c>
      <c r="F243" s="1010"/>
      <c r="G243" s="1010"/>
      <c r="H243" s="1011"/>
      <c r="I243" s="1565">
        <f>'[3]LA VEGA'!I243+[3]CONSTANZA!I243</f>
        <v>4</v>
      </c>
      <c r="J243" s="1566">
        <f>'[3]LA VEGA'!J243+[3]CONSTANZA!J243</f>
        <v>0</v>
      </c>
      <c r="K243" s="922"/>
      <c r="L243" s="501"/>
    </row>
    <row r="244" spans="2:12" ht="14.25" customHeight="1" thickTop="1" thickBot="1" x14ac:dyDescent="0.25">
      <c r="B244" s="897"/>
      <c r="C244" s="897"/>
      <c r="D244" s="921"/>
      <c r="E244" s="1072" t="s">
        <v>24</v>
      </c>
      <c r="F244" s="1013"/>
      <c r="G244" s="1013"/>
      <c r="H244" s="1014"/>
      <c r="I244" s="1565">
        <f>'[3]LA VEGA'!I244+[3]CONSTANZA!I244</f>
        <v>82</v>
      </c>
      <c r="J244" s="1566">
        <f>'[3]LA VEGA'!J244+[3]CONSTANZA!J244</f>
        <v>0</v>
      </c>
      <c r="K244" s="922"/>
      <c r="L244" s="923"/>
    </row>
    <row r="245" spans="2:12" ht="14.25" customHeight="1" thickTop="1" thickBot="1" x14ac:dyDescent="0.25">
      <c r="B245" s="897"/>
      <c r="C245" s="897"/>
      <c r="D245" s="1074"/>
      <c r="E245" s="1037" t="s">
        <v>39</v>
      </c>
      <c r="F245" s="1013"/>
      <c r="G245" s="1013"/>
      <c r="H245" s="1014"/>
      <c r="I245" s="1565">
        <f>'[3]LA VEGA'!I245+[3]CONSTANZA!I245</f>
        <v>108</v>
      </c>
      <c r="J245" s="1566">
        <f>'[3]LA VEGA'!J245+[3]CONSTANZA!J245</f>
        <v>0</v>
      </c>
      <c r="K245" s="922"/>
      <c r="L245" s="923"/>
    </row>
    <row r="246" spans="2:12" ht="16.5" thickTop="1" thickBot="1" x14ac:dyDescent="0.25">
      <c r="B246" s="897"/>
      <c r="C246" s="1075"/>
      <c r="D246" s="1076" t="s">
        <v>166</v>
      </c>
      <c r="E246" s="1025"/>
      <c r="F246" s="1077"/>
      <c r="G246" s="1027"/>
      <c r="H246" s="1040"/>
      <c r="I246" s="1501">
        <f>(I247+I248+I249+I250)</f>
        <v>140</v>
      </c>
      <c r="J246" s="1501"/>
      <c r="K246" s="897"/>
      <c r="L246" s="923"/>
    </row>
    <row r="247" spans="2:12" ht="14.25" customHeight="1" thickTop="1" thickBot="1" x14ac:dyDescent="0.25">
      <c r="B247" s="897"/>
      <c r="C247" s="902"/>
      <c r="D247" s="1078"/>
      <c r="E247" s="1079" t="s">
        <v>169</v>
      </c>
      <c r="F247" s="1080"/>
      <c r="G247" s="1080"/>
      <c r="H247" s="1081"/>
      <c r="I247" s="1565">
        <f>'[3]LA VEGA'!I247+[3]CONSTANZA!I247</f>
        <v>12</v>
      </c>
      <c r="J247" s="1566">
        <f>'[3]LA VEGA'!J247+[3]CONSTANZA!J247</f>
        <v>0</v>
      </c>
      <c r="K247" s="897"/>
      <c r="L247" s="923"/>
    </row>
    <row r="248" spans="2:12" ht="14.25" customHeight="1" thickTop="1" thickBot="1" x14ac:dyDescent="0.25">
      <c r="B248" s="897"/>
      <c r="C248" s="1082"/>
      <c r="D248" s="1075"/>
      <c r="E248" s="1080" t="s">
        <v>167</v>
      </c>
      <c r="F248" s="1080"/>
      <c r="G248" s="1080"/>
      <c r="H248" s="1080"/>
      <c r="I248" s="1565">
        <f>'[3]LA VEGA'!I248+[3]CONSTANZA!I248</f>
        <v>61</v>
      </c>
      <c r="J248" s="1566">
        <f>'[3]LA VEGA'!J248+[3]CONSTANZA!J248</f>
        <v>0</v>
      </c>
      <c r="K248" s="897"/>
    </row>
    <row r="249" spans="2:12" ht="14.25" customHeight="1" thickTop="1" thickBot="1" x14ac:dyDescent="0.25">
      <c r="B249" s="897"/>
      <c r="C249" s="1082"/>
      <c r="D249" s="1075"/>
      <c r="E249" s="1083" t="s">
        <v>168</v>
      </c>
      <c r="F249" s="1080"/>
      <c r="G249" s="1080"/>
      <c r="H249" s="1081"/>
      <c r="I249" s="1565">
        <f>'[3]LA VEGA'!I249+[3]CONSTANZA!I249</f>
        <v>61</v>
      </c>
      <c r="J249" s="1566">
        <f>'[3]LA VEGA'!J249+[3]CONSTANZA!J249</f>
        <v>0</v>
      </c>
      <c r="K249" s="897"/>
    </row>
    <row r="250" spans="2:12" ht="14.25" customHeight="1" thickTop="1" thickBot="1" x14ac:dyDescent="0.25">
      <c r="B250" s="897"/>
      <c r="C250" s="1082"/>
      <c r="D250" s="1075"/>
      <c r="E250" s="1083" t="s">
        <v>170</v>
      </c>
      <c r="F250" s="1080"/>
      <c r="G250" s="1080"/>
      <c r="H250" s="1081"/>
      <c r="I250" s="1565">
        <f>'[3]LA VEGA'!I250+[3]CONSTANZA!I250</f>
        <v>6</v>
      </c>
      <c r="J250" s="1566">
        <f>'[3]LA VEGA'!J250+[3]CONSTANZA!J250</f>
        <v>0</v>
      </c>
      <c r="K250" s="897"/>
    </row>
    <row r="251" spans="2:12" ht="14.25" customHeight="1" thickTop="1" thickBot="1" x14ac:dyDescent="0.3">
      <c r="B251" s="897"/>
      <c r="C251" s="1001"/>
      <c r="D251" s="921"/>
      <c r="E251" s="1084" t="s">
        <v>37</v>
      </c>
      <c r="F251" s="1085"/>
      <c r="G251" s="1085"/>
      <c r="H251" s="1086"/>
      <c r="I251" s="1545">
        <f>I252+I253+I254</f>
        <v>2</v>
      </c>
      <c r="J251" s="1545"/>
      <c r="K251" s="897"/>
    </row>
    <row r="252" spans="2:12" ht="14.25" customHeight="1" thickTop="1" thickBot="1" x14ac:dyDescent="0.25">
      <c r="B252" s="897"/>
      <c r="C252" s="897"/>
      <c r="D252" s="921"/>
      <c r="E252" s="1087" t="s">
        <v>13</v>
      </c>
      <c r="F252" s="1010"/>
      <c r="G252" s="1010"/>
      <c r="H252" s="1011"/>
      <c r="I252" s="1565">
        <f>'[3]LA VEGA'!I252+[3]CONSTANZA!I252</f>
        <v>2</v>
      </c>
      <c r="J252" s="1566">
        <f>'[3]LA VEGA'!J252+[3]CONSTANZA!J252</f>
        <v>0</v>
      </c>
      <c r="K252" s="897"/>
    </row>
    <row r="253" spans="2:12" ht="14.25" customHeight="1" thickTop="1" thickBot="1" x14ac:dyDescent="0.25">
      <c r="B253" s="897"/>
      <c r="C253" s="1001"/>
      <c r="D253" s="921"/>
      <c r="E253" s="1088" t="s">
        <v>14</v>
      </c>
      <c r="F253" s="1080"/>
      <c r="G253" s="1080"/>
      <c r="H253" s="1081"/>
      <c r="I253" s="1565">
        <f>'[3]LA VEGA'!I253+[3]CONSTANZA!I253</f>
        <v>0</v>
      </c>
      <c r="J253" s="1566">
        <f>'[3]LA VEGA'!J253+[3]CONSTANZA!J253</f>
        <v>0</v>
      </c>
      <c r="K253" s="897"/>
    </row>
    <row r="254" spans="2:12" ht="14.25" customHeight="1" thickTop="1" thickBot="1" x14ac:dyDescent="0.25">
      <c r="B254" s="897"/>
      <c r="C254" s="1001"/>
      <c r="D254" s="921"/>
      <c r="E254" s="1089" t="s">
        <v>89</v>
      </c>
      <c r="F254" s="1080"/>
      <c r="G254" s="1080"/>
      <c r="H254" s="1081"/>
      <c r="I254" s="1565">
        <f>'[3]LA VEGA'!I254+[3]CONSTANZA!I254</f>
        <v>0</v>
      </c>
      <c r="J254" s="1566">
        <f>'[3]LA VEGA'!J254+[3]CONSTANZA!J254</f>
        <v>0</v>
      </c>
      <c r="K254" s="898"/>
    </row>
    <row r="255" spans="2:12" ht="15" customHeight="1" thickTop="1" thickBot="1" x14ac:dyDescent="0.25">
      <c r="B255" s="897"/>
      <c r="C255" s="1090" t="s">
        <v>171</v>
      </c>
      <c r="D255" s="1091"/>
      <c r="E255" s="1091"/>
      <c r="F255" s="1091"/>
      <c r="G255" s="1092"/>
      <c r="H255" s="1512" t="s">
        <v>0</v>
      </c>
      <c r="I255" s="1574"/>
      <c r="J255" s="1570"/>
      <c r="K255" s="897"/>
    </row>
    <row r="256" spans="2:12" ht="15" customHeight="1" thickTop="1" x14ac:dyDescent="0.2">
      <c r="B256" s="898"/>
      <c r="C256" s="1093"/>
      <c r="D256" s="1094"/>
      <c r="E256" s="1094"/>
      <c r="F256" s="1094"/>
      <c r="G256" s="1095"/>
      <c r="H256" s="1575">
        <f>(F10+J15-F21+J77-H90)</f>
        <v>6656</v>
      </c>
      <c r="I256" s="1576"/>
      <c r="J256" s="1577"/>
      <c r="K256" s="898"/>
    </row>
    <row r="257" spans="2:11" ht="15" customHeight="1" thickBot="1" x14ac:dyDescent="0.25">
      <c r="B257" s="898"/>
      <c r="C257" s="1096"/>
      <c r="D257" s="1097"/>
      <c r="E257" s="1097"/>
      <c r="F257" s="1097"/>
      <c r="G257" s="1098"/>
      <c r="H257" s="1578"/>
      <c r="I257" s="1579"/>
      <c r="J257" s="1580"/>
      <c r="K257" s="898"/>
    </row>
    <row r="258" spans="2:11" ht="13.5" thickTop="1" x14ac:dyDescent="0.2">
      <c r="B258" s="898"/>
      <c r="C258" s="898"/>
      <c r="D258" s="898"/>
      <c r="E258" s="898"/>
      <c r="F258" s="898"/>
      <c r="G258" s="898"/>
      <c r="H258" s="898"/>
      <c r="I258" s="898"/>
      <c r="J258" s="898"/>
      <c r="K258" s="898"/>
    </row>
    <row r="260" spans="2:11" x14ac:dyDescent="0.2">
      <c r="E260" s="1099"/>
    </row>
    <row r="261" spans="2:11" x14ac:dyDescent="0.2">
      <c r="E261" s="1099"/>
    </row>
    <row r="262" spans="2:11" x14ac:dyDescent="0.2">
      <c r="E262" s="1099"/>
    </row>
    <row r="263" spans="2:11" x14ac:dyDescent="0.2">
      <c r="E263" s="1099"/>
    </row>
    <row r="264" spans="2:11" x14ac:dyDescent="0.2">
      <c r="E264" s="1099"/>
    </row>
    <row r="265" spans="2:11" x14ac:dyDescent="0.2">
      <c r="E265" s="913"/>
    </row>
    <row r="267" spans="2:11" x14ac:dyDescent="0.2">
      <c r="E267" s="913"/>
    </row>
  </sheetData>
  <sheetProtection password="DF07" sheet="1" objects="1" scenarios="1"/>
  <mergeCells count="204">
    <mergeCell ref="H255:J255"/>
    <mergeCell ref="H256:J257"/>
    <mergeCell ref="I249:J249"/>
    <mergeCell ref="I250:J250"/>
    <mergeCell ref="I251:J251"/>
    <mergeCell ref="I252:J252"/>
    <mergeCell ref="I253:J253"/>
    <mergeCell ref="I254:J254"/>
    <mergeCell ref="I243:J243"/>
    <mergeCell ref="I244:J244"/>
    <mergeCell ref="I245:J245"/>
    <mergeCell ref="I246:J246"/>
    <mergeCell ref="I247:J247"/>
    <mergeCell ref="I248:J248"/>
    <mergeCell ref="I238:J238"/>
    <mergeCell ref="I239:J239"/>
    <mergeCell ref="I240:J240"/>
    <mergeCell ref="E241:H241"/>
    <mergeCell ref="I241:J241"/>
    <mergeCell ref="I242:J242"/>
    <mergeCell ref="I232:J232"/>
    <mergeCell ref="I233:J233"/>
    <mergeCell ref="I234:J234"/>
    <mergeCell ref="I235:J235"/>
    <mergeCell ref="I236:J236"/>
    <mergeCell ref="I237:J237"/>
    <mergeCell ref="I226:J226"/>
    <mergeCell ref="I227:J227"/>
    <mergeCell ref="I228:J228"/>
    <mergeCell ref="I229:J229"/>
    <mergeCell ref="I230:J230"/>
    <mergeCell ref="I231:J231"/>
    <mergeCell ref="I220:J220"/>
    <mergeCell ref="I221:J221"/>
    <mergeCell ref="I222:J222"/>
    <mergeCell ref="I223:J223"/>
    <mergeCell ref="I224:J224"/>
    <mergeCell ref="I225:J225"/>
    <mergeCell ref="I214:J214"/>
    <mergeCell ref="I215:J215"/>
    <mergeCell ref="I216:J216"/>
    <mergeCell ref="I217:J217"/>
    <mergeCell ref="I218:J218"/>
    <mergeCell ref="I219:J219"/>
    <mergeCell ref="I208:J208"/>
    <mergeCell ref="I209:J209"/>
    <mergeCell ref="I210:J210"/>
    <mergeCell ref="I211:J211"/>
    <mergeCell ref="I212:J212"/>
    <mergeCell ref="I213:J213"/>
    <mergeCell ref="I202:J202"/>
    <mergeCell ref="I203:J203"/>
    <mergeCell ref="I204:J204"/>
    <mergeCell ref="I205:J205"/>
    <mergeCell ref="I206:J206"/>
    <mergeCell ref="I207:J207"/>
    <mergeCell ref="I196:J196"/>
    <mergeCell ref="I197:J197"/>
    <mergeCell ref="I198:J198"/>
    <mergeCell ref="I199:J199"/>
    <mergeCell ref="I200:J200"/>
    <mergeCell ref="I201:J201"/>
    <mergeCell ref="I190:J190"/>
    <mergeCell ref="I191:J191"/>
    <mergeCell ref="I192:J192"/>
    <mergeCell ref="I193:J193"/>
    <mergeCell ref="I194:J194"/>
    <mergeCell ref="I195:J195"/>
    <mergeCell ref="I184:J184"/>
    <mergeCell ref="I185:J185"/>
    <mergeCell ref="I186:J186"/>
    <mergeCell ref="I187:J187"/>
    <mergeCell ref="I188:J188"/>
    <mergeCell ref="I189:J189"/>
    <mergeCell ref="I178:J178"/>
    <mergeCell ref="I179:J179"/>
    <mergeCell ref="I180:J180"/>
    <mergeCell ref="I181:J181"/>
    <mergeCell ref="I182:J182"/>
    <mergeCell ref="I183:J183"/>
    <mergeCell ref="I172:J172"/>
    <mergeCell ref="I173:J173"/>
    <mergeCell ref="I174:J174"/>
    <mergeCell ref="I175:J175"/>
    <mergeCell ref="I176:J176"/>
    <mergeCell ref="I177:J177"/>
    <mergeCell ref="I166:J166"/>
    <mergeCell ref="I167:J167"/>
    <mergeCell ref="I168:J168"/>
    <mergeCell ref="I169:J169"/>
    <mergeCell ref="I170:J170"/>
    <mergeCell ref="I171:J171"/>
    <mergeCell ref="I160:J160"/>
    <mergeCell ref="I161:J161"/>
    <mergeCell ref="I162:J162"/>
    <mergeCell ref="I163:J163"/>
    <mergeCell ref="I164:J164"/>
    <mergeCell ref="I165:J165"/>
    <mergeCell ref="I154:J154"/>
    <mergeCell ref="I155:J155"/>
    <mergeCell ref="I156:J156"/>
    <mergeCell ref="I157:J157"/>
    <mergeCell ref="I158:J158"/>
    <mergeCell ref="I159:J159"/>
    <mergeCell ref="I148:J148"/>
    <mergeCell ref="I149:J149"/>
    <mergeCell ref="I150:J150"/>
    <mergeCell ref="I151:J151"/>
    <mergeCell ref="I152:J152"/>
    <mergeCell ref="I153:J153"/>
    <mergeCell ref="I142:J142"/>
    <mergeCell ref="I143:J143"/>
    <mergeCell ref="I144:J144"/>
    <mergeCell ref="I145:J145"/>
    <mergeCell ref="I146:J146"/>
    <mergeCell ref="I147:J147"/>
    <mergeCell ref="I136:J136"/>
    <mergeCell ref="I137:J137"/>
    <mergeCell ref="I138:J138"/>
    <mergeCell ref="I139:J139"/>
    <mergeCell ref="I140:J140"/>
    <mergeCell ref="I141:J141"/>
    <mergeCell ref="I130:J130"/>
    <mergeCell ref="I131:J131"/>
    <mergeCell ref="I132:J132"/>
    <mergeCell ref="I133:J133"/>
    <mergeCell ref="I134:J134"/>
    <mergeCell ref="I135:J135"/>
    <mergeCell ref="I124:J124"/>
    <mergeCell ref="I125:J125"/>
    <mergeCell ref="I126:J126"/>
    <mergeCell ref="I127:J127"/>
    <mergeCell ref="I128:J128"/>
    <mergeCell ref="I129:J129"/>
    <mergeCell ref="I118:J118"/>
    <mergeCell ref="I119:J119"/>
    <mergeCell ref="I120:J120"/>
    <mergeCell ref="I121:J121"/>
    <mergeCell ref="I122:J122"/>
    <mergeCell ref="I123:J123"/>
    <mergeCell ref="I112:J112"/>
    <mergeCell ref="I113:J113"/>
    <mergeCell ref="I114:J114"/>
    <mergeCell ref="I115:J115"/>
    <mergeCell ref="I116:J116"/>
    <mergeCell ref="I117:J117"/>
    <mergeCell ref="I106:J106"/>
    <mergeCell ref="I107:J107"/>
    <mergeCell ref="I108:J108"/>
    <mergeCell ref="I109:J109"/>
    <mergeCell ref="I110:J110"/>
    <mergeCell ref="I111:J111"/>
    <mergeCell ref="I100:J100"/>
    <mergeCell ref="I101:J101"/>
    <mergeCell ref="I102:J102"/>
    <mergeCell ref="I103:J103"/>
    <mergeCell ref="I104:J104"/>
    <mergeCell ref="I105:J105"/>
    <mergeCell ref="H95:I95"/>
    <mergeCell ref="E96:F96"/>
    <mergeCell ref="H96:I96"/>
    <mergeCell ref="C97:H99"/>
    <mergeCell ref="I97:J97"/>
    <mergeCell ref="I98:J99"/>
    <mergeCell ref="E92:F92"/>
    <mergeCell ref="H92:I92"/>
    <mergeCell ref="E93:F93"/>
    <mergeCell ref="H93:I93"/>
    <mergeCell ref="E94:F94"/>
    <mergeCell ref="H94:I94"/>
    <mergeCell ref="D71:E71"/>
    <mergeCell ref="D72:E72"/>
    <mergeCell ref="C76:I76"/>
    <mergeCell ref="D77:E77"/>
    <mergeCell ref="D78:E78"/>
    <mergeCell ref="C89:G91"/>
    <mergeCell ref="H89:I89"/>
    <mergeCell ref="H90:I91"/>
    <mergeCell ref="D34:E34"/>
    <mergeCell ref="D38:E38"/>
    <mergeCell ref="D49:E49"/>
    <mergeCell ref="C66:I68"/>
    <mergeCell ref="D70:E70"/>
    <mergeCell ref="C5:H5"/>
    <mergeCell ref="C6:H6"/>
    <mergeCell ref="C7:D7"/>
    <mergeCell ref="C9:E11"/>
    <mergeCell ref="F9:G9"/>
    <mergeCell ref="H9:I9"/>
    <mergeCell ref="F10:G11"/>
    <mergeCell ref="H10:I11"/>
    <mergeCell ref="J66:J68"/>
    <mergeCell ref="C17:G17"/>
    <mergeCell ref="J17:K17"/>
    <mergeCell ref="F19:I19"/>
    <mergeCell ref="F21:I21"/>
    <mergeCell ref="J21:J22"/>
    <mergeCell ref="D23:E23"/>
    <mergeCell ref="C13:G15"/>
    <mergeCell ref="H13:I13"/>
    <mergeCell ref="J13:K14"/>
    <mergeCell ref="J15:K15"/>
    <mergeCell ref="C16:G16"/>
    <mergeCell ref="J16:K16"/>
  </mergeCells>
  <printOptions verticalCentered="1"/>
  <pageMargins left="3.937007874015748E-2" right="0.23622047244094491" top="0.15748031496062992" bottom="3.937007874015748E-2" header="0" footer="0"/>
  <pageSetup scale="75" fitToHeight="2" pageOrder="overThenDown" orientation="portrait" r:id="rId1"/>
  <headerFooter alignWithMargins="0"/>
  <rowBreaks count="1" manualBreakCount="1">
    <brk id="7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267"/>
  <sheetViews>
    <sheetView showGridLines="0" showRowColHeaders="0" showZeros="0" topLeftCell="B1" zoomScale="110" zoomScaleNormal="110" zoomScaleSheetLayoutView="75" workbookViewId="0">
      <selection activeCell="C7" sqref="C7:D7"/>
    </sheetView>
  </sheetViews>
  <sheetFormatPr baseColWidth="10" defaultRowHeight="12.75" outlineLevelRow="1" x14ac:dyDescent="0.2"/>
  <cols>
    <col min="1" max="1" width="7.5703125" style="531" customWidth="1"/>
    <col min="2" max="2" width="17.7109375" style="531" customWidth="1"/>
    <col min="3" max="3" width="13.5703125" style="531" customWidth="1"/>
    <col min="4" max="4" width="13.85546875" style="531" customWidth="1"/>
    <col min="5" max="5" width="46.85546875" style="531" customWidth="1"/>
    <col min="6" max="6" width="9.28515625" style="531" customWidth="1"/>
    <col min="7" max="8" width="7.7109375" style="531" customWidth="1"/>
    <col min="9" max="9" width="7.85546875" style="531" customWidth="1"/>
    <col min="10" max="10" width="9.7109375" style="531" customWidth="1"/>
    <col min="11" max="17" width="7.7109375" style="531" customWidth="1"/>
    <col min="18" max="16384" width="11.42578125" style="531"/>
  </cols>
  <sheetData>
    <row r="1" spans="1:18" ht="60.75" customHeight="1" thickBot="1" x14ac:dyDescent="0.25">
      <c r="A1" s="528"/>
      <c r="B1" s="529"/>
      <c r="C1" s="529"/>
      <c r="D1" s="530"/>
      <c r="E1" s="530"/>
      <c r="F1" s="206"/>
      <c r="G1" s="529"/>
      <c r="H1" s="212" t="s">
        <v>177</v>
      </c>
      <c r="I1" s="529"/>
      <c r="J1" s="529"/>
      <c r="K1" s="529"/>
      <c r="M1" s="528"/>
      <c r="N1" s="528"/>
    </row>
    <row r="2" spans="1:18" ht="17.25" thickTop="1" thickBot="1" x14ac:dyDescent="0.3">
      <c r="A2" s="528"/>
      <c r="B2" s="532"/>
      <c r="C2" s="532"/>
      <c r="D2" s="533"/>
      <c r="E2" s="533"/>
      <c r="F2" s="533"/>
      <c r="G2" s="529"/>
      <c r="H2" s="202" t="s">
        <v>16</v>
      </c>
      <c r="I2" s="203"/>
      <c r="J2" s="54"/>
      <c r="K2" s="532"/>
      <c r="L2" s="528"/>
      <c r="M2" s="528"/>
      <c r="N2" s="528"/>
    </row>
    <row r="3" spans="1:18" ht="17.25" thickTop="1" thickBot="1" x14ac:dyDescent="0.3">
      <c r="A3" s="528"/>
      <c r="B3" s="206"/>
      <c r="C3" s="532"/>
      <c r="D3" s="186"/>
      <c r="E3" s="186"/>
      <c r="F3" s="186"/>
      <c r="G3" s="529"/>
      <c r="H3" s="204" t="s">
        <v>17</v>
      </c>
      <c r="I3" s="534"/>
      <c r="J3" s="54" t="s">
        <v>224</v>
      </c>
      <c r="K3" s="532"/>
      <c r="L3" s="528"/>
      <c r="M3" s="535"/>
      <c r="N3" s="535"/>
    </row>
    <row r="4" spans="1:18" ht="12" customHeight="1" thickTop="1" thickBot="1" x14ac:dyDescent="0.25">
      <c r="A4" s="536"/>
      <c r="B4" s="532"/>
      <c r="C4" s="532"/>
      <c r="D4" s="532"/>
      <c r="E4" s="533"/>
      <c r="F4" s="537"/>
      <c r="G4" s="533"/>
      <c r="H4" s="533"/>
      <c r="I4" s="533"/>
      <c r="J4" s="533"/>
      <c r="K4" s="533"/>
      <c r="L4" s="535"/>
      <c r="M4" s="535"/>
      <c r="N4" s="535"/>
      <c r="O4" s="538"/>
      <c r="P4" s="538"/>
      <c r="Q4" s="538"/>
      <c r="R4" s="538"/>
    </row>
    <row r="5" spans="1:18" ht="17.25" customHeight="1" thickTop="1" thickBot="1" x14ac:dyDescent="0.3">
      <c r="A5" s="528"/>
      <c r="B5" s="135" t="s">
        <v>218</v>
      </c>
      <c r="C5" s="1220"/>
      <c r="D5" s="1221"/>
      <c r="E5" s="1221"/>
      <c r="F5" s="1221"/>
      <c r="G5" s="1221"/>
      <c r="H5" s="1222"/>
      <c r="I5" s="529"/>
      <c r="J5" s="529"/>
      <c r="K5" s="529"/>
      <c r="L5" s="40"/>
      <c r="M5" s="535"/>
    </row>
    <row r="6" spans="1:18" ht="17.25" customHeight="1" thickTop="1" thickBot="1" x14ac:dyDescent="0.3">
      <c r="A6" s="528"/>
      <c r="B6" s="135" t="s">
        <v>18</v>
      </c>
      <c r="C6" s="1220" t="s">
        <v>233</v>
      </c>
      <c r="D6" s="1221"/>
      <c r="E6" s="1221"/>
      <c r="F6" s="1221"/>
      <c r="G6" s="1221"/>
      <c r="H6" s="1222"/>
      <c r="I6" s="529"/>
      <c r="J6" s="529"/>
      <c r="K6" s="529"/>
      <c r="L6" s="40"/>
      <c r="M6" s="41"/>
      <c r="N6" s="535"/>
      <c r="O6" s="538"/>
      <c r="P6" s="538"/>
      <c r="Q6" s="538"/>
    </row>
    <row r="7" spans="1:18" ht="17.25" customHeight="1" thickTop="1" thickBot="1" x14ac:dyDescent="0.3">
      <c r="A7" s="528"/>
      <c r="B7" s="136" t="s">
        <v>19</v>
      </c>
      <c r="C7" s="1223" t="s">
        <v>241</v>
      </c>
      <c r="D7" s="1224"/>
      <c r="E7" s="55"/>
      <c r="F7" s="56"/>
      <c r="G7" s="56"/>
      <c r="H7" s="55"/>
      <c r="I7" s="529"/>
      <c r="J7" s="529"/>
      <c r="K7" s="529"/>
      <c r="L7" s="41"/>
      <c r="M7" s="528"/>
      <c r="N7" s="528"/>
    </row>
    <row r="8" spans="1:18" ht="6.75" customHeight="1" thickTop="1" thickBot="1" x14ac:dyDescent="0.25">
      <c r="B8" s="532"/>
      <c r="C8" s="532"/>
      <c r="D8" s="532"/>
      <c r="E8" s="532"/>
      <c r="F8" s="532"/>
      <c r="G8" s="532"/>
      <c r="H8" s="539"/>
      <c r="I8" s="532"/>
      <c r="J8" s="532"/>
      <c r="K8" s="532"/>
      <c r="L8" s="528"/>
    </row>
    <row r="9" spans="1:18" ht="14.25" customHeight="1" thickTop="1" thickBot="1" x14ac:dyDescent="0.25">
      <c r="B9" s="529"/>
      <c r="C9" s="1225" t="s">
        <v>52</v>
      </c>
      <c r="D9" s="1225"/>
      <c r="E9" s="1225"/>
      <c r="F9" s="1227" t="s">
        <v>33</v>
      </c>
      <c r="G9" s="1228"/>
      <c r="H9" s="1227" t="s">
        <v>0</v>
      </c>
      <c r="I9" s="1228"/>
      <c r="J9" s="529"/>
      <c r="K9" s="529"/>
    </row>
    <row r="10" spans="1:18" ht="14.25" customHeight="1" thickTop="1" thickBot="1" x14ac:dyDescent="0.25">
      <c r="A10" s="538"/>
      <c r="B10" s="540"/>
      <c r="C10" s="1226"/>
      <c r="D10" s="1225"/>
      <c r="E10" s="1225"/>
      <c r="F10" s="1229">
        <v>1156</v>
      </c>
      <c r="G10" s="1229"/>
      <c r="H10" s="1230">
        <f>SUM(F10:G11)</f>
        <v>1156</v>
      </c>
      <c r="I10" s="1230"/>
      <c r="J10" s="529"/>
      <c r="K10" s="529"/>
    </row>
    <row r="11" spans="1:18" ht="14.25" customHeight="1" thickTop="1" thickBot="1" x14ac:dyDescent="0.25">
      <c r="A11" s="538"/>
      <c r="B11" s="540"/>
      <c r="C11" s="1226"/>
      <c r="D11" s="1225"/>
      <c r="E11" s="1225"/>
      <c r="F11" s="1229"/>
      <c r="G11" s="1229"/>
      <c r="H11" s="1230"/>
      <c r="I11" s="1230"/>
      <c r="J11" s="529"/>
      <c r="K11" s="529"/>
    </row>
    <row r="12" spans="1:18" ht="4.5" customHeight="1" thickTop="1" thickBot="1" x14ac:dyDescent="0.25">
      <c r="A12" s="538"/>
      <c r="B12" s="540"/>
      <c r="C12" s="541"/>
      <c r="D12" s="541"/>
      <c r="E12" s="541"/>
      <c r="F12" s="541"/>
      <c r="G12" s="541"/>
      <c r="H12" s="541"/>
      <c r="I12" s="541"/>
      <c r="J12" s="541"/>
      <c r="K12" s="541"/>
      <c r="L12" s="542"/>
    </row>
    <row r="13" spans="1:18" ht="14.25" customHeight="1" thickTop="1" thickBot="1" x14ac:dyDescent="0.25">
      <c r="A13" s="538"/>
      <c r="B13" s="540"/>
      <c r="C13" s="1226" t="s">
        <v>53</v>
      </c>
      <c r="D13" s="1225"/>
      <c r="E13" s="1225"/>
      <c r="F13" s="1225"/>
      <c r="G13" s="1225"/>
      <c r="H13" s="1227" t="s">
        <v>0</v>
      </c>
      <c r="I13" s="1228"/>
      <c r="J13" s="1244" t="s">
        <v>11</v>
      </c>
      <c r="K13" s="1244"/>
    </row>
    <row r="14" spans="1:18" ht="14.25" customHeight="1" thickTop="1" thickBot="1" x14ac:dyDescent="0.25">
      <c r="B14" s="540"/>
      <c r="C14" s="1225"/>
      <c r="D14" s="1225"/>
      <c r="E14" s="1225"/>
      <c r="F14" s="1225"/>
      <c r="G14" s="1225"/>
      <c r="H14" s="862" t="s">
        <v>1</v>
      </c>
      <c r="I14" s="862" t="s">
        <v>2</v>
      </c>
      <c r="J14" s="1244"/>
      <c r="K14" s="1244"/>
    </row>
    <row r="15" spans="1:18" ht="14.25" customHeight="1" thickTop="1" thickBot="1" x14ac:dyDescent="0.25">
      <c r="B15" s="529"/>
      <c r="C15" s="1225"/>
      <c r="D15" s="1225"/>
      <c r="E15" s="1225"/>
      <c r="F15" s="1225"/>
      <c r="G15" s="1225"/>
      <c r="H15" s="860">
        <f>SUM(H16:H17)</f>
        <v>46</v>
      </c>
      <c r="I15" s="860">
        <f>SUM(I16:I17)</f>
        <v>8</v>
      </c>
      <c r="J15" s="1245">
        <f>H15+I15</f>
        <v>54</v>
      </c>
      <c r="K15" s="1245"/>
    </row>
    <row r="16" spans="1:18" ht="19.5" customHeight="1" thickTop="1" thickBot="1" x14ac:dyDescent="0.25">
      <c r="B16" s="529"/>
      <c r="C16" s="1234" t="s">
        <v>15</v>
      </c>
      <c r="D16" s="1235"/>
      <c r="E16" s="1235"/>
      <c r="F16" s="1235"/>
      <c r="G16" s="1246"/>
      <c r="H16" s="57">
        <v>46</v>
      </c>
      <c r="I16" s="57">
        <v>8</v>
      </c>
      <c r="J16" s="1247">
        <f>H16+I16</f>
        <v>54</v>
      </c>
      <c r="K16" s="1247"/>
    </row>
    <row r="17" spans="2:15" ht="16.5" customHeight="1" thickTop="1" thickBot="1" x14ac:dyDescent="0.25">
      <c r="B17" s="529"/>
      <c r="C17" s="1234" t="s">
        <v>213</v>
      </c>
      <c r="D17" s="1235"/>
      <c r="E17" s="1235"/>
      <c r="F17" s="1235"/>
      <c r="G17" s="1235"/>
      <c r="H17" s="57"/>
      <c r="I17" s="57"/>
      <c r="J17" s="1236">
        <f>H17+I17</f>
        <v>0</v>
      </c>
      <c r="K17" s="1237"/>
    </row>
    <row r="18" spans="2:15" ht="14.25" customHeight="1" thickTop="1" thickBot="1" x14ac:dyDescent="0.25">
      <c r="B18" s="529"/>
      <c r="C18" s="124" t="s">
        <v>8</v>
      </c>
      <c r="D18" s="125"/>
      <c r="E18" s="126"/>
      <c r="F18" s="543"/>
      <c r="G18" s="543"/>
      <c r="H18" s="544"/>
      <c r="I18" s="545"/>
      <c r="J18" s="546"/>
      <c r="K18" s="529"/>
    </row>
    <row r="19" spans="2:15" ht="14.25" customHeight="1" thickTop="1" thickBot="1" x14ac:dyDescent="0.25">
      <c r="B19" s="529"/>
      <c r="C19" s="127"/>
      <c r="D19" s="128"/>
      <c r="E19" s="128"/>
      <c r="F19" s="1227" t="s">
        <v>51</v>
      </c>
      <c r="G19" s="1227"/>
      <c r="H19" s="1227"/>
      <c r="I19" s="1238"/>
      <c r="J19" s="862" t="s">
        <v>0</v>
      </c>
      <c r="K19" s="529"/>
    </row>
    <row r="20" spans="2:15" ht="14.25" customHeight="1" thickTop="1" thickBot="1" x14ac:dyDescent="0.25">
      <c r="B20" s="529"/>
      <c r="C20" s="127"/>
      <c r="D20" s="128" t="s">
        <v>54</v>
      </c>
      <c r="E20" s="128"/>
      <c r="F20" s="172" t="s">
        <v>5</v>
      </c>
      <c r="G20" s="172" t="s">
        <v>35</v>
      </c>
      <c r="H20" s="172" t="s">
        <v>3</v>
      </c>
      <c r="I20" s="192" t="s">
        <v>4</v>
      </c>
      <c r="J20" s="547"/>
      <c r="K20" s="529"/>
    </row>
    <row r="21" spans="2:15" ht="14.25" customHeight="1" thickTop="1" thickBot="1" x14ac:dyDescent="0.25">
      <c r="B21" s="529"/>
      <c r="C21" s="129"/>
      <c r="D21" s="130"/>
      <c r="E21" s="130"/>
      <c r="F21" s="1239">
        <f>(J23+J28+J35+J39+J40+J41+J54+J57+J58+J59+J61+J62+J63)</f>
        <v>7</v>
      </c>
      <c r="G21" s="1239"/>
      <c r="H21" s="1239"/>
      <c r="I21" s="1240"/>
      <c r="J21" s="1241">
        <f>(J23+J28+J34+J38+J49+J70+J72+J78)</f>
        <v>78</v>
      </c>
      <c r="K21" s="529"/>
    </row>
    <row r="22" spans="2:15" ht="15.75" thickTop="1" thickBot="1" x14ac:dyDescent="0.25">
      <c r="B22" s="529"/>
      <c r="C22" s="548"/>
      <c r="D22" s="62"/>
      <c r="E22" s="62"/>
      <c r="F22" s="133">
        <f>(F23+F28+F34+F38+F49+F70+F72+F77+F78)</f>
        <v>75</v>
      </c>
      <c r="G22" s="133">
        <f>(G23+G28+G34+G38+G49+G70+G72+G77+G78)</f>
        <v>3</v>
      </c>
      <c r="H22" s="133">
        <f>(H23+H28+H34+H38+H49+H70+H72+H77+H78)</f>
        <v>0</v>
      </c>
      <c r="I22" s="133">
        <f>(I23+I28+I34+I38+I49+I70+I72+I77+I78)</f>
        <v>0</v>
      </c>
      <c r="J22" s="1241"/>
      <c r="K22" s="529"/>
    </row>
    <row r="23" spans="2:15" ht="16.5" customHeight="1" thickTop="1" thickBot="1" x14ac:dyDescent="0.3">
      <c r="B23" s="529"/>
      <c r="C23" s="549"/>
      <c r="D23" s="1242" t="s">
        <v>55</v>
      </c>
      <c r="E23" s="1243"/>
      <c r="F23" s="140">
        <f>SUM(F24:F27)</f>
        <v>0</v>
      </c>
      <c r="G23" s="140">
        <f>SUM(G24:G27)</f>
        <v>0</v>
      </c>
      <c r="H23" s="140">
        <f>SUM(H24:H27)</f>
        <v>0</v>
      </c>
      <c r="I23" s="141">
        <f>SUM(I24:I27)</f>
        <v>0</v>
      </c>
      <c r="J23" s="142">
        <f t="shared" ref="J23:J33" si="0">SUM(F23:I23)</f>
        <v>0</v>
      </c>
      <c r="K23" s="529"/>
    </row>
    <row r="24" spans="2:15" ht="14.25" customHeight="1" outlineLevel="1" thickTop="1" thickBot="1" x14ac:dyDescent="0.25">
      <c r="B24" s="529"/>
      <c r="C24" s="549"/>
      <c r="D24" s="550"/>
      <c r="E24" s="551" t="s">
        <v>36</v>
      </c>
      <c r="F24" s="865"/>
      <c r="G24" s="865"/>
      <c r="H24" s="865"/>
      <c r="I24" s="865"/>
      <c r="J24" s="553">
        <f t="shared" si="0"/>
        <v>0</v>
      </c>
      <c r="K24" s="529"/>
    </row>
    <row r="25" spans="2:15" ht="14.25" customHeight="1" outlineLevel="1" thickTop="1" thickBot="1" x14ac:dyDescent="0.25">
      <c r="B25" s="529"/>
      <c r="C25" s="549"/>
      <c r="D25" s="550"/>
      <c r="E25" s="551" t="s">
        <v>25</v>
      </c>
      <c r="F25" s="865"/>
      <c r="G25" s="865"/>
      <c r="H25" s="865"/>
      <c r="I25" s="865"/>
      <c r="J25" s="553">
        <f t="shared" si="0"/>
        <v>0</v>
      </c>
      <c r="K25" s="529"/>
    </row>
    <row r="26" spans="2:15" ht="14.25" customHeight="1" outlineLevel="1" thickTop="1" thickBot="1" x14ac:dyDescent="0.25">
      <c r="B26" s="529"/>
      <c r="C26" s="549"/>
      <c r="D26" s="550"/>
      <c r="E26" s="551" t="s">
        <v>26</v>
      </c>
      <c r="F26" s="865"/>
      <c r="G26" s="865"/>
      <c r="H26" s="865"/>
      <c r="I26" s="865"/>
      <c r="J26" s="553">
        <f t="shared" si="0"/>
        <v>0</v>
      </c>
      <c r="K26" s="529"/>
    </row>
    <row r="27" spans="2:15" ht="14.25" customHeight="1" outlineLevel="1" thickTop="1" thickBot="1" x14ac:dyDescent="0.25">
      <c r="B27" s="529"/>
      <c r="C27" s="549"/>
      <c r="D27" s="550"/>
      <c r="E27" s="551" t="s">
        <v>6</v>
      </c>
      <c r="F27" s="865"/>
      <c r="G27" s="865"/>
      <c r="H27" s="865"/>
      <c r="I27" s="865"/>
      <c r="J27" s="553">
        <f t="shared" si="0"/>
        <v>0</v>
      </c>
      <c r="K27" s="529"/>
    </row>
    <row r="28" spans="2:15" ht="16.5" customHeight="1" thickTop="1" thickBot="1" x14ac:dyDescent="0.3">
      <c r="B28" s="529"/>
      <c r="C28" s="549"/>
      <c r="D28" s="869" t="s">
        <v>20</v>
      </c>
      <c r="E28" s="144"/>
      <c r="F28" s="863">
        <f>SUM(F29:F33)</f>
        <v>0</v>
      </c>
      <c r="G28" s="863">
        <f>SUM(G29:G33)</f>
        <v>0</v>
      </c>
      <c r="H28" s="863">
        <f>SUM(H29:H33)</f>
        <v>0</v>
      </c>
      <c r="I28" s="863">
        <f>SUM(I29:I33)</f>
        <v>0</v>
      </c>
      <c r="J28" s="146">
        <f t="shared" si="0"/>
        <v>0</v>
      </c>
      <c r="K28" s="529"/>
      <c r="O28" s="554"/>
    </row>
    <row r="29" spans="2:15" ht="14.25" customHeight="1" outlineLevel="1" thickTop="1" thickBot="1" x14ac:dyDescent="0.25">
      <c r="B29" s="529"/>
      <c r="C29" s="549"/>
      <c r="D29" s="550"/>
      <c r="E29" s="551" t="s">
        <v>45</v>
      </c>
      <c r="F29" s="865"/>
      <c r="G29" s="865"/>
      <c r="H29" s="865"/>
      <c r="I29" s="865"/>
      <c r="J29" s="553">
        <f t="shared" si="0"/>
        <v>0</v>
      </c>
      <c r="K29" s="529"/>
    </row>
    <row r="30" spans="2:15" ht="14.25" customHeight="1" outlineLevel="1" thickTop="1" thickBot="1" x14ac:dyDescent="0.25">
      <c r="B30" s="529"/>
      <c r="C30" s="549"/>
      <c r="D30" s="550"/>
      <c r="E30" s="551" t="s">
        <v>27</v>
      </c>
      <c r="F30" s="865"/>
      <c r="G30" s="865"/>
      <c r="H30" s="865"/>
      <c r="I30" s="865"/>
      <c r="J30" s="553">
        <f t="shared" si="0"/>
        <v>0</v>
      </c>
      <c r="K30" s="529"/>
    </row>
    <row r="31" spans="2:15" ht="14.25" customHeight="1" outlineLevel="1" thickTop="1" thickBot="1" x14ac:dyDescent="0.25">
      <c r="B31" s="529"/>
      <c r="C31" s="549"/>
      <c r="D31" s="550"/>
      <c r="E31" s="551" t="s">
        <v>46</v>
      </c>
      <c r="F31" s="865"/>
      <c r="G31" s="865"/>
      <c r="H31" s="865"/>
      <c r="I31" s="865"/>
      <c r="J31" s="553">
        <f t="shared" si="0"/>
        <v>0</v>
      </c>
      <c r="K31" s="529"/>
    </row>
    <row r="32" spans="2:15" ht="14.25" customHeight="1" outlineLevel="1" thickTop="1" thickBot="1" x14ac:dyDescent="0.25">
      <c r="B32" s="529"/>
      <c r="C32" s="549"/>
      <c r="D32" s="550"/>
      <c r="E32" s="551" t="s">
        <v>47</v>
      </c>
      <c r="F32" s="865"/>
      <c r="G32" s="865"/>
      <c r="H32" s="865"/>
      <c r="I32" s="865"/>
      <c r="J32" s="553">
        <f t="shared" si="0"/>
        <v>0</v>
      </c>
      <c r="K32" s="529"/>
    </row>
    <row r="33" spans="2:11" ht="14.25" customHeight="1" outlineLevel="1" thickTop="1" thickBot="1" x14ac:dyDescent="0.25">
      <c r="B33" s="529"/>
      <c r="C33" s="549"/>
      <c r="D33" s="550"/>
      <c r="E33" s="551" t="s">
        <v>142</v>
      </c>
      <c r="F33" s="865"/>
      <c r="G33" s="865"/>
      <c r="H33" s="865"/>
      <c r="I33" s="865"/>
      <c r="J33" s="553">
        <f t="shared" si="0"/>
        <v>0</v>
      </c>
      <c r="K33" s="529"/>
    </row>
    <row r="34" spans="2:11" ht="16.5" customHeight="1" thickTop="1" thickBot="1" x14ac:dyDescent="0.3">
      <c r="B34" s="529"/>
      <c r="C34" s="549"/>
      <c r="D34" s="1234" t="s">
        <v>56</v>
      </c>
      <c r="E34" s="1246"/>
      <c r="F34" s="147">
        <f>SUM(F35:F37)</f>
        <v>20</v>
      </c>
      <c r="G34" s="147">
        <f>SUM(G35:G37)</f>
        <v>0</v>
      </c>
      <c r="H34" s="147">
        <f>SUM(H35:H37)</f>
        <v>0</v>
      </c>
      <c r="I34" s="147">
        <f>SUM(I35:I37)</f>
        <v>0</v>
      </c>
      <c r="J34" s="142">
        <f>SUM(F34:I34)</f>
        <v>20</v>
      </c>
      <c r="K34" s="529"/>
    </row>
    <row r="35" spans="2:11" ht="14.25" customHeight="1" outlineLevel="1" thickTop="1" thickBot="1" x14ac:dyDescent="0.25">
      <c r="B35" s="529"/>
      <c r="C35" s="549"/>
      <c r="D35" s="550"/>
      <c r="E35" s="555" t="s">
        <v>49</v>
      </c>
      <c r="F35" s="865">
        <v>2</v>
      </c>
      <c r="G35" s="865"/>
      <c r="H35" s="865"/>
      <c r="I35" s="865"/>
      <c r="J35" s="556">
        <f t="shared" ref="J35:J48" si="1">SUM(F35:I35)</f>
        <v>2</v>
      </c>
      <c r="K35" s="529"/>
    </row>
    <row r="36" spans="2:11" ht="14.25" customHeight="1" outlineLevel="1" thickTop="1" thickBot="1" x14ac:dyDescent="0.25">
      <c r="B36" s="529"/>
      <c r="C36" s="549"/>
      <c r="D36" s="550"/>
      <c r="E36" s="555" t="s">
        <v>50</v>
      </c>
      <c r="F36" s="210">
        <v>16</v>
      </c>
      <c r="G36" s="210"/>
      <c r="H36" s="210"/>
      <c r="I36" s="210"/>
      <c r="J36" s="556">
        <f>SUM(F36:I36)</f>
        <v>16</v>
      </c>
      <c r="K36" s="529"/>
    </row>
    <row r="37" spans="2:11" ht="14.25" customHeight="1" outlineLevel="1" thickTop="1" thickBot="1" x14ac:dyDescent="0.25">
      <c r="B37" s="529"/>
      <c r="C37" s="549"/>
      <c r="D37" s="550"/>
      <c r="E37" s="72" t="s">
        <v>48</v>
      </c>
      <c r="F37" s="865">
        <v>2</v>
      </c>
      <c r="G37" s="865"/>
      <c r="H37" s="865"/>
      <c r="I37" s="865"/>
      <c r="J37" s="556">
        <f>SUM(F37:I37)</f>
        <v>2</v>
      </c>
      <c r="K37" s="529"/>
    </row>
    <row r="38" spans="2:11" ht="16.5" customHeight="1" thickTop="1" thickBot="1" x14ac:dyDescent="0.3">
      <c r="B38" s="529"/>
      <c r="C38" s="530"/>
      <c r="D38" s="1234" t="s">
        <v>120</v>
      </c>
      <c r="E38" s="1246"/>
      <c r="F38" s="863">
        <f>SUM(F39:F48)</f>
        <v>0</v>
      </c>
      <c r="G38" s="863">
        <f>SUM(G39:G48)</f>
        <v>0</v>
      </c>
      <c r="H38" s="863">
        <f>SUM(H39:H48)</f>
        <v>0</v>
      </c>
      <c r="I38" s="863">
        <f>SUM(I39:I48)</f>
        <v>0</v>
      </c>
      <c r="J38" s="142">
        <f t="shared" si="1"/>
        <v>0</v>
      </c>
      <c r="K38" s="529"/>
    </row>
    <row r="39" spans="2:11" ht="14.25" customHeight="1" outlineLevel="1" thickTop="1" thickBot="1" x14ac:dyDescent="0.25">
      <c r="B39" s="529"/>
      <c r="C39" s="530"/>
      <c r="D39" s="557"/>
      <c r="E39" s="109" t="s">
        <v>125</v>
      </c>
      <c r="F39" s="865"/>
      <c r="G39" s="865"/>
      <c r="H39" s="865"/>
      <c r="I39" s="865"/>
      <c r="J39" s="556">
        <f t="shared" si="1"/>
        <v>0</v>
      </c>
      <c r="K39" s="529"/>
    </row>
    <row r="40" spans="2:11" ht="14.25" customHeight="1" outlineLevel="1" thickTop="1" thickBot="1" x14ac:dyDescent="0.25">
      <c r="B40" s="529"/>
      <c r="C40" s="530"/>
      <c r="D40" s="557"/>
      <c r="E40" s="109" t="s">
        <v>126</v>
      </c>
      <c r="F40" s="865"/>
      <c r="G40" s="865"/>
      <c r="H40" s="865"/>
      <c r="I40" s="865"/>
      <c r="J40" s="556">
        <f>SUM(F40:I40)</f>
        <v>0</v>
      </c>
      <c r="K40" s="529"/>
    </row>
    <row r="41" spans="2:11" ht="14.25" customHeight="1" outlineLevel="1" thickTop="1" thickBot="1" x14ac:dyDescent="0.25">
      <c r="B41" s="529"/>
      <c r="C41" s="530"/>
      <c r="D41" s="557"/>
      <c r="E41" s="109" t="s">
        <v>127</v>
      </c>
      <c r="F41" s="865"/>
      <c r="G41" s="865"/>
      <c r="H41" s="865"/>
      <c r="I41" s="865"/>
      <c r="J41" s="556">
        <f>SUM(F41:I41)</f>
        <v>0</v>
      </c>
      <c r="K41" s="529"/>
    </row>
    <row r="42" spans="2:11" ht="14.25" customHeight="1" outlineLevel="1" thickTop="1" thickBot="1" x14ac:dyDescent="0.25">
      <c r="B42" s="529"/>
      <c r="C42" s="530"/>
      <c r="D42" s="557"/>
      <c r="E42" s="110" t="s">
        <v>128</v>
      </c>
      <c r="F42" s="865"/>
      <c r="G42" s="865"/>
      <c r="H42" s="865"/>
      <c r="I42" s="865"/>
      <c r="J42" s="556">
        <f>SUM(F42:I42)</f>
        <v>0</v>
      </c>
      <c r="K42" s="529"/>
    </row>
    <row r="43" spans="2:11" ht="14.25" customHeight="1" outlineLevel="1" thickTop="1" thickBot="1" x14ac:dyDescent="0.25">
      <c r="B43" s="529"/>
      <c r="C43" s="530"/>
      <c r="D43" s="557"/>
      <c r="E43" s="111" t="s">
        <v>129</v>
      </c>
      <c r="F43" s="865"/>
      <c r="G43" s="865"/>
      <c r="H43" s="865"/>
      <c r="I43" s="865"/>
      <c r="J43" s="556">
        <f t="shared" si="1"/>
        <v>0</v>
      </c>
      <c r="K43" s="529"/>
    </row>
    <row r="44" spans="2:11" ht="14.25" customHeight="1" outlineLevel="1" thickTop="1" thickBot="1" x14ac:dyDescent="0.25">
      <c r="B44" s="529"/>
      <c r="C44" s="530"/>
      <c r="D44" s="557"/>
      <c r="E44" s="110" t="s">
        <v>130</v>
      </c>
      <c r="F44" s="865"/>
      <c r="G44" s="865"/>
      <c r="H44" s="865"/>
      <c r="I44" s="865"/>
      <c r="J44" s="556">
        <f>SUM(F44:I44)</f>
        <v>0</v>
      </c>
      <c r="K44" s="529"/>
    </row>
    <row r="45" spans="2:11" ht="14.25" customHeight="1" outlineLevel="1" thickTop="1" thickBot="1" x14ac:dyDescent="0.25">
      <c r="B45" s="529"/>
      <c r="C45" s="530"/>
      <c r="D45" s="557"/>
      <c r="E45" s="110" t="s">
        <v>131</v>
      </c>
      <c r="F45" s="865"/>
      <c r="G45" s="865"/>
      <c r="H45" s="865"/>
      <c r="I45" s="865"/>
      <c r="J45" s="556">
        <f>SUM(F45:I45)</f>
        <v>0</v>
      </c>
      <c r="K45" s="529"/>
    </row>
    <row r="46" spans="2:11" ht="14.25" customHeight="1" outlineLevel="1" thickTop="1" thickBot="1" x14ac:dyDescent="0.25">
      <c r="B46" s="529"/>
      <c r="C46" s="530"/>
      <c r="D46" s="557"/>
      <c r="E46" s="111" t="s">
        <v>132</v>
      </c>
      <c r="F46" s="865"/>
      <c r="G46" s="865"/>
      <c r="H46" s="865"/>
      <c r="I46" s="865"/>
      <c r="J46" s="556">
        <f t="shared" si="1"/>
        <v>0</v>
      </c>
      <c r="K46" s="529"/>
    </row>
    <row r="47" spans="2:11" ht="14.25" customHeight="1" outlineLevel="1" thickTop="1" thickBot="1" x14ac:dyDescent="0.25">
      <c r="B47" s="529"/>
      <c r="C47" s="530"/>
      <c r="D47" s="557"/>
      <c r="E47" s="111" t="s">
        <v>133</v>
      </c>
      <c r="F47" s="210"/>
      <c r="G47" s="210"/>
      <c r="H47" s="210"/>
      <c r="I47" s="210"/>
      <c r="J47" s="556">
        <f t="shared" si="1"/>
        <v>0</v>
      </c>
      <c r="K47" s="529"/>
    </row>
    <row r="48" spans="2:11" ht="14.25" customHeight="1" outlineLevel="1" thickTop="1" thickBot="1" x14ac:dyDescent="0.25">
      <c r="B48" s="529"/>
      <c r="C48" s="530"/>
      <c r="D48" s="557"/>
      <c r="E48" s="111" t="s">
        <v>134</v>
      </c>
      <c r="F48" s="865"/>
      <c r="G48" s="865"/>
      <c r="H48" s="865"/>
      <c r="I48" s="865"/>
      <c r="J48" s="556">
        <f t="shared" si="1"/>
        <v>0</v>
      </c>
      <c r="K48" s="529"/>
    </row>
    <row r="49" spans="2:12" ht="16.5" customHeight="1" thickTop="1" thickBot="1" x14ac:dyDescent="0.25">
      <c r="B49" s="529"/>
      <c r="C49" s="530"/>
      <c r="D49" s="1269" t="s">
        <v>96</v>
      </c>
      <c r="E49" s="1270"/>
      <c r="F49" s="148">
        <f>SUM(F50:F64)</f>
        <v>2</v>
      </c>
      <c r="G49" s="148">
        <f>SUM(G50:G64)</f>
        <v>3</v>
      </c>
      <c r="H49" s="148">
        <f>SUM(H50:H64)</f>
        <v>0</v>
      </c>
      <c r="I49" s="148">
        <f>SUM(I50:I64)</f>
        <v>0</v>
      </c>
      <c r="J49" s="149">
        <f>SUM(F49:F49:I49)</f>
        <v>5</v>
      </c>
      <c r="K49" s="529"/>
      <c r="L49" s="538"/>
    </row>
    <row r="50" spans="2:12" ht="14.25" customHeight="1" outlineLevel="1" thickTop="1" thickBot="1" x14ac:dyDescent="0.25">
      <c r="B50" s="529"/>
      <c r="C50" s="530"/>
      <c r="D50" s="73"/>
      <c r="E50" s="182" t="s">
        <v>117</v>
      </c>
      <c r="F50" s="210"/>
      <c r="G50" s="210"/>
      <c r="H50" s="210"/>
      <c r="I50" s="210"/>
      <c r="J50" s="172">
        <f>SUM(F50:F50:I50)</f>
        <v>0</v>
      </c>
      <c r="K50" s="529"/>
    </row>
    <row r="51" spans="2:12" ht="14.25" customHeight="1" outlineLevel="1" thickTop="1" thickBot="1" x14ac:dyDescent="0.25">
      <c r="B51" s="529"/>
      <c r="C51" s="530"/>
      <c r="D51" s="53"/>
      <c r="E51" s="182" t="s">
        <v>98</v>
      </c>
      <c r="F51" s="210"/>
      <c r="G51" s="210"/>
      <c r="H51" s="210"/>
      <c r="I51" s="210"/>
      <c r="J51" s="172">
        <f>SUM(F51:F51:I51)</f>
        <v>0</v>
      </c>
      <c r="K51" s="529"/>
    </row>
    <row r="52" spans="2:12" ht="14.25" customHeight="1" outlineLevel="1" thickTop="1" thickBot="1" x14ac:dyDescent="0.25">
      <c r="B52" s="529"/>
      <c r="C52" s="530"/>
      <c r="D52" s="53"/>
      <c r="E52" s="182" t="s">
        <v>97</v>
      </c>
      <c r="F52" s="210"/>
      <c r="G52" s="210"/>
      <c r="H52" s="210"/>
      <c r="I52" s="210"/>
      <c r="J52" s="172">
        <f>SUM(F52:F52:I52)</f>
        <v>0</v>
      </c>
      <c r="K52" s="529"/>
    </row>
    <row r="53" spans="2:12" ht="14.25" customHeight="1" outlineLevel="1" thickTop="1" thickBot="1" x14ac:dyDescent="0.25">
      <c r="B53" s="529"/>
      <c r="C53" s="530"/>
      <c r="D53" s="74"/>
      <c r="E53" s="182" t="s">
        <v>102</v>
      </c>
      <c r="F53" s="210"/>
      <c r="G53" s="210"/>
      <c r="H53" s="210"/>
      <c r="I53" s="210"/>
      <c r="J53" s="172">
        <f>SUM(F53:F53:I53)</f>
        <v>0</v>
      </c>
      <c r="K53" s="529"/>
    </row>
    <row r="54" spans="2:12" ht="14.25" customHeight="1" outlineLevel="1" thickTop="1" thickBot="1" x14ac:dyDescent="0.25">
      <c r="B54" s="529"/>
      <c r="C54" s="530"/>
      <c r="D54" s="74"/>
      <c r="E54" s="182" t="s">
        <v>137</v>
      </c>
      <c r="F54" s="865"/>
      <c r="G54" s="865"/>
      <c r="H54" s="865"/>
      <c r="I54" s="865"/>
      <c r="J54" s="172">
        <f>SUM(F54:F54:I54)</f>
        <v>0</v>
      </c>
      <c r="K54" s="529"/>
    </row>
    <row r="55" spans="2:12" ht="14.25" customHeight="1" outlineLevel="1" thickTop="1" thickBot="1" x14ac:dyDescent="0.25">
      <c r="B55" s="529"/>
      <c r="C55" s="530"/>
      <c r="D55" s="74"/>
      <c r="E55" s="183" t="s">
        <v>105</v>
      </c>
      <c r="F55" s="865"/>
      <c r="G55" s="865"/>
      <c r="H55" s="865"/>
      <c r="I55" s="865"/>
      <c r="J55" s="172">
        <f>SUM(F55:F55:I55)</f>
        <v>0</v>
      </c>
      <c r="K55" s="529"/>
    </row>
    <row r="56" spans="2:12" ht="14.25" customHeight="1" outlineLevel="1" thickTop="1" thickBot="1" x14ac:dyDescent="0.25">
      <c r="B56" s="529"/>
      <c r="C56" s="530"/>
      <c r="D56" s="74"/>
      <c r="E56" s="183" t="s">
        <v>104</v>
      </c>
      <c r="F56" s="865"/>
      <c r="G56" s="865"/>
      <c r="H56" s="865"/>
      <c r="I56" s="865"/>
      <c r="J56" s="172">
        <f>SUM(F56:F56:I56)</f>
        <v>0</v>
      </c>
      <c r="K56" s="529"/>
    </row>
    <row r="57" spans="2:12" ht="14.25" customHeight="1" outlineLevel="1" thickTop="1" thickBot="1" x14ac:dyDescent="0.25">
      <c r="B57" s="529"/>
      <c r="C57" s="530"/>
      <c r="D57" s="74"/>
      <c r="E57" s="183" t="s">
        <v>103</v>
      </c>
      <c r="F57" s="865"/>
      <c r="G57" s="865"/>
      <c r="H57" s="865"/>
      <c r="I57" s="865"/>
      <c r="J57" s="172">
        <f>SUM(F57:F57:I57)</f>
        <v>0</v>
      </c>
      <c r="K57" s="529"/>
    </row>
    <row r="58" spans="2:12" ht="14.25" customHeight="1" outlineLevel="1" thickTop="1" thickBot="1" x14ac:dyDescent="0.25">
      <c r="B58" s="529"/>
      <c r="C58" s="530"/>
      <c r="D58" s="74"/>
      <c r="E58" s="183" t="s">
        <v>138</v>
      </c>
      <c r="F58" s="865"/>
      <c r="G58" s="865"/>
      <c r="H58" s="865"/>
      <c r="I58" s="865"/>
      <c r="J58" s="172">
        <f>SUM(F58:F58:I58)</f>
        <v>0</v>
      </c>
      <c r="K58" s="529"/>
    </row>
    <row r="59" spans="2:12" ht="14.25" customHeight="1" outlineLevel="1" thickTop="1" thickBot="1" x14ac:dyDescent="0.25">
      <c r="B59" s="529"/>
      <c r="C59" s="530"/>
      <c r="D59" s="74"/>
      <c r="E59" s="182" t="s">
        <v>100</v>
      </c>
      <c r="F59" s="865">
        <v>2</v>
      </c>
      <c r="G59" s="865">
        <v>3</v>
      </c>
      <c r="H59" s="865"/>
      <c r="I59" s="865"/>
      <c r="J59" s="172">
        <f>SUM(F59:F59:I59)</f>
        <v>5</v>
      </c>
      <c r="K59" s="529"/>
    </row>
    <row r="60" spans="2:12" ht="14.25" customHeight="1" outlineLevel="1" thickTop="1" thickBot="1" x14ac:dyDescent="0.25">
      <c r="B60" s="529"/>
      <c r="C60" s="530"/>
      <c r="D60" s="74"/>
      <c r="E60" s="558" t="s">
        <v>99</v>
      </c>
      <c r="F60" s="210"/>
      <c r="G60" s="210"/>
      <c r="H60" s="210"/>
      <c r="I60" s="210"/>
      <c r="J60" s="172">
        <f>SUM(F60:F60:I60)</f>
        <v>0</v>
      </c>
      <c r="K60" s="529"/>
    </row>
    <row r="61" spans="2:12" ht="14.25" customHeight="1" outlineLevel="1" thickTop="1" thickBot="1" x14ac:dyDescent="0.25">
      <c r="B61" s="529"/>
      <c r="C61" s="530"/>
      <c r="D61" s="74"/>
      <c r="E61" s="558" t="s">
        <v>139</v>
      </c>
      <c r="F61" s="865"/>
      <c r="G61" s="865"/>
      <c r="H61" s="865"/>
      <c r="I61" s="865"/>
      <c r="J61" s="172">
        <f>SUM(F61:F61:I61)</f>
        <v>0</v>
      </c>
      <c r="K61" s="529"/>
    </row>
    <row r="62" spans="2:12" ht="14.25" customHeight="1" outlineLevel="1" thickTop="1" thickBot="1" x14ac:dyDescent="0.25">
      <c r="B62" s="529"/>
      <c r="C62" s="530"/>
      <c r="D62" s="74"/>
      <c r="E62" s="558" t="s">
        <v>106</v>
      </c>
      <c r="F62" s="865"/>
      <c r="G62" s="865"/>
      <c r="H62" s="865"/>
      <c r="I62" s="865"/>
      <c r="J62" s="172">
        <f>SUM(F62:F62:I62)</f>
        <v>0</v>
      </c>
      <c r="K62" s="529"/>
    </row>
    <row r="63" spans="2:12" ht="14.25" customHeight="1" outlineLevel="1" thickTop="1" thickBot="1" x14ac:dyDescent="0.25">
      <c r="B63" s="529"/>
      <c r="C63" s="530"/>
      <c r="D63" s="74"/>
      <c r="E63" s="559" t="s">
        <v>92</v>
      </c>
      <c r="F63" s="865"/>
      <c r="G63" s="865"/>
      <c r="H63" s="865"/>
      <c r="I63" s="865"/>
      <c r="J63" s="172">
        <f>SUM(F63:F63:I63)</f>
        <v>0</v>
      </c>
      <c r="K63" s="529"/>
    </row>
    <row r="64" spans="2:12" ht="14.25" customHeight="1" outlineLevel="1" thickTop="1" thickBot="1" x14ac:dyDescent="0.25">
      <c r="B64" s="529"/>
      <c r="C64" s="530"/>
      <c r="D64" s="53"/>
      <c r="E64" s="559" t="s">
        <v>121</v>
      </c>
      <c r="F64" s="865"/>
      <c r="G64" s="865"/>
      <c r="H64" s="865"/>
      <c r="I64" s="865"/>
      <c r="J64" s="172">
        <f>SUM(F64:F64:I64)</f>
        <v>0</v>
      </c>
      <c r="K64" s="530"/>
    </row>
    <row r="65" spans="2:11" ht="3.75" customHeight="1" thickTop="1" thickBot="1" x14ac:dyDescent="0.25">
      <c r="B65" s="560"/>
      <c r="C65" s="561"/>
      <c r="D65" s="32"/>
      <c r="E65" s="562"/>
      <c r="F65" s="34"/>
      <c r="G65" s="34"/>
      <c r="H65" s="34"/>
      <c r="I65" s="35"/>
      <c r="J65" s="563"/>
      <c r="K65" s="561"/>
    </row>
    <row r="66" spans="2:11" ht="12" customHeight="1" thickTop="1" x14ac:dyDescent="0.2">
      <c r="B66" s="529"/>
      <c r="C66" s="1259" t="s">
        <v>28</v>
      </c>
      <c r="D66" s="1260"/>
      <c r="E66" s="1260"/>
      <c r="F66" s="1260"/>
      <c r="G66" s="1260"/>
      <c r="H66" s="1260"/>
      <c r="I66" s="1261"/>
      <c r="J66" s="1231">
        <f>(J71+J73+J74+J75+J79+J80+J81+J82+J83+J84+J37+J42+J43+J44+J48+J50+J51+J52+J53+J55+J56+J60)</f>
        <v>42</v>
      </c>
      <c r="K66" s="529"/>
    </row>
    <row r="67" spans="2:11" ht="12" customHeight="1" x14ac:dyDescent="0.2">
      <c r="B67" s="529"/>
      <c r="C67" s="1262"/>
      <c r="D67" s="1263"/>
      <c r="E67" s="1263"/>
      <c r="F67" s="1263"/>
      <c r="G67" s="1263"/>
      <c r="H67" s="1263"/>
      <c r="I67" s="1264"/>
      <c r="J67" s="1232"/>
      <c r="K67" s="529"/>
    </row>
    <row r="68" spans="2:11" ht="12" customHeight="1" thickBot="1" x14ac:dyDescent="0.25">
      <c r="B68" s="529"/>
      <c r="C68" s="1265"/>
      <c r="D68" s="1266"/>
      <c r="E68" s="1266"/>
      <c r="F68" s="1266"/>
      <c r="G68" s="1266"/>
      <c r="H68" s="1266"/>
      <c r="I68" s="1267"/>
      <c r="J68" s="1233"/>
      <c r="K68" s="530"/>
    </row>
    <row r="69" spans="2:11" ht="14.25" customHeight="1" thickTop="1" thickBot="1" x14ac:dyDescent="0.25">
      <c r="B69" s="564"/>
      <c r="C69" s="11"/>
      <c r="D69" s="11"/>
      <c r="E69" s="11"/>
      <c r="F69" s="565"/>
      <c r="G69" s="565"/>
      <c r="H69" s="565"/>
      <c r="I69" s="566"/>
      <c r="J69" s="567"/>
      <c r="K69" s="529"/>
    </row>
    <row r="70" spans="2:11" ht="16.5" customHeight="1" thickTop="1" thickBot="1" x14ac:dyDescent="0.25">
      <c r="B70" s="564"/>
      <c r="C70" s="11"/>
      <c r="D70" s="1250" t="s">
        <v>141</v>
      </c>
      <c r="E70" s="1251"/>
      <c r="F70" s="198">
        <f>(F71)</f>
        <v>4</v>
      </c>
      <c r="G70" s="198">
        <f>(G71)</f>
        <v>0</v>
      </c>
      <c r="H70" s="198">
        <f>(H71)</f>
        <v>0</v>
      </c>
      <c r="I70" s="198">
        <f>(I71)</f>
        <v>0</v>
      </c>
      <c r="J70" s="863">
        <f>SUM(F70:I70)</f>
        <v>4</v>
      </c>
      <c r="K70" s="529"/>
    </row>
    <row r="71" spans="2:11" ht="14.25" customHeight="1" thickTop="1" thickBot="1" x14ac:dyDescent="0.25">
      <c r="B71" s="564"/>
      <c r="C71" s="11"/>
      <c r="D71" s="1248" t="s">
        <v>86</v>
      </c>
      <c r="E71" s="1249"/>
      <c r="F71" s="865">
        <v>4</v>
      </c>
      <c r="G71" s="865"/>
      <c r="H71" s="865"/>
      <c r="I71" s="865"/>
      <c r="J71" s="568">
        <f>SUM(F71:I71)</f>
        <v>4</v>
      </c>
      <c r="K71" s="529"/>
    </row>
    <row r="72" spans="2:11" ht="16.5" customHeight="1" thickTop="1" thickBot="1" x14ac:dyDescent="0.25">
      <c r="B72" s="529"/>
      <c r="C72" s="569"/>
      <c r="D72" s="1250" t="s">
        <v>140</v>
      </c>
      <c r="E72" s="1251"/>
      <c r="F72" s="198">
        <f>SUM(F73:F75)</f>
        <v>3</v>
      </c>
      <c r="G72" s="198">
        <f>SUM(G73:G75)</f>
        <v>0</v>
      </c>
      <c r="H72" s="198">
        <f>SUM(H73:H75)</f>
        <v>0</v>
      </c>
      <c r="I72" s="198">
        <f>SUM(I73:I75)</f>
        <v>0</v>
      </c>
      <c r="J72" s="863">
        <f t="shared" ref="J72:J87" si="2">SUM(F72:I72)</f>
        <v>3</v>
      </c>
      <c r="K72" s="529"/>
    </row>
    <row r="73" spans="2:11" ht="14.25" customHeight="1" outlineLevel="1" thickTop="1" thickBot="1" x14ac:dyDescent="0.25">
      <c r="B73" s="529"/>
      <c r="C73" s="569"/>
      <c r="D73" s="557"/>
      <c r="E73" s="570" t="s">
        <v>29</v>
      </c>
      <c r="F73" s="865"/>
      <c r="G73" s="865"/>
      <c r="H73" s="865"/>
      <c r="I73" s="865"/>
      <c r="J73" s="568">
        <f t="shared" si="2"/>
        <v>0</v>
      </c>
      <c r="K73" s="529"/>
    </row>
    <row r="74" spans="2:11" ht="14.25" outlineLevel="1" thickTop="1" thickBot="1" x14ac:dyDescent="0.25">
      <c r="B74" s="529"/>
      <c r="C74" s="569"/>
      <c r="D74" s="557"/>
      <c r="E74" s="571" t="s">
        <v>57</v>
      </c>
      <c r="F74" s="865"/>
      <c r="G74" s="865"/>
      <c r="H74" s="865"/>
      <c r="I74" s="865"/>
      <c r="J74" s="568">
        <f t="shared" si="2"/>
        <v>0</v>
      </c>
      <c r="K74" s="529"/>
    </row>
    <row r="75" spans="2:11" ht="14.25" outlineLevel="1" thickTop="1" thickBot="1" x14ac:dyDescent="0.25">
      <c r="B75" s="529"/>
      <c r="C75" s="569"/>
      <c r="D75" s="572"/>
      <c r="E75" s="573" t="s">
        <v>58</v>
      </c>
      <c r="F75" s="865">
        <v>3</v>
      </c>
      <c r="G75" s="865"/>
      <c r="H75" s="865"/>
      <c r="I75" s="865"/>
      <c r="J75" s="567">
        <f t="shared" si="2"/>
        <v>3</v>
      </c>
      <c r="K75" s="529"/>
    </row>
    <row r="76" spans="2:11" ht="35.25" customHeight="1" thickTop="1" thickBot="1" x14ac:dyDescent="0.3">
      <c r="B76" s="529"/>
      <c r="C76" s="1252" t="s">
        <v>43</v>
      </c>
      <c r="D76" s="1253"/>
      <c r="E76" s="1253"/>
      <c r="F76" s="1253"/>
      <c r="G76" s="1253"/>
      <c r="H76" s="1253"/>
      <c r="I76" s="1254"/>
      <c r="J76" s="200">
        <f>(H256-J66)</f>
        <v>1161</v>
      </c>
      <c r="K76" s="529"/>
    </row>
    <row r="77" spans="2:11" ht="16.5" customHeight="1" thickTop="1" thickBot="1" x14ac:dyDescent="0.25">
      <c r="B77" s="529"/>
      <c r="C77" s="541"/>
      <c r="D77" s="1255" t="s">
        <v>146</v>
      </c>
      <c r="E77" s="1256"/>
      <c r="F77" s="861"/>
      <c r="G77" s="861"/>
      <c r="H77" s="861"/>
      <c r="I77" s="861"/>
      <c r="J77" s="201">
        <f t="shared" si="2"/>
        <v>0</v>
      </c>
      <c r="K77" s="529"/>
    </row>
    <row r="78" spans="2:11" ht="16.5" customHeight="1" thickTop="1" thickBot="1" x14ac:dyDescent="0.25">
      <c r="B78" s="529"/>
      <c r="C78" s="541"/>
      <c r="D78" s="1257" t="s">
        <v>147</v>
      </c>
      <c r="E78" s="1258"/>
      <c r="F78" s="864">
        <f>(F79+F80+F81+F82+F83+F84+F85+F86+F87)</f>
        <v>46</v>
      </c>
      <c r="G78" s="864">
        <f>(G79+G80+G81+G82+G83+G84+G85+G86+G87)</f>
        <v>0</v>
      </c>
      <c r="H78" s="864">
        <f>(H79+H80+H81+H82+H83+H84+H85+H86+H87)</f>
        <v>0</v>
      </c>
      <c r="I78" s="864">
        <f>(I79+I80+I81+I82+I83+I84+I85+I86+I87)</f>
        <v>0</v>
      </c>
      <c r="J78" s="199">
        <f>SUM(F78:I78)</f>
        <v>46</v>
      </c>
      <c r="K78" s="529"/>
    </row>
    <row r="79" spans="2:11" ht="14.25" customHeight="1" outlineLevel="1" thickTop="1" thickBot="1" x14ac:dyDescent="0.25">
      <c r="B79" s="529"/>
      <c r="C79" s="541"/>
      <c r="D79" s="557"/>
      <c r="E79" s="112" t="s">
        <v>112</v>
      </c>
      <c r="F79" s="861">
        <v>23</v>
      </c>
      <c r="G79" s="861"/>
      <c r="H79" s="861"/>
      <c r="I79" s="861"/>
      <c r="J79" s="575">
        <f t="shared" si="2"/>
        <v>23</v>
      </c>
      <c r="K79" s="529"/>
    </row>
    <row r="80" spans="2:11" ht="14.25" customHeight="1" outlineLevel="1" thickTop="1" thickBot="1" x14ac:dyDescent="0.25">
      <c r="B80" s="529"/>
      <c r="C80" s="541"/>
      <c r="D80" s="557"/>
      <c r="E80" s="113" t="s">
        <v>108</v>
      </c>
      <c r="F80" s="861"/>
      <c r="G80" s="861"/>
      <c r="H80" s="861"/>
      <c r="I80" s="861"/>
      <c r="J80" s="575">
        <f>SUM(F80:I80)</f>
        <v>0</v>
      </c>
      <c r="K80" s="529"/>
    </row>
    <row r="81" spans="2:12" ht="14.25" customHeight="1" outlineLevel="1" thickTop="1" thickBot="1" x14ac:dyDescent="0.25">
      <c r="B81" s="529"/>
      <c r="C81" s="541"/>
      <c r="D81" s="557"/>
      <c r="E81" s="114" t="s">
        <v>109</v>
      </c>
      <c r="F81" s="861"/>
      <c r="G81" s="861"/>
      <c r="H81" s="861"/>
      <c r="I81" s="861"/>
      <c r="J81" s="575">
        <f t="shared" si="2"/>
        <v>0</v>
      </c>
      <c r="K81" s="529"/>
    </row>
    <row r="82" spans="2:12" ht="14.25" customHeight="1" outlineLevel="1" thickTop="1" thickBot="1" x14ac:dyDescent="0.25">
      <c r="B82" s="529"/>
      <c r="C82" s="541"/>
      <c r="D82" s="557"/>
      <c r="E82" s="114" t="s">
        <v>111</v>
      </c>
      <c r="F82" s="861"/>
      <c r="G82" s="861"/>
      <c r="H82" s="861"/>
      <c r="I82" s="861"/>
      <c r="J82" s="575">
        <f t="shared" si="2"/>
        <v>0</v>
      </c>
      <c r="K82" s="529"/>
    </row>
    <row r="83" spans="2:12" ht="14.25" customHeight="1" outlineLevel="1" thickTop="1" thickBot="1" x14ac:dyDescent="0.25">
      <c r="B83" s="529"/>
      <c r="C83" s="541"/>
      <c r="D83" s="557"/>
      <c r="E83" s="114" t="s">
        <v>113</v>
      </c>
      <c r="F83" s="861">
        <v>7</v>
      </c>
      <c r="G83" s="861"/>
      <c r="H83" s="861"/>
      <c r="I83" s="861"/>
      <c r="J83" s="575">
        <f t="shared" si="2"/>
        <v>7</v>
      </c>
      <c r="K83" s="529"/>
    </row>
    <row r="84" spans="2:12" ht="14.25" customHeight="1" outlineLevel="1" thickTop="1" thickBot="1" x14ac:dyDescent="0.25">
      <c r="B84" s="529"/>
      <c r="C84" s="541"/>
      <c r="D84" s="557"/>
      <c r="E84" s="114" t="s">
        <v>107</v>
      </c>
      <c r="F84" s="861">
        <v>3</v>
      </c>
      <c r="G84" s="861"/>
      <c r="H84" s="861"/>
      <c r="I84" s="861"/>
      <c r="J84" s="575">
        <f t="shared" si="2"/>
        <v>3</v>
      </c>
      <c r="K84" s="529"/>
    </row>
    <row r="85" spans="2:12" ht="14.25" customHeight="1" outlineLevel="1" thickTop="1" thickBot="1" x14ac:dyDescent="0.25">
      <c r="B85" s="529"/>
      <c r="C85" s="541"/>
      <c r="D85" s="557"/>
      <c r="E85" s="114" t="s">
        <v>110</v>
      </c>
      <c r="F85" s="861">
        <v>1</v>
      </c>
      <c r="G85" s="861"/>
      <c r="H85" s="861"/>
      <c r="I85" s="861"/>
      <c r="J85" s="575">
        <f t="shared" si="2"/>
        <v>1</v>
      </c>
      <c r="K85" s="529"/>
    </row>
    <row r="86" spans="2:12" ht="14.25" customHeight="1" outlineLevel="1" thickTop="1" thickBot="1" x14ac:dyDescent="0.25">
      <c r="B86" s="529"/>
      <c r="C86" s="541"/>
      <c r="D86" s="557"/>
      <c r="E86" s="114" t="s">
        <v>136</v>
      </c>
      <c r="F86" s="861"/>
      <c r="G86" s="861"/>
      <c r="H86" s="861"/>
      <c r="I86" s="861"/>
      <c r="J86" s="575">
        <f>SUM(F86:I86)</f>
        <v>0</v>
      </c>
      <c r="K86" s="529"/>
    </row>
    <row r="87" spans="2:12" ht="14.25" customHeight="1" outlineLevel="1" thickTop="1" thickBot="1" x14ac:dyDescent="0.25">
      <c r="B87" s="529"/>
      <c r="C87" s="541"/>
      <c r="D87" s="557"/>
      <c r="E87" s="115" t="s">
        <v>114</v>
      </c>
      <c r="F87" s="861">
        <v>12</v>
      </c>
      <c r="G87" s="861"/>
      <c r="H87" s="861"/>
      <c r="I87" s="861"/>
      <c r="J87" s="575">
        <f t="shared" si="2"/>
        <v>12</v>
      </c>
      <c r="K87" s="529"/>
    </row>
    <row r="88" spans="2:12" ht="4.5" customHeight="1" thickTop="1" thickBot="1" x14ac:dyDescent="0.25">
      <c r="B88" s="529"/>
      <c r="C88" s="6" t="s">
        <v>10</v>
      </c>
      <c r="D88" s="530"/>
      <c r="E88" s="529"/>
      <c r="F88" s="541"/>
      <c r="G88" s="541"/>
      <c r="H88" s="541"/>
      <c r="I88" s="541"/>
      <c r="J88" s="541"/>
      <c r="K88" s="541"/>
    </row>
    <row r="89" spans="2:12" ht="12" customHeight="1" thickTop="1" thickBot="1" x14ac:dyDescent="0.25">
      <c r="B89" s="529"/>
      <c r="C89" s="1259" t="s">
        <v>59</v>
      </c>
      <c r="D89" s="1260"/>
      <c r="E89" s="1260"/>
      <c r="F89" s="1260"/>
      <c r="G89" s="1261"/>
      <c r="H89" s="1227" t="s">
        <v>0</v>
      </c>
      <c r="I89" s="1228"/>
      <c r="J89" s="529"/>
      <c r="K89" s="529"/>
    </row>
    <row r="90" spans="2:12" ht="12" customHeight="1" thickTop="1" thickBot="1" x14ac:dyDescent="0.25">
      <c r="B90" s="529"/>
      <c r="C90" s="1262"/>
      <c r="D90" s="1263"/>
      <c r="E90" s="1263"/>
      <c r="F90" s="1263"/>
      <c r="G90" s="1264"/>
      <c r="H90" s="1268">
        <f>SUM(H92:I96)</f>
        <v>0</v>
      </c>
      <c r="I90" s="1268"/>
      <c r="J90" s="529"/>
      <c r="K90" s="529"/>
    </row>
    <row r="91" spans="2:12" ht="12" customHeight="1" thickTop="1" thickBot="1" x14ac:dyDescent="0.25">
      <c r="B91" s="529"/>
      <c r="C91" s="1265"/>
      <c r="D91" s="1266"/>
      <c r="E91" s="1266"/>
      <c r="F91" s="1266"/>
      <c r="G91" s="1267"/>
      <c r="H91" s="1268"/>
      <c r="I91" s="1268"/>
      <c r="J91" s="529"/>
      <c r="K91" s="529"/>
      <c r="L91" s="542"/>
    </row>
    <row r="92" spans="2:12" ht="14.25" customHeight="1" thickTop="1" thickBot="1" x14ac:dyDescent="0.25">
      <c r="B92" s="529"/>
      <c r="C92" s="530"/>
      <c r="D92" s="541"/>
      <c r="E92" s="1289" t="s">
        <v>158</v>
      </c>
      <c r="F92" s="1290"/>
      <c r="G92" s="859"/>
      <c r="H92" s="1271">
        <f>SUM(F92:G92)</f>
        <v>0</v>
      </c>
      <c r="I92" s="1271"/>
      <c r="J92" s="529"/>
      <c r="K92" s="541"/>
    </row>
    <row r="93" spans="2:12" ht="14.25" customHeight="1" thickTop="1" thickBot="1" x14ac:dyDescent="0.25">
      <c r="B93" s="529"/>
      <c r="C93" s="530"/>
      <c r="D93" s="541"/>
      <c r="E93" s="1272" t="s">
        <v>157</v>
      </c>
      <c r="F93" s="1273"/>
      <c r="G93" s="859"/>
      <c r="H93" s="1271">
        <f>SUM(F93:G93)</f>
        <v>0</v>
      </c>
      <c r="I93" s="1271"/>
      <c r="J93" s="529"/>
      <c r="K93" s="541"/>
    </row>
    <row r="94" spans="2:12" ht="14.25" customHeight="1" thickTop="1" thickBot="1" x14ac:dyDescent="0.25">
      <c r="B94" s="529"/>
      <c r="C94" s="530"/>
      <c r="D94" s="541"/>
      <c r="E94" s="1272" t="s">
        <v>159</v>
      </c>
      <c r="F94" s="1273"/>
      <c r="G94" s="859"/>
      <c r="H94" s="1271">
        <f>SUM(F94:G94)</f>
        <v>0</v>
      </c>
      <c r="I94" s="1271"/>
      <c r="J94" s="529"/>
      <c r="K94" s="541"/>
    </row>
    <row r="95" spans="2:12" ht="14.25" customHeight="1" thickTop="1" thickBot="1" x14ac:dyDescent="0.25">
      <c r="B95" s="529"/>
      <c r="C95" s="530"/>
      <c r="D95" s="541"/>
      <c r="E95" s="866" t="s">
        <v>160</v>
      </c>
      <c r="F95" s="867"/>
      <c r="G95" s="859"/>
      <c r="H95" s="1271">
        <f>SUM(F95:G95)</f>
        <v>0</v>
      </c>
      <c r="I95" s="1271"/>
      <c r="J95" s="529"/>
      <c r="K95" s="541"/>
    </row>
    <row r="96" spans="2:12" ht="14.25" customHeight="1" thickTop="1" thickBot="1" x14ac:dyDescent="0.25">
      <c r="B96" s="529"/>
      <c r="C96" s="530"/>
      <c r="D96" s="541"/>
      <c r="E96" s="1272" t="s">
        <v>161</v>
      </c>
      <c r="F96" s="1273"/>
      <c r="G96" s="859"/>
      <c r="H96" s="1271">
        <f>SUM(F96:G96)</f>
        <v>0</v>
      </c>
      <c r="I96" s="1271"/>
      <c r="J96" s="529"/>
      <c r="K96" s="541"/>
    </row>
    <row r="97" spans="2:12" ht="12" customHeight="1" thickTop="1" thickBot="1" x14ac:dyDescent="0.25">
      <c r="B97" s="529"/>
      <c r="C97" s="1274" t="s">
        <v>165</v>
      </c>
      <c r="D97" s="1275"/>
      <c r="E97" s="1275"/>
      <c r="F97" s="1275"/>
      <c r="G97" s="1275"/>
      <c r="H97" s="1276"/>
      <c r="I97" s="1283" t="s">
        <v>0</v>
      </c>
      <c r="J97" s="1284"/>
      <c r="K97" s="529"/>
      <c r="L97" s="542"/>
    </row>
    <row r="98" spans="2:12" ht="12" customHeight="1" thickTop="1" x14ac:dyDescent="0.2">
      <c r="B98" s="529"/>
      <c r="C98" s="1277"/>
      <c r="D98" s="1278"/>
      <c r="E98" s="1278"/>
      <c r="F98" s="1278"/>
      <c r="G98" s="1278"/>
      <c r="H98" s="1279"/>
      <c r="I98" s="1285">
        <f>(I100+I145+I181+I220+I224+I227+I232+I236+I241+I246+I251)</f>
        <v>402</v>
      </c>
      <c r="J98" s="1286"/>
      <c r="K98" s="529"/>
      <c r="L98" s="542"/>
    </row>
    <row r="99" spans="2:12" ht="12" customHeight="1" thickBot="1" x14ac:dyDescent="0.25">
      <c r="B99" s="529"/>
      <c r="C99" s="1280"/>
      <c r="D99" s="1281"/>
      <c r="E99" s="1281"/>
      <c r="F99" s="1281"/>
      <c r="G99" s="1281"/>
      <c r="H99" s="1282"/>
      <c r="I99" s="1287"/>
      <c r="J99" s="1288"/>
      <c r="K99" s="529"/>
      <c r="L99" s="542"/>
    </row>
    <row r="100" spans="2:12" ht="15" customHeight="1" thickTop="1" thickBot="1" x14ac:dyDescent="0.25">
      <c r="B100" s="529"/>
      <c r="C100" s="578"/>
      <c r="D100" s="150">
        <v>7.1</v>
      </c>
      <c r="E100" s="151" t="s">
        <v>90</v>
      </c>
      <c r="F100" s="543"/>
      <c r="G100" s="543"/>
      <c r="H100" s="543"/>
      <c r="I100" s="1247">
        <f>(I101+I107+I113+I119+I123+I127+I133+I139)</f>
        <v>22</v>
      </c>
      <c r="J100" s="1247"/>
      <c r="K100" s="529"/>
    </row>
    <row r="101" spans="2:12" ht="14.25" customHeight="1" thickTop="1" thickBot="1" x14ac:dyDescent="0.25">
      <c r="B101" s="529"/>
      <c r="C101" s="569"/>
      <c r="D101" s="569"/>
      <c r="E101" s="193" t="s">
        <v>60</v>
      </c>
      <c r="F101" s="579"/>
      <c r="G101" s="579"/>
      <c r="H101" s="579"/>
      <c r="I101" s="1271">
        <f>SUM(I102:J106)</f>
        <v>0</v>
      </c>
      <c r="J101" s="1271"/>
      <c r="K101" s="529"/>
    </row>
    <row r="102" spans="2:12" ht="14.25" customHeight="1" thickTop="1" thickBot="1" x14ac:dyDescent="0.25">
      <c r="B102" s="529"/>
      <c r="C102" s="541"/>
      <c r="D102" s="541"/>
      <c r="E102" s="580" t="s">
        <v>38</v>
      </c>
      <c r="F102" s="581"/>
      <c r="G102" s="581"/>
      <c r="H102" s="582"/>
      <c r="I102" s="1292"/>
      <c r="J102" s="1292"/>
      <c r="K102" s="529"/>
    </row>
    <row r="103" spans="2:12" ht="14.25" customHeight="1" thickTop="1" thickBot="1" x14ac:dyDescent="0.25">
      <c r="B103" s="529"/>
      <c r="C103" s="541"/>
      <c r="D103" s="541"/>
      <c r="E103" s="583" t="s">
        <v>149</v>
      </c>
      <c r="F103" s="584"/>
      <c r="G103" s="584"/>
      <c r="H103" s="585"/>
      <c r="I103" s="1293"/>
      <c r="J103" s="1294"/>
      <c r="K103" s="529"/>
    </row>
    <row r="104" spans="2:12" ht="14.25" customHeight="1" thickTop="1" thickBot="1" x14ac:dyDescent="0.25">
      <c r="B104" s="529"/>
      <c r="C104" s="541"/>
      <c r="D104" s="541"/>
      <c r="E104" s="583" t="s">
        <v>22</v>
      </c>
      <c r="F104" s="584"/>
      <c r="G104" s="584"/>
      <c r="H104" s="585"/>
      <c r="I104" s="1293"/>
      <c r="J104" s="1294"/>
      <c r="K104" s="529"/>
    </row>
    <row r="105" spans="2:12" ht="14.25" customHeight="1" thickTop="1" thickBot="1" x14ac:dyDescent="0.25">
      <c r="B105" s="529"/>
      <c r="C105" s="541"/>
      <c r="D105" s="586"/>
      <c r="E105" s="587" t="s">
        <v>21</v>
      </c>
      <c r="F105" s="588"/>
      <c r="G105" s="588"/>
      <c r="H105" s="588"/>
      <c r="I105" s="1293"/>
      <c r="J105" s="1294"/>
      <c r="K105" s="541"/>
    </row>
    <row r="106" spans="2:12" ht="14.25" customHeight="1" thickTop="1" thickBot="1" x14ac:dyDescent="0.25">
      <c r="B106" s="529"/>
      <c r="C106" s="541"/>
      <c r="D106" s="541"/>
      <c r="E106" s="589" t="s">
        <v>150</v>
      </c>
      <c r="F106" s="578"/>
      <c r="G106" s="578"/>
      <c r="H106" s="578"/>
      <c r="I106" s="1291"/>
      <c r="J106" s="1291"/>
      <c r="K106" s="541"/>
    </row>
    <row r="107" spans="2:12" ht="14.25" customHeight="1" thickTop="1" thickBot="1" x14ac:dyDescent="0.25">
      <c r="B107" s="529"/>
      <c r="C107" s="541"/>
      <c r="D107" s="541"/>
      <c r="E107" s="193" t="s">
        <v>30</v>
      </c>
      <c r="F107" s="579"/>
      <c r="G107" s="579"/>
      <c r="H107" s="579"/>
      <c r="I107" s="1271">
        <f>SUM(I108:J112)</f>
        <v>1</v>
      </c>
      <c r="J107" s="1271"/>
      <c r="K107" s="541"/>
    </row>
    <row r="108" spans="2:12" ht="14.25" customHeight="1" thickTop="1" thickBot="1" x14ac:dyDescent="0.25">
      <c r="B108" s="529"/>
      <c r="C108" s="541"/>
      <c r="D108" s="586"/>
      <c r="E108" s="580" t="s">
        <v>38</v>
      </c>
      <c r="F108" s="581"/>
      <c r="G108" s="581"/>
      <c r="H108" s="582"/>
      <c r="I108" s="1292">
        <v>1</v>
      </c>
      <c r="J108" s="1292"/>
      <c r="K108" s="541"/>
      <c r="L108" s="542"/>
    </row>
    <row r="109" spans="2:12" ht="14.25" customHeight="1" thickTop="1" thickBot="1" x14ac:dyDescent="0.25">
      <c r="B109" s="529"/>
      <c r="C109" s="541"/>
      <c r="D109" s="586"/>
      <c r="E109" s="583" t="s">
        <v>149</v>
      </c>
      <c r="F109" s="584"/>
      <c r="G109" s="584"/>
      <c r="H109" s="585"/>
      <c r="I109" s="1293"/>
      <c r="J109" s="1294"/>
      <c r="K109" s="541"/>
      <c r="L109" s="542"/>
    </row>
    <row r="110" spans="2:12" ht="14.25" customHeight="1" thickTop="1" thickBot="1" x14ac:dyDescent="0.25">
      <c r="B110" s="529"/>
      <c r="C110" s="541"/>
      <c r="D110" s="586"/>
      <c r="E110" s="583" t="s">
        <v>22</v>
      </c>
      <c r="F110" s="584"/>
      <c r="G110" s="584"/>
      <c r="H110" s="585"/>
      <c r="I110" s="1293"/>
      <c r="J110" s="1294"/>
      <c r="K110" s="541"/>
      <c r="L110" s="542"/>
    </row>
    <row r="111" spans="2:12" ht="14.25" customHeight="1" thickTop="1" thickBot="1" x14ac:dyDescent="0.25">
      <c r="B111" s="529"/>
      <c r="C111" s="541"/>
      <c r="D111" s="586"/>
      <c r="E111" s="587" t="s">
        <v>21</v>
      </c>
      <c r="F111" s="588"/>
      <c r="G111" s="588"/>
      <c r="H111" s="588"/>
      <c r="I111" s="1293"/>
      <c r="J111" s="1294"/>
      <c r="K111" s="541"/>
      <c r="L111" s="542"/>
    </row>
    <row r="112" spans="2:12" ht="14.25" customHeight="1" thickTop="1" thickBot="1" x14ac:dyDescent="0.25">
      <c r="B112" s="529"/>
      <c r="C112" s="541"/>
      <c r="D112" s="586"/>
      <c r="E112" s="589" t="s">
        <v>150</v>
      </c>
      <c r="F112" s="578"/>
      <c r="G112" s="578"/>
      <c r="H112" s="578"/>
      <c r="I112" s="1291"/>
      <c r="J112" s="1291"/>
      <c r="K112" s="541"/>
      <c r="L112" s="542"/>
    </row>
    <row r="113" spans="2:15" ht="14.25" customHeight="1" thickTop="1" thickBot="1" x14ac:dyDescent="0.25">
      <c r="B113" s="529"/>
      <c r="C113" s="541"/>
      <c r="D113" s="586"/>
      <c r="E113" s="193" t="s">
        <v>61</v>
      </c>
      <c r="F113" s="579"/>
      <c r="G113" s="579"/>
      <c r="H113" s="579"/>
      <c r="I113" s="1271">
        <f>SUM(I114:J118)</f>
        <v>0</v>
      </c>
      <c r="J113" s="1271"/>
      <c r="K113" s="541"/>
      <c r="L113" s="542"/>
      <c r="O113" s="538"/>
    </row>
    <row r="114" spans="2:15" ht="14.25" customHeight="1" thickTop="1" thickBot="1" x14ac:dyDescent="0.25">
      <c r="B114" s="529"/>
      <c r="C114" s="541"/>
      <c r="D114" s="586"/>
      <c r="E114" s="580" t="s">
        <v>38</v>
      </c>
      <c r="F114" s="581"/>
      <c r="G114" s="581"/>
      <c r="H114" s="582"/>
      <c r="I114" s="1292"/>
      <c r="J114" s="1292"/>
      <c r="K114" s="541"/>
      <c r="L114" s="542"/>
      <c r="O114" s="538"/>
    </row>
    <row r="115" spans="2:15" ht="14.25" customHeight="1" thickTop="1" thickBot="1" x14ac:dyDescent="0.25">
      <c r="B115" s="529"/>
      <c r="C115" s="541"/>
      <c r="D115" s="586"/>
      <c r="E115" s="583" t="s">
        <v>149</v>
      </c>
      <c r="F115" s="584"/>
      <c r="G115" s="584"/>
      <c r="H115" s="585"/>
      <c r="I115" s="1293"/>
      <c r="J115" s="1294"/>
      <c r="K115" s="541"/>
      <c r="L115" s="542"/>
      <c r="O115" s="538"/>
    </row>
    <row r="116" spans="2:15" ht="14.25" customHeight="1" thickTop="1" thickBot="1" x14ac:dyDescent="0.25">
      <c r="B116" s="529"/>
      <c r="C116" s="541"/>
      <c r="D116" s="586"/>
      <c r="E116" s="583" t="s">
        <v>22</v>
      </c>
      <c r="F116" s="584"/>
      <c r="G116" s="584"/>
      <c r="H116" s="585"/>
      <c r="I116" s="1293"/>
      <c r="J116" s="1294"/>
      <c r="K116" s="541"/>
      <c r="L116" s="542"/>
      <c r="O116" s="538"/>
    </row>
    <row r="117" spans="2:15" ht="14.25" customHeight="1" thickTop="1" thickBot="1" x14ac:dyDescent="0.25">
      <c r="B117" s="529"/>
      <c r="C117" s="541"/>
      <c r="D117" s="586"/>
      <c r="E117" s="587" t="s">
        <v>21</v>
      </c>
      <c r="F117" s="588"/>
      <c r="G117" s="588"/>
      <c r="H117" s="588"/>
      <c r="I117" s="1293"/>
      <c r="J117" s="1294"/>
      <c r="K117" s="541"/>
      <c r="L117" s="542"/>
      <c r="O117" s="538"/>
    </row>
    <row r="118" spans="2:15" ht="14.25" customHeight="1" thickTop="1" thickBot="1" x14ac:dyDescent="0.25">
      <c r="B118" s="529"/>
      <c r="C118" s="541"/>
      <c r="D118" s="586"/>
      <c r="E118" s="589" t="s">
        <v>150</v>
      </c>
      <c r="F118" s="578"/>
      <c r="G118" s="578"/>
      <c r="H118" s="578"/>
      <c r="I118" s="1291"/>
      <c r="J118" s="1291"/>
      <c r="K118" s="541"/>
      <c r="L118" s="542"/>
      <c r="O118" s="538"/>
    </row>
    <row r="119" spans="2:15" ht="14.25" customHeight="1" thickTop="1" thickBot="1" x14ac:dyDescent="0.25">
      <c r="B119" s="529"/>
      <c r="C119" s="541"/>
      <c r="D119" s="586"/>
      <c r="E119" s="194" t="s">
        <v>62</v>
      </c>
      <c r="F119" s="579"/>
      <c r="G119" s="579"/>
      <c r="H119" s="590"/>
      <c r="I119" s="1295">
        <f>I121+I122+I120</f>
        <v>0</v>
      </c>
      <c r="J119" s="1296"/>
      <c r="K119" s="541"/>
      <c r="L119" s="542"/>
      <c r="O119" s="538"/>
    </row>
    <row r="120" spans="2:15" ht="14.25" customHeight="1" thickTop="1" thickBot="1" x14ac:dyDescent="0.25">
      <c r="B120" s="529"/>
      <c r="C120" s="541"/>
      <c r="D120" s="586"/>
      <c r="E120" s="591" t="s">
        <v>151</v>
      </c>
      <c r="F120" s="592"/>
      <c r="G120" s="592"/>
      <c r="H120" s="592"/>
      <c r="I120" s="1292"/>
      <c r="J120" s="1292"/>
      <c r="K120" s="541"/>
      <c r="L120" s="542"/>
      <c r="O120" s="538"/>
    </row>
    <row r="121" spans="2:15" ht="14.25" customHeight="1" thickTop="1" thickBot="1" x14ac:dyDescent="0.25">
      <c r="B121" s="529"/>
      <c r="C121" s="541"/>
      <c r="D121" s="586"/>
      <c r="E121" s="591" t="s">
        <v>41</v>
      </c>
      <c r="F121" s="588"/>
      <c r="G121" s="588"/>
      <c r="H121" s="588"/>
      <c r="I121" s="1293"/>
      <c r="J121" s="1294"/>
      <c r="K121" s="541"/>
      <c r="L121" s="542"/>
      <c r="O121" s="538"/>
    </row>
    <row r="122" spans="2:15" ht="14.25" customHeight="1" thickTop="1" thickBot="1" x14ac:dyDescent="0.25">
      <c r="B122" s="529"/>
      <c r="C122" s="541"/>
      <c r="D122" s="586"/>
      <c r="E122" s="580" t="s">
        <v>40</v>
      </c>
      <c r="F122" s="588"/>
      <c r="G122" s="588"/>
      <c r="H122" s="593"/>
      <c r="I122" s="1291"/>
      <c r="J122" s="1291"/>
      <c r="K122" s="541"/>
      <c r="L122" s="542"/>
      <c r="O122" s="538"/>
    </row>
    <row r="123" spans="2:15" ht="14.25" customHeight="1" thickTop="1" thickBot="1" x14ac:dyDescent="0.25">
      <c r="B123" s="529"/>
      <c r="C123" s="541"/>
      <c r="D123" s="586"/>
      <c r="E123" s="194" t="s">
        <v>63</v>
      </c>
      <c r="F123" s="579"/>
      <c r="G123" s="579"/>
      <c r="H123" s="579"/>
      <c r="I123" s="1295">
        <f>I125+I126+I124</f>
        <v>0</v>
      </c>
      <c r="J123" s="1296"/>
      <c r="K123" s="541"/>
      <c r="L123" s="542"/>
    </row>
    <row r="124" spans="2:15" ht="14.25" customHeight="1" thickTop="1" thickBot="1" x14ac:dyDescent="0.25">
      <c r="B124" s="529"/>
      <c r="C124" s="541"/>
      <c r="D124" s="586"/>
      <c r="E124" s="591" t="s">
        <v>42</v>
      </c>
      <c r="F124" s="592"/>
      <c r="G124" s="592"/>
      <c r="H124" s="592"/>
      <c r="I124" s="1292"/>
      <c r="J124" s="1292"/>
      <c r="K124" s="541"/>
      <c r="L124" s="542"/>
    </row>
    <row r="125" spans="2:15" ht="14.25" customHeight="1" thickTop="1" thickBot="1" x14ac:dyDescent="0.25">
      <c r="B125" s="529"/>
      <c r="C125" s="541"/>
      <c r="D125" s="586"/>
      <c r="E125" s="591" t="s">
        <v>41</v>
      </c>
      <c r="F125" s="588"/>
      <c r="G125" s="588"/>
      <c r="H125" s="588"/>
      <c r="I125" s="1293"/>
      <c r="J125" s="1294"/>
      <c r="K125" s="541"/>
      <c r="L125" s="542"/>
    </row>
    <row r="126" spans="2:15" ht="14.25" customHeight="1" thickTop="1" thickBot="1" x14ac:dyDescent="0.25">
      <c r="B126" s="529"/>
      <c r="C126" s="541"/>
      <c r="D126" s="586"/>
      <c r="E126" s="580" t="s">
        <v>40</v>
      </c>
      <c r="F126" s="588"/>
      <c r="G126" s="588"/>
      <c r="H126" s="593"/>
      <c r="I126" s="1291"/>
      <c r="J126" s="1291"/>
      <c r="K126" s="541"/>
      <c r="L126" s="542"/>
    </row>
    <row r="127" spans="2:15" ht="14.25" customHeight="1" thickTop="1" thickBot="1" x14ac:dyDescent="0.25">
      <c r="B127" s="529"/>
      <c r="C127" s="541"/>
      <c r="D127" s="586"/>
      <c r="E127" s="194" t="s">
        <v>122</v>
      </c>
      <c r="F127" s="579"/>
      <c r="G127" s="579"/>
      <c r="H127" s="579"/>
      <c r="I127" s="1271">
        <f>SUM(I128:J132)</f>
        <v>6</v>
      </c>
      <c r="J127" s="1271"/>
      <c r="K127" s="541"/>
      <c r="L127" s="542"/>
    </row>
    <row r="128" spans="2:15" ht="14.25" customHeight="1" thickTop="1" thickBot="1" x14ac:dyDescent="0.25">
      <c r="B128" s="529"/>
      <c r="C128" s="541"/>
      <c r="D128" s="586"/>
      <c r="E128" s="580" t="s">
        <v>38</v>
      </c>
      <c r="F128" s="581"/>
      <c r="G128" s="581"/>
      <c r="H128" s="582"/>
      <c r="I128" s="1292">
        <v>2</v>
      </c>
      <c r="J128" s="1292"/>
      <c r="K128" s="541"/>
      <c r="L128" s="542"/>
    </row>
    <row r="129" spans="2:12" ht="14.25" customHeight="1" thickTop="1" thickBot="1" x14ac:dyDescent="0.25">
      <c r="B129" s="529"/>
      <c r="C129" s="541"/>
      <c r="D129" s="586"/>
      <c r="E129" s="583" t="s">
        <v>149</v>
      </c>
      <c r="F129" s="584"/>
      <c r="G129" s="584"/>
      <c r="H129" s="585"/>
      <c r="I129" s="1293"/>
      <c r="J129" s="1294"/>
      <c r="K129" s="541"/>
      <c r="L129" s="542"/>
    </row>
    <row r="130" spans="2:12" ht="14.25" customHeight="1" thickTop="1" thickBot="1" x14ac:dyDescent="0.25">
      <c r="B130" s="529"/>
      <c r="C130" s="541"/>
      <c r="D130" s="586"/>
      <c r="E130" s="583" t="s">
        <v>22</v>
      </c>
      <c r="F130" s="584"/>
      <c r="G130" s="584"/>
      <c r="H130" s="585"/>
      <c r="I130" s="1293"/>
      <c r="J130" s="1294"/>
      <c r="K130" s="541"/>
      <c r="L130" s="542"/>
    </row>
    <row r="131" spans="2:12" ht="14.25" customHeight="1" thickTop="1" thickBot="1" x14ac:dyDescent="0.25">
      <c r="B131" s="529"/>
      <c r="C131" s="541"/>
      <c r="D131" s="586"/>
      <c r="E131" s="587" t="s">
        <v>21</v>
      </c>
      <c r="F131" s="588"/>
      <c r="G131" s="588"/>
      <c r="H131" s="588"/>
      <c r="I131" s="1293">
        <v>4</v>
      </c>
      <c r="J131" s="1294"/>
      <c r="K131" s="541"/>
      <c r="L131" s="542"/>
    </row>
    <row r="132" spans="2:12" ht="14.25" customHeight="1" thickTop="1" thickBot="1" x14ac:dyDescent="0.25">
      <c r="B132" s="529"/>
      <c r="C132" s="541"/>
      <c r="D132" s="586"/>
      <c r="E132" s="589" t="s">
        <v>150</v>
      </c>
      <c r="F132" s="578"/>
      <c r="G132" s="578"/>
      <c r="H132" s="578"/>
      <c r="I132" s="1291"/>
      <c r="J132" s="1291"/>
      <c r="K132" s="541"/>
      <c r="L132" s="542"/>
    </row>
    <row r="133" spans="2:12" ht="14.25" customHeight="1" thickTop="1" thickBot="1" x14ac:dyDescent="0.25">
      <c r="B133" s="529"/>
      <c r="C133" s="541"/>
      <c r="D133" s="586"/>
      <c r="E133" s="193" t="s">
        <v>123</v>
      </c>
      <c r="F133" s="579"/>
      <c r="G133" s="579"/>
      <c r="H133" s="579"/>
      <c r="I133" s="1271">
        <f>SUM(I134:J138)</f>
        <v>15</v>
      </c>
      <c r="J133" s="1271"/>
      <c r="K133" s="541"/>
      <c r="L133" s="542"/>
    </row>
    <row r="134" spans="2:12" ht="14.25" customHeight="1" thickTop="1" thickBot="1" x14ac:dyDescent="0.25">
      <c r="B134" s="529"/>
      <c r="C134" s="541"/>
      <c r="D134" s="586"/>
      <c r="E134" s="580" t="s">
        <v>42</v>
      </c>
      <c r="F134" s="581"/>
      <c r="G134" s="581"/>
      <c r="H134" s="582"/>
      <c r="I134" s="1292">
        <v>8</v>
      </c>
      <c r="J134" s="1292"/>
      <c r="K134" s="541"/>
      <c r="L134" s="542"/>
    </row>
    <row r="135" spans="2:12" ht="14.25" customHeight="1" thickTop="1" thickBot="1" x14ac:dyDescent="0.25">
      <c r="B135" s="529"/>
      <c r="C135" s="541"/>
      <c r="D135" s="586"/>
      <c r="E135" s="583" t="s">
        <v>149</v>
      </c>
      <c r="F135" s="584"/>
      <c r="G135" s="584"/>
      <c r="H135" s="585"/>
      <c r="I135" s="1293"/>
      <c r="J135" s="1294"/>
      <c r="K135" s="541"/>
      <c r="L135" s="542"/>
    </row>
    <row r="136" spans="2:12" ht="14.25" customHeight="1" thickTop="1" thickBot="1" x14ac:dyDescent="0.25">
      <c r="B136" s="529"/>
      <c r="C136" s="541"/>
      <c r="D136" s="586"/>
      <c r="E136" s="583" t="s">
        <v>41</v>
      </c>
      <c r="F136" s="584"/>
      <c r="G136" s="584"/>
      <c r="H136" s="585"/>
      <c r="I136" s="1293">
        <v>2</v>
      </c>
      <c r="J136" s="1294"/>
      <c r="K136" s="541"/>
      <c r="L136" s="542"/>
    </row>
    <row r="137" spans="2:12" ht="14.25" customHeight="1" thickTop="1" thickBot="1" x14ac:dyDescent="0.25">
      <c r="B137" s="529"/>
      <c r="C137" s="541"/>
      <c r="D137" s="586"/>
      <c r="E137" s="587" t="s">
        <v>40</v>
      </c>
      <c r="F137" s="588"/>
      <c r="G137" s="588"/>
      <c r="H137" s="588"/>
      <c r="I137" s="1293">
        <v>5</v>
      </c>
      <c r="J137" s="1294"/>
      <c r="K137" s="541"/>
      <c r="L137" s="542"/>
    </row>
    <row r="138" spans="2:12" ht="14.25" customHeight="1" thickTop="1" thickBot="1" x14ac:dyDescent="0.25">
      <c r="B138" s="529"/>
      <c r="C138" s="541"/>
      <c r="D138" s="586"/>
      <c r="E138" s="589" t="s">
        <v>152</v>
      </c>
      <c r="F138" s="578"/>
      <c r="G138" s="578"/>
      <c r="H138" s="578"/>
      <c r="I138" s="1291"/>
      <c r="J138" s="1291"/>
      <c r="K138" s="541"/>
      <c r="L138" s="542"/>
    </row>
    <row r="139" spans="2:12" ht="14.25" customHeight="1" thickTop="1" thickBot="1" x14ac:dyDescent="0.25">
      <c r="B139" s="529"/>
      <c r="C139" s="541"/>
      <c r="D139" s="586"/>
      <c r="E139" s="193" t="s">
        <v>148</v>
      </c>
      <c r="F139" s="579"/>
      <c r="G139" s="579"/>
      <c r="H139" s="579"/>
      <c r="I139" s="1271">
        <f>SUM(I140:J144)</f>
        <v>0</v>
      </c>
      <c r="J139" s="1271"/>
      <c r="K139" s="541"/>
      <c r="L139" s="542"/>
    </row>
    <row r="140" spans="2:12" ht="14.25" customHeight="1" thickTop="1" thickBot="1" x14ac:dyDescent="0.25">
      <c r="B140" s="529"/>
      <c r="C140" s="541"/>
      <c r="D140" s="586"/>
      <c r="E140" s="580" t="s">
        <v>38</v>
      </c>
      <c r="F140" s="581"/>
      <c r="G140" s="581"/>
      <c r="H140" s="582"/>
      <c r="I140" s="1292"/>
      <c r="J140" s="1292"/>
      <c r="K140" s="541"/>
      <c r="L140" s="542"/>
    </row>
    <row r="141" spans="2:12" ht="14.25" customHeight="1" thickTop="1" thickBot="1" x14ac:dyDescent="0.25">
      <c r="B141" s="529"/>
      <c r="C141" s="541"/>
      <c r="D141" s="586"/>
      <c r="E141" s="583" t="s">
        <v>149</v>
      </c>
      <c r="F141" s="584"/>
      <c r="G141" s="584"/>
      <c r="H141" s="585"/>
      <c r="I141" s="1293"/>
      <c r="J141" s="1294"/>
      <c r="K141" s="541"/>
      <c r="L141" s="542"/>
    </row>
    <row r="142" spans="2:12" ht="14.25" customHeight="1" thickTop="1" thickBot="1" x14ac:dyDescent="0.25">
      <c r="B142" s="529"/>
      <c r="C142" s="541"/>
      <c r="D142" s="586"/>
      <c r="E142" s="583" t="s">
        <v>22</v>
      </c>
      <c r="F142" s="584"/>
      <c r="G142" s="584"/>
      <c r="H142" s="585"/>
      <c r="I142" s="1293"/>
      <c r="J142" s="1294"/>
      <c r="K142" s="541"/>
      <c r="L142" s="542"/>
    </row>
    <row r="143" spans="2:12" ht="14.25" customHeight="1" thickTop="1" thickBot="1" x14ac:dyDescent="0.25">
      <c r="B143" s="529"/>
      <c r="C143" s="541"/>
      <c r="D143" s="586"/>
      <c r="E143" s="587" t="s">
        <v>21</v>
      </c>
      <c r="F143" s="588"/>
      <c r="G143" s="588"/>
      <c r="H143" s="588"/>
      <c r="I143" s="1293"/>
      <c r="J143" s="1294"/>
      <c r="K143" s="541"/>
      <c r="L143" s="542"/>
    </row>
    <row r="144" spans="2:12" ht="14.25" customHeight="1" thickTop="1" thickBot="1" x14ac:dyDescent="0.25">
      <c r="B144" s="529"/>
      <c r="C144" s="541"/>
      <c r="D144" s="586"/>
      <c r="E144" s="589" t="s">
        <v>150</v>
      </c>
      <c r="F144" s="578"/>
      <c r="G144" s="578"/>
      <c r="H144" s="578"/>
      <c r="I144" s="1291"/>
      <c r="J144" s="1291"/>
      <c r="K144" s="541"/>
      <c r="L144" s="542"/>
    </row>
    <row r="145" spans="2:14" ht="16.5" customHeight="1" thickTop="1" thickBot="1" x14ac:dyDescent="0.25">
      <c r="B145" s="529"/>
      <c r="C145" s="541"/>
      <c r="D145" s="152" t="s">
        <v>153</v>
      </c>
      <c r="E145" s="153"/>
      <c r="F145" s="154"/>
      <c r="G145" s="594"/>
      <c r="H145" s="594"/>
      <c r="I145" s="1236">
        <f>(I146+I151+I156+I161+I166+I171+I176)</f>
        <v>0</v>
      </c>
      <c r="J145" s="1237"/>
      <c r="K145" s="541"/>
      <c r="L145" s="542"/>
    </row>
    <row r="146" spans="2:14" ht="14.25" customHeight="1" thickTop="1" thickBot="1" x14ac:dyDescent="0.25">
      <c r="B146" s="529"/>
      <c r="C146" s="541"/>
      <c r="D146" s="595"/>
      <c r="E146" s="195" t="s">
        <v>23</v>
      </c>
      <c r="F146" s="579"/>
      <c r="G146" s="579"/>
      <c r="H146" s="590"/>
      <c r="I146" s="1295">
        <f>(I147+I148+I149+I150)</f>
        <v>0</v>
      </c>
      <c r="J146" s="1296"/>
      <c r="K146" s="541"/>
      <c r="L146" s="542"/>
      <c r="N146" s="538"/>
    </row>
    <row r="147" spans="2:14" ht="14.25" customHeight="1" thickTop="1" thickBot="1" x14ac:dyDescent="0.25">
      <c r="B147" s="529"/>
      <c r="C147" s="541"/>
      <c r="D147" s="596"/>
      <c r="E147" s="597" t="s">
        <v>38</v>
      </c>
      <c r="F147" s="588"/>
      <c r="G147" s="588"/>
      <c r="H147" s="593"/>
      <c r="I147" s="1291"/>
      <c r="J147" s="1291"/>
      <c r="K147" s="541"/>
      <c r="L147" s="542"/>
      <c r="N147" s="538"/>
    </row>
    <row r="148" spans="2:14" ht="14.25" customHeight="1" thickTop="1" thickBot="1" x14ac:dyDescent="0.25">
      <c r="B148" s="529"/>
      <c r="C148" s="541"/>
      <c r="D148" s="596"/>
      <c r="E148" s="597" t="s">
        <v>149</v>
      </c>
      <c r="F148" s="588"/>
      <c r="G148" s="588"/>
      <c r="H148" s="593"/>
      <c r="I148" s="1291"/>
      <c r="J148" s="1291"/>
      <c r="K148" s="541"/>
      <c r="L148" s="542"/>
      <c r="N148" s="538"/>
    </row>
    <row r="149" spans="2:14" ht="14.25" customHeight="1" thickTop="1" thickBot="1" x14ac:dyDescent="0.25">
      <c r="B149" s="529"/>
      <c r="C149" s="541"/>
      <c r="D149" s="596"/>
      <c r="E149" s="597" t="s">
        <v>22</v>
      </c>
      <c r="F149" s="588"/>
      <c r="G149" s="588"/>
      <c r="H149" s="593"/>
      <c r="I149" s="1291"/>
      <c r="J149" s="1291"/>
      <c r="K149" s="541"/>
      <c r="L149" s="542"/>
      <c r="N149" s="538"/>
    </row>
    <row r="150" spans="2:14" ht="14.25" customHeight="1" thickTop="1" thickBot="1" x14ac:dyDescent="0.25">
      <c r="B150" s="529"/>
      <c r="C150" s="541"/>
      <c r="D150" s="596"/>
      <c r="E150" s="597" t="s">
        <v>21</v>
      </c>
      <c r="F150" s="598"/>
      <c r="G150" s="598"/>
      <c r="H150" s="599"/>
      <c r="I150" s="1291"/>
      <c r="J150" s="1291"/>
      <c r="K150" s="541"/>
      <c r="L150" s="542"/>
      <c r="M150" s="538"/>
      <c r="N150" s="538"/>
    </row>
    <row r="151" spans="2:14" ht="14.25" customHeight="1" thickTop="1" thickBot="1" x14ac:dyDescent="0.25">
      <c r="B151" s="529"/>
      <c r="C151" s="541"/>
      <c r="D151" s="596"/>
      <c r="E151" s="196" t="s">
        <v>7</v>
      </c>
      <c r="F151" s="600"/>
      <c r="G151" s="600"/>
      <c r="H151" s="600"/>
      <c r="I151" s="1297">
        <f>(I152+I153+I154+I155)</f>
        <v>0</v>
      </c>
      <c r="J151" s="1297"/>
      <c r="K151" s="541"/>
      <c r="L151" s="542"/>
      <c r="M151" s="538"/>
      <c r="N151" s="538"/>
    </row>
    <row r="152" spans="2:14" ht="14.25" customHeight="1" thickTop="1" thickBot="1" x14ac:dyDescent="0.25">
      <c r="B152" s="529"/>
      <c r="C152" s="541"/>
      <c r="D152" s="596"/>
      <c r="E152" s="597" t="s">
        <v>38</v>
      </c>
      <c r="F152" s="588"/>
      <c r="G152" s="588"/>
      <c r="H152" s="593"/>
      <c r="I152" s="1291"/>
      <c r="J152" s="1291"/>
      <c r="K152" s="541"/>
      <c r="L152" s="542"/>
      <c r="M152" s="538"/>
      <c r="N152" s="538"/>
    </row>
    <row r="153" spans="2:14" ht="14.25" customHeight="1" thickTop="1" thickBot="1" x14ac:dyDescent="0.25">
      <c r="B153" s="529"/>
      <c r="C153" s="541"/>
      <c r="D153" s="596"/>
      <c r="E153" s="597" t="s">
        <v>149</v>
      </c>
      <c r="F153" s="588"/>
      <c r="G153" s="588"/>
      <c r="H153" s="593"/>
      <c r="I153" s="1291"/>
      <c r="J153" s="1291"/>
      <c r="K153" s="541"/>
      <c r="L153" s="542"/>
      <c r="M153" s="538"/>
      <c r="N153" s="538"/>
    </row>
    <row r="154" spans="2:14" ht="14.25" customHeight="1" thickTop="1" thickBot="1" x14ac:dyDescent="0.25">
      <c r="B154" s="529"/>
      <c r="C154" s="541"/>
      <c r="D154" s="596"/>
      <c r="E154" s="597" t="s">
        <v>22</v>
      </c>
      <c r="F154" s="588"/>
      <c r="G154" s="588"/>
      <c r="H154" s="593"/>
      <c r="I154" s="1291"/>
      <c r="J154" s="1291"/>
      <c r="K154" s="541"/>
      <c r="L154" s="542"/>
      <c r="M154" s="538"/>
      <c r="N154" s="538"/>
    </row>
    <row r="155" spans="2:14" ht="14.25" customHeight="1" thickTop="1" thickBot="1" x14ac:dyDescent="0.25">
      <c r="B155" s="529"/>
      <c r="C155" s="541"/>
      <c r="D155" s="596"/>
      <c r="E155" s="597" t="s">
        <v>21</v>
      </c>
      <c r="F155" s="598"/>
      <c r="G155" s="598"/>
      <c r="H155" s="599"/>
      <c r="I155" s="1291"/>
      <c r="J155" s="1291"/>
      <c r="K155" s="541"/>
      <c r="L155" s="542"/>
      <c r="M155" s="538"/>
      <c r="N155" s="538"/>
    </row>
    <row r="156" spans="2:14" ht="14.25" customHeight="1" thickTop="1" thickBot="1" x14ac:dyDescent="0.25">
      <c r="B156" s="529"/>
      <c r="C156" s="541"/>
      <c r="D156" s="596"/>
      <c r="E156" s="196" t="s">
        <v>154</v>
      </c>
      <c r="F156" s="600"/>
      <c r="G156" s="600"/>
      <c r="H156" s="600"/>
      <c r="I156" s="1297">
        <f>(I157+I158+I159+I160)</f>
        <v>0</v>
      </c>
      <c r="J156" s="1297"/>
      <c r="K156" s="541"/>
      <c r="L156" s="542"/>
      <c r="M156" s="538"/>
      <c r="N156" s="538"/>
    </row>
    <row r="157" spans="2:14" ht="14.25" customHeight="1" thickTop="1" thickBot="1" x14ac:dyDescent="0.25">
      <c r="B157" s="529"/>
      <c r="C157" s="541"/>
      <c r="D157" s="596"/>
      <c r="E157" s="597" t="s">
        <v>38</v>
      </c>
      <c r="F157" s="588"/>
      <c r="G157" s="588"/>
      <c r="H157" s="593"/>
      <c r="I157" s="1291"/>
      <c r="J157" s="1291"/>
      <c r="K157" s="541"/>
      <c r="L157" s="542"/>
      <c r="M157" s="538"/>
      <c r="N157" s="538"/>
    </row>
    <row r="158" spans="2:14" ht="14.25" customHeight="1" thickTop="1" thickBot="1" x14ac:dyDescent="0.25">
      <c r="B158" s="529"/>
      <c r="C158" s="541"/>
      <c r="D158" s="596"/>
      <c r="E158" s="597" t="s">
        <v>149</v>
      </c>
      <c r="F158" s="588"/>
      <c r="G158" s="588"/>
      <c r="H158" s="593"/>
      <c r="I158" s="1291"/>
      <c r="J158" s="1291"/>
      <c r="K158" s="541"/>
      <c r="L158" s="542"/>
      <c r="M158" s="538"/>
      <c r="N158" s="538"/>
    </row>
    <row r="159" spans="2:14" ht="14.25" customHeight="1" thickTop="1" thickBot="1" x14ac:dyDescent="0.25">
      <c r="B159" s="529"/>
      <c r="C159" s="541"/>
      <c r="D159" s="596"/>
      <c r="E159" s="597" t="s">
        <v>22</v>
      </c>
      <c r="F159" s="588"/>
      <c r="G159" s="588"/>
      <c r="H159" s="593"/>
      <c r="I159" s="1291"/>
      <c r="J159" s="1291"/>
      <c r="K159" s="541"/>
      <c r="L159" s="542"/>
      <c r="M159" s="538"/>
      <c r="N159" s="538"/>
    </row>
    <row r="160" spans="2:14" ht="14.25" customHeight="1" thickTop="1" thickBot="1" x14ac:dyDescent="0.25">
      <c r="B160" s="529"/>
      <c r="C160" s="541"/>
      <c r="D160" s="596"/>
      <c r="E160" s="597" t="s">
        <v>21</v>
      </c>
      <c r="F160" s="598"/>
      <c r="G160" s="598"/>
      <c r="H160" s="599"/>
      <c r="I160" s="1291"/>
      <c r="J160" s="1291"/>
      <c r="K160" s="541"/>
      <c r="L160" s="542"/>
      <c r="M160" s="538"/>
      <c r="N160" s="538"/>
    </row>
    <row r="161" spans="1:14" ht="14.25" customHeight="1" thickTop="1" thickBot="1" x14ac:dyDescent="0.25">
      <c r="B161" s="529"/>
      <c r="C161" s="541"/>
      <c r="D161" s="596"/>
      <c r="E161" s="197" t="s">
        <v>64</v>
      </c>
      <c r="F161" s="579"/>
      <c r="G161" s="579"/>
      <c r="H161" s="590"/>
      <c r="I161" s="1297">
        <f>(I162+I163+I164+I165)</f>
        <v>0</v>
      </c>
      <c r="J161" s="1297"/>
      <c r="K161" s="541"/>
      <c r="L161" s="542"/>
      <c r="M161" s="538"/>
      <c r="N161" s="538"/>
    </row>
    <row r="162" spans="1:14" ht="14.25" customHeight="1" thickTop="1" thickBot="1" x14ac:dyDescent="0.25">
      <c r="B162" s="529"/>
      <c r="C162" s="541"/>
      <c r="D162" s="596"/>
      <c r="E162" s="601" t="s">
        <v>39</v>
      </c>
      <c r="F162" s="581"/>
      <c r="G162" s="581"/>
      <c r="H162" s="582"/>
      <c r="I162" s="1291"/>
      <c r="J162" s="1291"/>
      <c r="K162" s="541"/>
      <c r="L162" s="542"/>
      <c r="M162" s="538"/>
      <c r="N162" s="538"/>
    </row>
    <row r="163" spans="1:14" ht="14.25" customHeight="1" thickTop="1" thickBot="1" x14ac:dyDescent="0.25">
      <c r="B163" s="529"/>
      <c r="C163" s="541"/>
      <c r="D163" s="596"/>
      <c r="E163" s="601" t="s">
        <v>149</v>
      </c>
      <c r="F163" s="581"/>
      <c r="G163" s="581"/>
      <c r="H163" s="582"/>
      <c r="I163" s="1291"/>
      <c r="J163" s="1291"/>
      <c r="K163" s="541"/>
      <c r="L163" s="542"/>
      <c r="M163" s="538"/>
      <c r="N163" s="538"/>
    </row>
    <row r="164" spans="1:14" ht="14.25" customHeight="1" thickTop="1" thickBot="1" x14ac:dyDescent="0.25">
      <c r="B164" s="529"/>
      <c r="C164" s="541"/>
      <c r="D164" s="596"/>
      <c r="E164" s="601" t="s">
        <v>41</v>
      </c>
      <c r="F164" s="581"/>
      <c r="G164" s="581"/>
      <c r="H164" s="582"/>
      <c r="I164" s="1291"/>
      <c r="J164" s="1291"/>
      <c r="K164" s="541"/>
      <c r="L164" s="542"/>
      <c r="M164" s="538"/>
      <c r="N164" s="538"/>
    </row>
    <row r="165" spans="1:14" ht="14.25" customHeight="1" thickTop="1" thickBot="1" x14ac:dyDescent="0.25">
      <c r="A165" s="538"/>
      <c r="B165" s="530"/>
      <c r="C165" s="541"/>
      <c r="D165" s="596"/>
      <c r="E165" s="601" t="s">
        <v>40</v>
      </c>
      <c r="F165" s="581"/>
      <c r="G165" s="581"/>
      <c r="H165" s="582"/>
      <c r="I165" s="1291"/>
      <c r="J165" s="1291"/>
      <c r="K165" s="541"/>
      <c r="L165" s="542"/>
      <c r="M165" s="538"/>
    </row>
    <row r="166" spans="1:14" ht="14.25" customHeight="1" thickTop="1" thickBot="1" x14ac:dyDescent="0.25">
      <c r="A166" s="538"/>
      <c r="B166" s="530"/>
      <c r="C166" s="541"/>
      <c r="D166" s="596"/>
      <c r="E166" s="197" t="s">
        <v>65</v>
      </c>
      <c r="F166" s="579"/>
      <c r="G166" s="579"/>
      <c r="H166" s="590"/>
      <c r="I166" s="1297">
        <f>(I167+I168+I169+I170)</f>
        <v>0</v>
      </c>
      <c r="J166" s="1297"/>
      <c r="K166" s="541"/>
      <c r="L166" s="542"/>
      <c r="M166" s="538"/>
    </row>
    <row r="167" spans="1:14" ht="14.25" customHeight="1" thickTop="1" thickBot="1" x14ac:dyDescent="0.25">
      <c r="A167" s="538"/>
      <c r="B167" s="530"/>
      <c r="C167" s="541"/>
      <c r="D167" s="596"/>
      <c r="E167" s="601" t="s">
        <v>42</v>
      </c>
      <c r="F167" s="581"/>
      <c r="G167" s="581"/>
      <c r="H167" s="582"/>
      <c r="I167" s="1291"/>
      <c r="J167" s="1291"/>
      <c r="K167" s="541"/>
      <c r="L167" s="542"/>
      <c r="M167" s="538"/>
    </row>
    <row r="168" spans="1:14" ht="14.25" customHeight="1" thickTop="1" thickBot="1" x14ac:dyDescent="0.25">
      <c r="A168" s="538"/>
      <c r="B168" s="530"/>
      <c r="C168" s="541"/>
      <c r="D168" s="596"/>
      <c r="E168" s="601" t="s">
        <v>149</v>
      </c>
      <c r="F168" s="581"/>
      <c r="G168" s="581"/>
      <c r="H168" s="582"/>
      <c r="I168" s="1291"/>
      <c r="J168" s="1291"/>
      <c r="K168" s="541"/>
      <c r="L168" s="542"/>
      <c r="M168" s="538"/>
    </row>
    <row r="169" spans="1:14" ht="14.25" customHeight="1" thickTop="1" thickBot="1" x14ac:dyDescent="0.25">
      <c r="A169" s="538"/>
      <c r="B169" s="530"/>
      <c r="C169" s="541"/>
      <c r="D169" s="596"/>
      <c r="E169" s="601" t="s">
        <v>41</v>
      </c>
      <c r="F169" s="581"/>
      <c r="G169" s="581"/>
      <c r="H169" s="582"/>
      <c r="I169" s="1291"/>
      <c r="J169" s="1291"/>
      <c r="K169" s="541"/>
      <c r="L169" s="542"/>
      <c r="M169" s="538"/>
    </row>
    <row r="170" spans="1:14" ht="14.25" customHeight="1" thickTop="1" thickBot="1" x14ac:dyDescent="0.25">
      <c r="A170" s="538"/>
      <c r="B170" s="530"/>
      <c r="C170" s="541"/>
      <c r="D170" s="596"/>
      <c r="E170" s="601" t="s">
        <v>40</v>
      </c>
      <c r="F170" s="581"/>
      <c r="G170" s="581"/>
      <c r="H170" s="582"/>
      <c r="I170" s="1291"/>
      <c r="J170" s="1291"/>
      <c r="K170" s="541"/>
      <c r="L170" s="542"/>
      <c r="M170" s="538"/>
    </row>
    <row r="171" spans="1:14" ht="14.25" customHeight="1" thickTop="1" thickBot="1" x14ac:dyDescent="0.25">
      <c r="A171" s="538"/>
      <c r="B171" s="530"/>
      <c r="C171" s="541"/>
      <c r="D171" s="596"/>
      <c r="E171" s="197" t="s">
        <v>175</v>
      </c>
      <c r="F171" s="579"/>
      <c r="G171" s="579"/>
      <c r="H171" s="590"/>
      <c r="I171" s="1297">
        <f>(I172+I173+I174+I175)</f>
        <v>0</v>
      </c>
      <c r="J171" s="1297"/>
      <c r="K171" s="541"/>
      <c r="L171" s="542"/>
      <c r="M171" s="538"/>
    </row>
    <row r="172" spans="1:14" ht="14.25" customHeight="1" thickTop="1" thickBot="1" x14ac:dyDescent="0.25">
      <c r="A172" s="538"/>
      <c r="B172" s="530"/>
      <c r="C172" s="541"/>
      <c r="D172" s="596"/>
      <c r="E172" s="601" t="s">
        <v>42</v>
      </c>
      <c r="F172" s="581"/>
      <c r="G172" s="581"/>
      <c r="H172" s="582"/>
      <c r="I172" s="1291"/>
      <c r="J172" s="1291"/>
      <c r="K172" s="541"/>
      <c r="L172" s="542"/>
      <c r="M172" s="538"/>
    </row>
    <row r="173" spans="1:14" ht="14.25" customHeight="1" thickTop="1" thickBot="1" x14ac:dyDescent="0.25">
      <c r="A173" s="538"/>
      <c r="B173" s="530"/>
      <c r="C173" s="541"/>
      <c r="D173" s="596"/>
      <c r="E173" s="601" t="s">
        <v>149</v>
      </c>
      <c r="F173" s="581"/>
      <c r="G173" s="581"/>
      <c r="H173" s="582"/>
      <c r="I173" s="1298"/>
      <c r="J173" s="1298"/>
      <c r="K173" s="541"/>
      <c r="L173" s="542"/>
      <c r="M173" s="538"/>
    </row>
    <row r="174" spans="1:14" ht="14.25" customHeight="1" thickTop="1" thickBot="1" x14ac:dyDescent="0.25">
      <c r="A174" s="538"/>
      <c r="B174" s="530"/>
      <c r="C174" s="541"/>
      <c r="D174" s="596"/>
      <c r="E174" s="601" t="s">
        <v>41</v>
      </c>
      <c r="F174" s="581"/>
      <c r="G174" s="581"/>
      <c r="H174" s="582"/>
      <c r="I174" s="1291"/>
      <c r="J174" s="1291"/>
      <c r="K174" s="541"/>
      <c r="L174" s="542"/>
      <c r="M174" s="538"/>
    </row>
    <row r="175" spans="1:14" ht="14.25" customHeight="1" thickTop="1" thickBot="1" x14ac:dyDescent="0.25">
      <c r="A175" s="538"/>
      <c r="B175" s="530"/>
      <c r="C175" s="541"/>
      <c r="D175" s="596"/>
      <c r="E175" s="601" t="s">
        <v>40</v>
      </c>
      <c r="F175" s="581"/>
      <c r="G175" s="581"/>
      <c r="H175" s="582"/>
      <c r="I175" s="1291"/>
      <c r="J175" s="1291"/>
      <c r="K175" s="541"/>
      <c r="L175" s="542"/>
      <c r="M175" s="538"/>
    </row>
    <row r="176" spans="1:14" ht="14.25" customHeight="1" thickTop="1" thickBot="1" x14ac:dyDescent="0.25">
      <c r="A176" s="538"/>
      <c r="B176" s="530"/>
      <c r="C176" s="541"/>
      <c r="D176" s="596"/>
      <c r="E176" s="197" t="s">
        <v>172</v>
      </c>
      <c r="F176" s="579"/>
      <c r="G176" s="579"/>
      <c r="H176" s="590"/>
      <c r="I176" s="1297">
        <f>(I177+I178+I179+I180)</f>
        <v>0</v>
      </c>
      <c r="J176" s="1297"/>
      <c r="K176" s="541"/>
      <c r="L176" s="542"/>
      <c r="M176" s="538"/>
    </row>
    <row r="177" spans="1:17" ht="14.25" customHeight="1" thickTop="1" thickBot="1" x14ac:dyDescent="0.25">
      <c r="A177" s="538"/>
      <c r="B177" s="530"/>
      <c r="C177" s="541"/>
      <c r="D177" s="596"/>
      <c r="E177" s="601" t="s">
        <v>42</v>
      </c>
      <c r="F177" s="581"/>
      <c r="G177" s="581"/>
      <c r="H177" s="582"/>
      <c r="I177" s="1291"/>
      <c r="J177" s="1291"/>
      <c r="K177" s="541"/>
      <c r="L177" s="542"/>
      <c r="M177" s="538"/>
    </row>
    <row r="178" spans="1:17" ht="14.25" customHeight="1" thickTop="1" thickBot="1" x14ac:dyDescent="0.25">
      <c r="A178" s="538"/>
      <c r="B178" s="530"/>
      <c r="C178" s="541"/>
      <c r="D178" s="596"/>
      <c r="E178" s="601" t="s">
        <v>149</v>
      </c>
      <c r="F178" s="581"/>
      <c r="G178" s="581"/>
      <c r="H178" s="582"/>
      <c r="I178" s="1291"/>
      <c r="J178" s="1291"/>
      <c r="K178" s="541"/>
      <c r="L178" s="542"/>
      <c r="M178" s="538"/>
    </row>
    <row r="179" spans="1:17" ht="14.25" customHeight="1" thickTop="1" thickBot="1" x14ac:dyDescent="0.25">
      <c r="A179" s="538"/>
      <c r="B179" s="530"/>
      <c r="C179" s="541"/>
      <c r="D179" s="596"/>
      <c r="E179" s="601" t="s">
        <v>41</v>
      </c>
      <c r="F179" s="581"/>
      <c r="G179" s="581"/>
      <c r="H179" s="582"/>
      <c r="I179" s="1291"/>
      <c r="J179" s="1291"/>
      <c r="K179" s="541"/>
      <c r="L179" s="542"/>
      <c r="M179" s="538"/>
    </row>
    <row r="180" spans="1:17" ht="14.25" customHeight="1" thickTop="1" thickBot="1" x14ac:dyDescent="0.25">
      <c r="A180" s="538"/>
      <c r="B180" s="530"/>
      <c r="C180" s="541"/>
      <c r="D180" s="602"/>
      <c r="E180" s="601" t="s">
        <v>40</v>
      </c>
      <c r="F180" s="581"/>
      <c r="G180" s="581"/>
      <c r="H180" s="582"/>
      <c r="I180" s="1291"/>
      <c r="J180" s="1291"/>
      <c r="K180" s="541"/>
      <c r="L180" s="542"/>
    </row>
    <row r="181" spans="1:17" ht="16.5" thickTop="1" thickBot="1" x14ac:dyDescent="0.25">
      <c r="B181" s="529"/>
      <c r="C181" s="541"/>
      <c r="D181" s="869" t="s">
        <v>68</v>
      </c>
      <c r="E181" s="208"/>
      <c r="F181" s="594"/>
      <c r="G181" s="594"/>
      <c r="H181" s="603"/>
      <c r="I181" s="1247">
        <f>SUM(I182:J219)</f>
        <v>21</v>
      </c>
      <c r="J181" s="1247"/>
      <c r="K181" s="541"/>
      <c r="L181" s="542"/>
      <c r="P181" s="538"/>
      <c r="Q181" s="538"/>
    </row>
    <row r="182" spans="1:17" s="538" customFormat="1" ht="14.25" customHeight="1" thickTop="1" thickBot="1" x14ac:dyDescent="0.25">
      <c r="A182" s="531"/>
      <c r="B182" s="529"/>
      <c r="C182" s="529"/>
      <c r="D182" s="604"/>
      <c r="E182" s="116" t="s">
        <v>45</v>
      </c>
      <c r="F182" s="605"/>
      <c r="G182" s="605"/>
      <c r="H182" s="606"/>
      <c r="I182" s="1291"/>
      <c r="J182" s="1291"/>
      <c r="K182" s="541"/>
      <c r="L182" s="542"/>
      <c r="M182" s="531"/>
      <c r="N182" s="531"/>
      <c r="O182" s="531"/>
      <c r="P182" s="531"/>
      <c r="Q182" s="531"/>
    </row>
    <row r="183" spans="1:17" ht="14.25" customHeight="1" thickTop="1" thickBot="1" x14ac:dyDescent="0.25">
      <c r="B183" s="529"/>
      <c r="C183" s="529"/>
      <c r="D183" s="604"/>
      <c r="E183" s="116" t="s">
        <v>31</v>
      </c>
      <c r="F183" s="581"/>
      <c r="G183" s="581"/>
      <c r="H183" s="582"/>
      <c r="I183" s="1291"/>
      <c r="J183" s="1291"/>
      <c r="K183" s="541"/>
      <c r="L183" s="542"/>
    </row>
    <row r="184" spans="1:17" ht="14.25" customHeight="1" thickTop="1" thickBot="1" x14ac:dyDescent="0.25">
      <c r="B184" s="529"/>
      <c r="C184" s="529"/>
      <c r="D184" s="604"/>
      <c r="E184" s="116" t="s">
        <v>46</v>
      </c>
      <c r="F184" s="607"/>
      <c r="G184" s="581"/>
      <c r="H184" s="582"/>
      <c r="I184" s="1291"/>
      <c r="J184" s="1291"/>
      <c r="K184" s="541"/>
      <c r="L184" s="542"/>
    </row>
    <row r="185" spans="1:17" ht="14.25" customHeight="1" thickTop="1" thickBot="1" x14ac:dyDescent="0.25">
      <c r="B185" s="529"/>
      <c r="C185" s="541"/>
      <c r="D185" s="604"/>
      <c r="E185" s="116" t="s">
        <v>70</v>
      </c>
      <c r="F185" s="581"/>
      <c r="G185" s="581"/>
      <c r="H185" s="582"/>
      <c r="I185" s="1291"/>
      <c r="J185" s="1291"/>
      <c r="K185" s="541"/>
      <c r="L185" s="542"/>
    </row>
    <row r="186" spans="1:17" ht="14.25" customHeight="1" thickTop="1" thickBot="1" x14ac:dyDescent="0.4">
      <c r="B186" s="529"/>
      <c r="C186" s="541"/>
      <c r="D186" s="604"/>
      <c r="E186" s="116" t="s">
        <v>29</v>
      </c>
      <c r="F186" s="581"/>
      <c r="G186" s="581"/>
      <c r="H186" s="582"/>
      <c r="I186" s="1291"/>
      <c r="J186" s="1291"/>
      <c r="K186" s="541"/>
      <c r="L186" s="542"/>
      <c r="M186" s="44"/>
    </row>
    <row r="187" spans="1:17" ht="14.25" customHeight="1" thickTop="1" thickBot="1" x14ac:dyDescent="0.4">
      <c r="B187" s="529"/>
      <c r="C187" s="541"/>
      <c r="D187" s="604"/>
      <c r="E187" s="116" t="s">
        <v>124</v>
      </c>
      <c r="F187" s="581"/>
      <c r="G187" s="581"/>
      <c r="H187" s="582"/>
      <c r="I187" s="1291"/>
      <c r="J187" s="1291"/>
      <c r="K187" s="541"/>
      <c r="L187" s="542"/>
      <c r="M187" s="44"/>
    </row>
    <row r="188" spans="1:17" ht="14.25" customHeight="1" thickTop="1" thickBot="1" x14ac:dyDescent="0.25">
      <c r="B188" s="529"/>
      <c r="C188" s="541"/>
      <c r="D188" s="608"/>
      <c r="E188" s="116" t="s">
        <v>71</v>
      </c>
      <c r="F188" s="581"/>
      <c r="G188" s="581"/>
      <c r="H188" s="582"/>
      <c r="I188" s="1291"/>
      <c r="J188" s="1291"/>
      <c r="K188" s="541"/>
      <c r="L188" s="542"/>
    </row>
    <row r="189" spans="1:17" ht="14.25" customHeight="1" thickTop="1" thickBot="1" x14ac:dyDescent="0.25">
      <c r="B189" s="529"/>
      <c r="C189" s="541"/>
      <c r="D189" s="604"/>
      <c r="E189" s="116" t="s">
        <v>47</v>
      </c>
      <c r="F189" s="581"/>
      <c r="G189" s="581"/>
      <c r="H189" s="582"/>
      <c r="I189" s="1291"/>
      <c r="J189" s="1291"/>
      <c r="K189" s="541"/>
      <c r="L189" s="542"/>
    </row>
    <row r="190" spans="1:17" ht="14.25" customHeight="1" thickTop="1" thickBot="1" x14ac:dyDescent="0.25">
      <c r="B190" s="529"/>
      <c r="C190" s="541"/>
      <c r="D190" s="608"/>
      <c r="E190" s="117" t="s">
        <v>73</v>
      </c>
      <c r="F190" s="581"/>
      <c r="G190" s="581"/>
      <c r="H190" s="582"/>
      <c r="I190" s="1291"/>
      <c r="J190" s="1291"/>
      <c r="K190" s="541"/>
      <c r="L190" s="542"/>
    </row>
    <row r="191" spans="1:17" ht="14.25" customHeight="1" thickTop="1" thickBot="1" x14ac:dyDescent="0.25">
      <c r="B191" s="529"/>
      <c r="C191" s="541"/>
      <c r="D191" s="604"/>
      <c r="E191" s="116" t="s">
        <v>72</v>
      </c>
      <c r="F191" s="581"/>
      <c r="G191" s="581"/>
      <c r="H191" s="582"/>
      <c r="I191" s="1291"/>
      <c r="J191" s="1291"/>
      <c r="K191" s="541"/>
      <c r="L191" s="542"/>
    </row>
    <row r="192" spans="1:17" ht="14.25" customHeight="1" thickTop="1" thickBot="1" x14ac:dyDescent="0.25">
      <c r="B192" s="529"/>
      <c r="C192" s="541"/>
      <c r="D192" s="604"/>
      <c r="E192" s="116" t="s">
        <v>67</v>
      </c>
      <c r="F192" s="581"/>
      <c r="G192" s="581"/>
      <c r="H192" s="582"/>
      <c r="I192" s="1291">
        <v>1</v>
      </c>
      <c r="J192" s="1291"/>
      <c r="K192" s="541"/>
      <c r="L192" s="542"/>
    </row>
    <row r="193" spans="2:12" ht="14.25" customHeight="1" thickTop="1" thickBot="1" x14ac:dyDescent="0.25">
      <c r="B193" s="529"/>
      <c r="C193" s="541"/>
      <c r="D193" s="604"/>
      <c r="E193" s="118" t="s">
        <v>115</v>
      </c>
      <c r="F193" s="578"/>
      <c r="G193" s="578"/>
      <c r="H193" s="578"/>
      <c r="I193" s="1291"/>
      <c r="J193" s="1291"/>
      <c r="K193" s="541"/>
      <c r="L193" s="542"/>
    </row>
    <row r="194" spans="2:12" ht="14.25" customHeight="1" thickTop="1" thickBot="1" x14ac:dyDescent="0.25">
      <c r="B194" s="529"/>
      <c r="C194" s="541"/>
      <c r="D194" s="604"/>
      <c r="E194" s="119" t="s">
        <v>57</v>
      </c>
      <c r="F194" s="581"/>
      <c r="G194" s="581"/>
      <c r="H194" s="582"/>
      <c r="I194" s="1291"/>
      <c r="J194" s="1291"/>
      <c r="K194" s="541"/>
      <c r="L194" s="542"/>
    </row>
    <row r="195" spans="2:12" ht="14.25" customHeight="1" thickTop="1" thickBot="1" x14ac:dyDescent="0.25">
      <c r="B195" s="529"/>
      <c r="C195" s="541"/>
      <c r="D195" s="604"/>
      <c r="E195" s="116" t="s">
        <v>74</v>
      </c>
      <c r="F195" s="578"/>
      <c r="G195" s="578"/>
      <c r="H195" s="578"/>
      <c r="I195" s="1291"/>
      <c r="J195" s="1291"/>
      <c r="K195" s="541"/>
      <c r="L195" s="542"/>
    </row>
    <row r="196" spans="2:12" ht="14.25" customHeight="1" thickTop="1" thickBot="1" x14ac:dyDescent="0.25">
      <c r="B196" s="529"/>
      <c r="C196" s="541"/>
      <c r="D196" s="604"/>
      <c r="E196" s="116" t="s">
        <v>79</v>
      </c>
      <c r="F196" s="581"/>
      <c r="G196" s="581"/>
      <c r="H196" s="582"/>
      <c r="I196" s="1291"/>
      <c r="J196" s="1291"/>
      <c r="K196" s="541"/>
      <c r="L196" s="542"/>
    </row>
    <row r="197" spans="2:12" ht="14.25" customHeight="1" thickTop="1" thickBot="1" x14ac:dyDescent="0.25">
      <c r="B197" s="529"/>
      <c r="C197" s="541"/>
      <c r="D197" s="604"/>
      <c r="E197" s="116" t="s">
        <v>66</v>
      </c>
      <c r="F197" s="581"/>
      <c r="G197" s="581"/>
      <c r="H197" s="582"/>
      <c r="I197" s="1291"/>
      <c r="J197" s="1291"/>
      <c r="K197" s="541"/>
      <c r="L197" s="542"/>
    </row>
    <row r="198" spans="2:12" ht="14.25" customHeight="1" thickTop="1" thickBot="1" x14ac:dyDescent="0.25">
      <c r="B198" s="529"/>
      <c r="C198" s="541"/>
      <c r="D198" s="604"/>
      <c r="E198" s="116" t="s">
        <v>75</v>
      </c>
      <c r="F198" s="607"/>
      <c r="G198" s="581"/>
      <c r="H198" s="582"/>
      <c r="I198" s="1291"/>
      <c r="J198" s="1291"/>
      <c r="K198" s="541"/>
      <c r="L198" s="542"/>
    </row>
    <row r="199" spans="2:12" ht="14.25" customHeight="1" thickTop="1" thickBot="1" x14ac:dyDescent="0.25">
      <c r="B199" s="529"/>
      <c r="C199" s="529"/>
      <c r="D199" s="608"/>
      <c r="E199" s="116" t="s">
        <v>78</v>
      </c>
      <c r="F199" s="607"/>
      <c r="G199" s="581"/>
      <c r="H199" s="582"/>
      <c r="I199" s="1291"/>
      <c r="J199" s="1291"/>
      <c r="K199" s="541"/>
      <c r="L199" s="542"/>
    </row>
    <row r="200" spans="2:12" ht="14.25" customHeight="1" thickTop="1" thickBot="1" x14ac:dyDescent="0.25">
      <c r="B200" s="529"/>
      <c r="C200" s="529"/>
      <c r="D200" s="604"/>
      <c r="E200" s="111" t="s">
        <v>95</v>
      </c>
      <c r="F200" s="578"/>
      <c r="G200" s="578"/>
      <c r="H200" s="578"/>
      <c r="I200" s="1291"/>
      <c r="J200" s="1291"/>
      <c r="K200" s="541"/>
      <c r="L200" s="542"/>
    </row>
    <row r="201" spans="2:12" ht="14.25" customHeight="1" thickTop="1" thickBot="1" x14ac:dyDescent="0.25">
      <c r="B201" s="529"/>
      <c r="C201" s="529"/>
      <c r="D201" s="604"/>
      <c r="E201" s="119" t="s">
        <v>97</v>
      </c>
      <c r="F201" s="581"/>
      <c r="G201" s="581"/>
      <c r="H201" s="582"/>
      <c r="I201" s="1291"/>
      <c r="J201" s="1291"/>
      <c r="K201" s="541"/>
      <c r="L201" s="542"/>
    </row>
    <row r="202" spans="2:12" ht="14.25" customHeight="1" thickTop="1" thickBot="1" x14ac:dyDescent="0.25">
      <c r="B202" s="529"/>
      <c r="C202" s="529"/>
      <c r="D202" s="604"/>
      <c r="E202" s="119" t="s">
        <v>102</v>
      </c>
      <c r="F202" s="581"/>
      <c r="G202" s="581"/>
      <c r="H202" s="582"/>
      <c r="I202" s="1291"/>
      <c r="J202" s="1291"/>
      <c r="K202" s="541"/>
      <c r="L202" s="542"/>
    </row>
    <row r="203" spans="2:12" ht="14.25" customHeight="1" thickTop="1" thickBot="1" x14ac:dyDescent="0.25">
      <c r="B203" s="529"/>
      <c r="C203" s="529"/>
      <c r="D203" s="604"/>
      <c r="E203" s="119" t="s">
        <v>99</v>
      </c>
      <c r="F203" s="581"/>
      <c r="G203" s="581"/>
      <c r="H203" s="582"/>
      <c r="I203" s="1291"/>
      <c r="J203" s="1291"/>
      <c r="K203" s="541"/>
      <c r="L203" s="542"/>
    </row>
    <row r="204" spans="2:12" ht="14.25" customHeight="1" thickTop="1" thickBot="1" x14ac:dyDescent="0.25">
      <c r="B204" s="529"/>
      <c r="C204" s="529"/>
      <c r="D204" s="604"/>
      <c r="E204" s="120" t="s">
        <v>118</v>
      </c>
      <c r="F204" s="578"/>
      <c r="G204" s="578"/>
      <c r="H204" s="578"/>
      <c r="I204" s="1291"/>
      <c r="J204" s="1291"/>
      <c r="K204" s="541"/>
      <c r="L204" s="542"/>
    </row>
    <row r="205" spans="2:12" ht="14.25" customHeight="1" thickTop="1" thickBot="1" x14ac:dyDescent="0.25">
      <c r="B205" s="529"/>
      <c r="C205" s="529"/>
      <c r="D205" s="608"/>
      <c r="E205" s="119" t="s">
        <v>100</v>
      </c>
      <c r="F205" s="581"/>
      <c r="G205" s="581"/>
      <c r="H205" s="582"/>
      <c r="I205" s="1291">
        <v>5</v>
      </c>
      <c r="J205" s="1291"/>
      <c r="K205" s="541"/>
      <c r="L205" s="542"/>
    </row>
    <row r="206" spans="2:12" ht="14.25" customHeight="1" thickTop="1" thickBot="1" x14ac:dyDescent="0.25">
      <c r="B206" s="529"/>
      <c r="C206" s="529"/>
      <c r="D206" s="608"/>
      <c r="E206" s="119" t="s">
        <v>101</v>
      </c>
      <c r="F206" s="581"/>
      <c r="G206" s="581"/>
      <c r="H206" s="582"/>
      <c r="I206" s="1291"/>
      <c r="J206" s="1291"/>
      <c r="K206" s="541"/>
      <c r="L206" s="542"/>
    </row>
    <row r="207" spans="2:12" ht="14.25" customHeight="1" thickTop="1" thickBot="1" x14ac:dyDescent="0.25">
      <c r="B207" s="529"/>
      <c r="C207" s="529"/>
      <c r="D207" s="608"/>
      <c r="E207" s="121" t="s">
        <v>98</v>
      </c>
      <c r="F207" s="581"/>
      <c r="G207" s="581"/>
      <c r="H207" s="582"/>
      <c r="I207" s="1291"/>
      <c r="J207" s="1291"/>
      <c r="K207" s="541"/>
      <c r="L207" s="542"/>
    </row>
    <row r="208" spans="2:12" ht="14.25" customHeight="1" thickTop="1" thickBot="1" x14ac:dyDescent="0.25">
      <c r="B208" s="529"/>
      <c r="C208" s="529"/>
      <c r="D208" s="608"/>
      <c r="E208" s="119" t="s">
        <v>117</v>
      </c>
      <c r="F208" s="581"/>
      <c r="G208" s="581"/>
      <c r="H208" s="582"/>
      <c r="I208" s="1291"/>
      <c r="J208" s="1291"/>
      <c r="K208" s="541"/>
      <c r="L208" s="542"/>
    </row>
    <row r="209" spans="2:12" ht="14.25" customHeight="1" thickTop="1" thickBot="1" x14ac:dyDescent="0.25">
      <c r="B209" s="529"/>
      <c r="C209" s="529"/>
      <c r="D209" s="608"/>
      <c r="E209" s="119" t="s">
        <v>81</v>
      </c>
      <c r="F209" s="581"/>
      <c r="G209" s="581"/>
      <c r="H209" s="582"/>
      <c r="I209" s="1291"/>
      <c r="J209" s="1291"/>
      <c r="K209" s="541"/>
      <c r="L209" s="542"/>
    </row>
    <row r="210" spans="2:12" ht="14.25" customHeight="1" thickTop="1" thickBot="1" x14ac:dyDescent="0.25">
      <c r="B210" s="529"/>
      <c r="C210" s="529"/>
      <c r="D210" s="608"/>
      <c r="E210" s="119" t="s">
        <v>143</v>
      </c>
      <c r="F210" s="581"/>
      <c r="G210" s="581"/>
      <c r="H210" s="582"/>
      <c r="I210" s="1291"/>
      <c r="J210" s="1291"/>
      <c r="K210" s="541"/>
      <c r="L210" s="542"/>
    </row>
    <row r="211" spans="2:12" ht="14.25" customHeight="1" thickTop="1" thickBot="1" x14ac:dyDescent="0.25">
      <c r="B211" s="529"/>
      <c r="C211" s="529"/>
      <c r="D211" s="608"/>
      <c r="E211" s="119" t="s">
        <v>155</v>
      </c>
      <c r="F211" s="581"/>
      <c r="G211" s="581"/>
      <c r="H211" s="582"/>
      <c r="I211" s="1291"/>
      <c r="J211" s="1291"/>
      <c r="K211" s="541"/>
      <c r="L211" s="542"/>
    </row>
    <row r="212" spans="2:12" ht="14.25" customHeight="1" thickTop="1" thickBot="1" x14ac:dyDescent="0.25">
      <c r="B212" s="529"/>
      <c r="C212" s="529"/>
      <c r="D212" s="608"/>
      <c r="E212" s="119" t="s">
        <v>156</v>
      </c>
      <c r="F212" s="581"/>
      <c r="G212" s="581"/>
      <c r="H212" s="582"/>
      <c r="I212" s="1291"/>
      <c r="J212" s="1291"/>
      <c r="K212" s="541"/>
      <c r="L212" s="542"/>
    </row>
    <row r="213" spans="2:12" ht="14.25" customHeight="1" thickTop="1" thickBot="1" x14ac:dyDescent="0.25">
      <c r="B213" s="529"/>
      <c r="C213" s="529"/>
      <c r="D213" s="608"/>
      <c r="E213" s="119" t="s">
        <v>116</v>
      </c>
      <c r="F213" s="581"/>
      <c r="G213" s="581"/>
      <c r="H213" s="582"/>
      <c r="I213" s="1291"/>
      <c r="J213" s="1291"/>
      <c r="K213" s="541"/>
      <c r="L213" s="542"/>
    </row>
    <row r="214" spans="2:12" ht="14.25" customHeight="1" thickTop="1" thickBot="1" x14ac:dyDescent="0.25">
      <c r="B214" s="529"/>
      <c r="C214" s="529"/>
      <c r="D214" s="608"/>
      <c r="E214" s="120" t="s">
        <v>80</v>
      </c>
      <c r="F214" s="581"/>
      <c r="G214" s="581"/>
      <c r="H214" s="582"/>
      <c r="I214" s="1291"/>
      <c r="J214" s="1291"/>
      <c r="K214" s="541"/>
      <c r="L214" s="542"/>
    </row>
    <row r="215" spans="2:12" ht="14.25" customHeight="1" thickTop="1" thickBot="1" x14ac:dyDescent="0.25">
      <c r="B215" s="529"/>
      <c r="C215" s="529"/>
      <c r="D215" s="604"/>
      <c r="E215" s="116" t="s">
        <v>77</v>
      </c>
      <c r="F215" s="578"/>
      <c r="G215" s="578"/>
      <c r="H215" s="578"/>
      <c r="I215" s="1291"/>
      <c r="J215" s="1291"/>
      <c r="K215" s="541"/>
      <c r="L215" s="542"/>
    </row>
    <row r="216" spans="2:12" ht="14.25" customHeight="1" thickTop="1" thickBot="1" x14ac:dyDescent="0.25">
      <c r="B216" s="529"/>
      <c r="C216" s="529"/>
      <c r="D216" s="51"/>
      <c r="E216" s="119" t="s">
        <v>76</v>
      </c>
      <c r="F216" s="581"/>
      <c r="G216" s="581"/>
      <c r="H216" s="582"/>
      <c r="I216" s="1291"/>
      <c r="J216" s="1291"/>
      <c r="K216" s="541"/>
      <c r="L216" s="542"/>
    </row>
    <row r="217" spans="2:12" ht="14.25" customHeight="1" thickTop="1" thickBot="1" x14ac:dyDescent="0.25">
      <c r="B217" s="529"/>
      <c r="C217" s="529"/>
      <c r="D217" s="608"/>
      <c r="E217" s="116" t="s">
        <v>69</v>
      </c>
      <c r="F217" s="581"/>
      <c r="G217" s="581"/>
      <c r="H217" s="582"/>
      <c r="I217" s="1299"/>
      <c r="J217" s="1299"/>
      <c r="K217" s="541"/>
      <c r="L217" s="542"/>
    </row>
    <row r="218" spans="2:12" ht="14.25" customHeight="1" thickTop="1" thickBot="1" x14ac:dyDescent="0.25">
      <c r="B218" s="529"/>
      <c r="C218" s="529"/>
      <c r="D218" s="608"/>
      <c r="E218" s="119" t="s">
        <v>135</v>
      </c>
      <c r="F218" s="581"/>
      <c r="G218" s="581"/>
      <c r="H218" s="582"/>
      <c r="I218" s="1299">
        <v>8</v>
      </c>
      <c r="J218" s="1299"/>
      <c r="K218" s="541"/>
      <c r="L218" s="542"/>
    </row>
    <row r="219" spans="2:12" ht="14.25" customHeight="1" thickTop="1" thickBot="1" x14ac:dyDescent="0.25">
      <c r="B219" s="529"/>
      <c r="C219" s="529"/>
      <c r="D219" s="609"/>
      <c r="E219" s="122" t="s">
        <v>44</v>
      </c>
      <c r="F219" s="581"/>
      <c r="G219" s="581"/>
      <c r="H219" s="582"/>
      <c r="I219" s="1299">
        <v>7</v>
      </c>
      <c r="J219" s="1299"/>
      <c r="K219" s="541"/>
      <c r="L219" s="542"/>
    </row>
    <row r="220" spans="2:12" ht="16.5" thickTop="1" thickBot="1" x14ac:dyDescent="0.25">
      <c r="B220" s="529"/>
      <c r="C220" s="540"/>
      <c r="D220" s="157" t="s">
        <v>162</v>
      </c>
      <c r="E220" s="158"/>
      <c r="F220" s="158"/>
      <c r="G220" s="158"/>
      <c r="H220" s="159"/>
      <c r="I220" s="1238">
        <f>(I221+I222+I223)</f>
        <v>118</v>
      </c>
      <c r="J220" s="1304"/>
      <c r="K220" s="541"/>
      <c r="L220" s="542"/>
    </row>
    <row r="221" spans="2:12" ht="14.25" customHeight="1" thickTop="1" thickBot="1" x14ac:dyDescent="0.25">
      <c r="B221" s="529"/>
      <c r="C221" s="529"/>
      <c r="D221" s="610"/>
      <c r="E221" s="601" t="s">
        <v>82</v>
      </c>
      <c r="F221" s="611"/>
      <c r="G221" s="611"/>
      <c r="H221" s="612"/>
      <c r="I221" s="1302">
        <v>69</v>
      </c>
      <c r="J221" s="1303"/>
      <c r="K221" s="541"/>
      <c r="L221" s="542"/>
    </row>
    <row r="222" spans="2:12" ht="14.25" customHeight="1" thickTop="1" thickBot="1" x14ac:dyDescent="0.25">
      <c r="B222" s="529"/>
      <c r="C222" s="529"/>
      <c r="D222" s="540"/>
      <c r="E222" s="601" t="s">
        <v>145</v>
      </c>
      <c r="F222" s="611"/>
      <c r="G222" s="611"/>
      <c r="H222" s="612"/>
      <c r="I222" s="1302"/>
      <c r="J222" s="1303"/>
      <c r="K222" s="541"/>
      <c r="L222" s="542"/>
    </row>
    <row r="223" spans="2:12" ht="14.25" customHeight="1" thickTop="1" thickBot="1" x14ac:dyDescent="0.25">
      <c r="B223" s="529"/>
      <c r="C223" s="529"/>
      <c r="D223" s="540"/>
      <c r="E223" s="601" t="s">
        <v>176</v>
      </c>
      <c r="F223" s="611"/>
      <c r="G223" s="611"/>
      <c r="H223" s="612"/>
      <c r="I223" s="1302">
        <v>49</v>
      </c>
      <c r="J223" s="1303"/>
      <c r="K223" s="541"/>
      <c r="L223" s="542"/>
    </row>
    <row r="224" spans="2:12" ht="14.25" customHeight="1" thickTop="1" thickBot="1" x14ac:dyDescent="0.25">
      <c r="B224"/>
      <c r="C224" s="529"/>
      <c r="D224" s="24"/>
      <c r="E224" s="209" t="s">
        <v>83</v>
      </c>
      <c r="F224" s="178"/>
      <c r="G224" s="178"/>
      <c r="H224" s="179"/>
      <c r="I224" s="1295">
        <f>SUM(I225:I226)</f>
        <v>2</v>
      </c>
      <c r="J224" s="1296"/>
      <c r="K224" s="541"/>
      <c r="L224" s="542"/>
    </row>
    <row r="225" spans="2:13" ht="14.25" customHeight="1" thickTop="1" thickBot="1" x14ac:dyDescent="0.25">
      <c r="B225" s="529"/>
      <c r="C225" s="529"/>
      <c r="D225" s="540"/>
      <c r="E225" s="613" t="s">
        <v>84</v>
      </c>
      <c r="F225" s="597"/>
      <c r="G225" s="597"/>
      <c r="H225" s="614"/>
      <c r="I225" s="1302"/>
      <c r="J225" s="1303"/>
      <c r="K225" s="541"/>
      <c r="L225" s="542"/>
    </row>
    <row r="226" spans="2:13" ht="14.25" customHeight="1" thickTop="1" thickBot="1" x14ac:dyDescent="0.25">
      <c r="B226" s="529"/>
      <c r="C226" s="529"/>
      <c r="D226" s="540"/>
      <c r="E226" s="615" t="s">
        <v>85</v>
      </c>
      <c r="F226" s="597"/>
      <c r="G226" s="597"/>
      <c r="H226" s="614"/>
      <c r="I226" s="1300">
        <v>2</v>
      </c>
      <c r="J226" s="1301"/>
      <c r="K226" s="541"/>
      <c r="L226" s="542"/>
    </row>
    <row r="227" spans="2:13" ht="14.25" customHeight="1" thickTop="1" thickBot="1" x14ac:dyDescent="0.25">
      <c r="B227" s="529"/>
      <c r="C227" s="529"/>
      <c r="D227" s="540"/>
      <c r="E227" s="209" t="s">
        <v>174</v>
      </c>
      <c r="F227" s="178"/>
      <c r="G227" s="178"/>
      <c r="H227" s="179"/>
      <c r="I227" s="1295">
        <f>(I228+I229+I230+I231)</f>
        <v>0</v>
      </c>
      <c r="J227" s="1296"/>
      <c r="K227" s="541"/>
      <c r="L227" s="542"/>
    </row>
    <row r="228" spans="2:13" ht="14.25" customHeight="1" thickTop="1" thickBot="1" x14ac:dyDescent="0.25">
      <c r="B228" s="529"/>
      <c r="C228" s="529"/>
      <c r="D228" s="540"/>
      <c r="E228" s="615" t="s">
        <v>119</v>
      </c>
      <c r="F228" s="597"/>
      <c r="G228" s="597"/>
      <c r="H228" s="614"/>
      <c r="I228" s="1302"/>
      <c r="J228" s="1303"/>
      <c r="K228" s="541"/>
      <c r="L228" s="542"/>
    </row>
    <row r="229" spans="2:13" ht="14.25" customHeight="1" thickTop="1" thickBot="1" x14ac:dyDescent="0.25">
      <c r="B229" s="529"/>
      <c r="C229" s="529"/>
      <c r="D229" s="540"/>
      <c r="E229" s="615" t="s">
        <v>87</v>
      </c>
      <c r="F229" s="597"/>
      <c r="G229" s="597"/>
      <c r="H229" s="614"/>
      <c r="I229" s="1302"/>
      <c r="J229" s="1303"/>
      <c r="K229" s="541"/>
      <c r="L229" s="542"/>
    </row>
    <row r="230" spans="2:13" ht="14.25" customHeight="1" thickTop="1" thickBot="1" x14ac:dyDescent="0.25">
      <c r="B230" s="529"/>
      <c r="C230" s="529"/>
      <c r="D230" s="540"/>
      <c r="E230" s="615" t="s">
        <v>88</v>
      </c>
      <c r="F230" s="597"/>
      <c r="G230" s="597"/>
      <c r="H230" s="614"/>
      <c r="I230" s="1302"/>
      <c r="J230" s="1303"/>
      <c r="K230" s="541"/>
      <c r="L230" s="542"/>
    </row>
    <row r="231" spans="2:13" ht="14.25" customHeight="1" thickTop="1" thickBot="1" x14ac:dyDescent="0.25">
      <c r="B231" s="529"/>
      <c r="C231" s="529"/>
      <c r="D231" s="540"/>
      <c r="E231" s="616" t="s">
        <v>173</v>
      </c>
      <c r="F231" s="581"/>
      <c r="G231" s="581"/>
      <c r="H231" s="582"/>
      <c r="I231" s="1302"/>
      <c r="J231" s="1303"/>
      <c r="K231" s="541"/>
      <c r="L231" s="542"/>
    </row>
    <row r="232" spans="2:13" ht="14.25" customHeight="1" thickTop="1" thickBot="1" x14ac:dyDescent="0.25">
      <c r="B232" s="529"/>
      <c r="C232" s="529"/>
      <c r="D232" s="157" t="s">
        <v>163</v>
      </c>
      <c r="E232" s="158"/>
      <c r="F232" s="158"/>
      <c r="G232" s="158"/>
      <c r="H232" s="159"/>
      <c r="I232" s="1238">
        <f>(I233+I234+I235)</f>
        <v>114</v>
      </c>
      <c r="J232" s="1304"/>
      <c r="K232" s="541"/>
      <c r="L232" s="542"/>
    </row>
    <row r="233" spans="2:13" ht="14.25" customHeight="1" thickTop="1" thickBot="1" x14ac:dyDescent="0.25">
      <c r="B233" s="529"/>
      <c r="C233" s="529"/>
      <c r="D233" s="540"/>
      <c r="E233" s="617" t="s">
        <v>9</v>
      </c>
      <c r="F233" s="578"/>
      <c r="G233" s="578"/>
      <c r="H233" s="578"/>
      <c r="I233" s="1308">
        <v>20</v>
      </c>
      <c r="J233" s="1308"/>
      <c r="K233" s="541"/>
      <c r="L233" s="542"/>
    </row>
    <row r="234" spans="2:13" ht="14.25" customHeight="1" thickTop="1" thickBot="1" x14ac:dyDescent="0.25">
      <c r="B234" s="529"/>
      <c r="C234" s="529"/>
      <c r="D234" s="540"/>
      <c r="E234" s="601" t="s">
        <v>144</v>
      </c>
      <c r="F234" s="581"/>
      <c r="G234" s="581"/>
      <c r="H234" s="582"/>
      <c r="I234" s="1299"/>
      <c r="J234" s="1299"/>
      <c r="K234" s="541"/>
      <c r="L234" s="542"/>
    </row>
    <row r="235" spans="2:13" ht="14.25" customHeight="1" thickTop="1" thickBot="1" x14ac:dyDescent="0.25">
      <c r="B235" s="529"/>
      <c r="C235" s="529"/>
      <c r="D235" s="540"/>
      <c r="E235" s="618" t="s">
        <v>24</v>
      </c>
      <c r="F235" s="584"/>
      <c r="G235" s="584"/>
      <c r="H235" s="585"/>
      <c r="I235" s="1299">
        <v>94</v>
      </c>
      <c r="J235" s="1299"/>
      <c r="K235" s="541"/>
      <c r="L235" s="542"/>
    </row>
    <row r="236" spans="2:13" ht="14.25" customHeight="1" thickTop="1" thickBot="1" x14ac:dyDescent="0.25">
      <c r="B236" s="529"/>
      <c r="C236" s="529"/>
      <c r="D236" s="157" t="s">
        <v>164</v>
      </c>
      <c r="E236" s="158"/>
      <c r="F236" s="158"/>
      <c r="G236" s="158"/>
      <c r="H236" s="159"/>
      <c r="I236" s="1238">
        <f>SUM(I237:J240)</f>
        <v>51</v>
      </c>
      <c r="J236" s="1304"/>
      <c r="K236" s="541"/>
      <c r="L236" s="542"/>
    </row>
    <row r="237" spans="2:13" ht="14.25" customHeight="1" thickTop="1" thickBot="1" x14ac:dyDescent="0.25">
      <c r="B237" s="529"/>
      <c r="C237" s="529"/>
      <c r="D237" s="610"/>
      <c r="E237" s="601" t="s">
        <v>9</v>
      </c>
      <c r="F237" s="581"/>
      <c r="G237" s="581"/>
      <c r="H237" s="582"/>
      <c r="I237" s="1299"/>
      <c r="J237" s="1299"/>
      <c r="K237" s="541"/>
      <c r="L237" s="542"/>
    </row>
    <row r="238" spans="2:13" ht="14.25" customHeight="1" thickTop="1" thickBot="1" x14ac:dyDescent="0.25">
      <c r="B238" s="529"/>
      <c r="C238" s="529"/>
      <c r="D238" s="540"/>
      <c r="E238" s="601" t="s">
        <v>144</v>
      </c>
      <c r="F238" s="581"/>
      <c r="G238" s="581"/>
      <c r="H238" s="582"/>
      <c r="I238" s="1299"/>
      <c r="J238" s="1299"/>
      <c r="K238" s="541"/>
      <c r="L238" s="542"/>
    </row>
    <row r="239" spans="2:13" ht="14.25" customHeight="1" thickTop="1" thickBot="1" x14ac:dyDescent="0.25">
      <c r="B239" s="529"/>
      <c r="C239" s="529"/>
      <c r="D239" s="540"/>
      <c r="E239" s="618" t="s">
        <v>24</v>
      </c>
      <c r="F239" s="584"/>
      <c r="G239" s="584"/>
      <c r="H239" s="585"/>
      <c r="I239" s="1299">
        <v>51</v>
      </c>
      <c r="J239" s="1299"/>
      <c r="K239" s="541"/>
      <c r="L239" s="542"/>
    </row>
    <row r="240" spans="2:13" ht="14.25" customHeight="1" thickTop="1" thickBot="1" x14ac:dyDescent="0.25">
      <c r="B240" s="529"/>
      <c r="C240" s="529"/>
      <c r="D240" s="540"/>
      <c r="E240" s="618" t="s">
        <v>12</v>
      </c>
      <c r="F240" s="584"/>
      <c r="G240" s="584"/>
      <c r="H240" s="585"/>
      <c r="I240" s="1302"/>
      <c r="J240" s="1303"/>
      <c r="K240" s="541"/>
      <c r="L240" s="542"/>
      <c r="M240" s="619"/>
    </row>
    <row r="241" spans="2:12" ht="14.25" customHeight="1" thickTop="1" thickBot="1" x14ac:dyDescent="0.3">
      <c r="B241" s="529"/>
      <c r="C241" s="529"/>
      <c r="D241" s="540"/>
      <c r="E241" s="1305" t="s">
        <v>32</v>
      </c>
      <c r="F241" s="1306"/>
      <c r="G241" s="1306"/>
      <c r="H241" s="1307"/>
      <c r="I241" s="1271">
        <f>(I242+I243+I244+I245)</f>
        <v>8</v>
      </c>
      <c r="J241" s="1271"/>
      <c r="K241" s="541"/>
      <c r="L241" s="542"/>
    </row>
    <row r="242" spans="2:12" ht="14.25" customHeight="1" thickTop="1" thickBot="1" x14ac:dyDescent="0.25">
      <c r="B242" s="529"/>
      <c r="C242" s="529"/>
      <c r="D242" s="540"/>
      <c r="E242" s="617" t="s">
        <v>9</v>
      </c>
      <c r="F242" s="578"/>
      <c r="G242" s="578"/>
      <c r="H242" s="578"/>
      <c r="I242" s="1308">
        <v>3</v>
      </c>
      <c r="J242" s="1308"/>
      <c r="K242" s="541"/>
      <c r="L242" s="501"/>
    </row>
    <row r="243" spans="2:12" ht="14.25" customHeight="1" thickTop="1" thickBot="1" x14ac:dyDescent="0.25">
      <c r="B243" s="529"/>
      <c r="C243" s="529"/>
      <c r="D243" s="540"/>
      <c r="E243" s="601" t="s">
        <v>144</v>
      </c>
      <c r="F243" s="581"/>
      <c r="G243" s="581"/>
      <c r="H243" s="582"/>
      <c r="I243" s="1299"/>
      <c r="J243" s="1299"/>
      <c r="K243" s="541"/>
      <c r="L243" s="501"/>
    </row>
    <row r="244" spans="2:12" ht="14.25" customHeight="1" thickTop="1" thickBot="1" x14ac:dyDescent="0.25">
      <c r="B244" s="529"/>
      <c r="C244" s="529"/>
      <c r="D244" s="540"/>
      <c r="E244" s="618" t="s">
        <v>24</v>
      </c>
      <c r="F244" s="584"/>
      <c r="G244" s="584"/>
      <c r="H244" s="585"/>
      <c r="I244" s="1299"/>
      <c r="J244" s="1299"/>
      <c r="K244" s="541"/>
      <c r="L244" s="542"/>
    </row>
    <row r="245" spans="2:12" ht="14.25" customHeight="1" thickTop="1" thickBot="1" x14ac:dyDescent="0.25">
      <c r="B245" s="529"/>
      <c r="C245" s="529"/>
      <c r="D245" s="620"/>
      <c r="E245" s="601" t="s">
        <v>39</v>
      </c>
      <c r="F245" s="584"/>
      <c r="G245" s="584"/>
      <c r="H245" s="585"/>
      <c r="I245" s="1299">
        <v>5</v>
      </c>
      <c r="J245" s="1299"/>
      <c r="K245" s="541"/>
      <c r="L245" s="542"/>
    </row>
    <row r="246" spans="2:12" ht="16.5" thickTop="1" thickBot="1" x14ac:dyDescent="0.25">
      <c r="B246" s="529"/>
      <c r="C246" s="621"/>
      <c r="D246" s="868" t="s">
        <v>166</v>
      </c>
      <c r="E246" s="153"/>
      <c r="F246" s="622"/>
      <c r="G246" s="594"/>
      <c r="H246" s="603"/>
      <c r="I246" s="1227">
        <f>(I247+I248+I249+I250)</f>
        <v>66</v>
      </c>
      <c r="J246" s="1227"/>
      <c r="K246" s="529"/>
      <c r="L246" s="542"/>
    </row>
    <row r="247" spans="2:12" ht="14.25" customHeight="1" thickTop="1" thickBot="1" x14ac:dyDescent="0.25">
      <c r="B247" s="529"/>
      <c r="C247" s="532"/>
      <c r="D247" s="623"/>
      <c r="E247" s="624" t="s">
        <v>169</v>
      </c>
      <c r="F247" s="625"/>
      <c r="G247" s="625"/>
      <c r="H247" s="626"/>
      <c r="I247" s="1299">
        <v>4</v>
      </c>
      <c r="J247" s="1299"/>
      <c r="K247" s="529"/>
      <c r="L247" s="542"/>
    </row>
    <row r="248" spans="2:12" ht="14.25" customHeight="1" thickTop="1" thickBot="1" x14ac:dyDescent="0.25">
      <c r="B248" s="529"/>
      <c r="C248" s="60"/>
      <c r="D248" s="621"/>
      <c r="E248" s="625" t="s">
        <v>167</v>
      </c>
      <c r="F248" s="625"/>
      <c r="G248" s="625"/>
      <c r="H248" s="625"/>
      <c r="I248" s="1308">
        <v>31</v>
      </c>
      <c r="J248" s="1308"/>
      <c r="K248" s="529"/>
    </row>
    <row r="249" spans="2:12" ht="14.25" customHeight="1" thickTop="1" thickBot="1" x14ac:dyDescent="0.25">
      <c r="B249" s="529"/>
      <c r="C249" s="60"/>
      <c r="D249" s="621"/>
      <c r="E249" s="627" t="s">
        <v>168</v>
      </c>
      <c r="F249" s="625"/>
      <c r="G249" s="625"/>
      <c r="H249" s="626"/>
      <c r="I249" s="1299">
        <v>31</v>
      </c>
      <c r="J249" s="1299"/>
      <c r="K249" s="529"/>
    </row>
    <row r="250" spans="2:12" ht="14.25" customHeight="1" thickTop="1" thickBot="1" x14ac:dyDescent="0.25">
      <c r="B250" s="529"/>
      <c r="C250" s="60"/>
      <c r="D250" s="621"/>
      <c r="E250" s="627" t="s">
        <v>170</v>
      </c>
      <c r="F250" s="625"/>
      <c r="G250" s="625"/>
      <c r="H250" s="626"/>
      <c r="I250" s="1299"/>
      <c r="J250" s="1299"/>
      <c r="K250" s="529"/>
    </row>
    <row r="251" spans="2:12" ht="14.25" customHeight="1" thickTop="1" thickBot="1" x14ac:dyDescent="0.3">
      <c r="B251" s="529"/>
      <c r="C251" s="6"/>
      <c r="D251" s="540"/>
      <c r="E251" s="207" t="s">
        <v>37</v>
      </c>
      <c r="F251" s="628"/>
      <c r="G251" s="628"/>
      <c r="H251" s="629"/>
      <c r="I251" s="1271">
        <f>I252+I253+I254</f>
        <v>0</v>
      </c>
      <c r="J251" s="1271"/>
      <c r="K251" s="529"/>
    </row>
    <row r="252" spans="2:12" ht="14.25" customHeight="1" thickTop="1" thickBot="1" x14ac:dyDescent="0.25">
      <c r="B252" s="529"/>
      <c r="C252" s="529"/>
      <c r="D252" s="540"/>
      <c r="E252" s="106" t="s">
        <v>13</v>
      </c>
      <c r="F252" s="581"/>
      <c r="G252" s="581"/>
      <c r="H252" s="582"/>
      <c r="I252" s="1299"/>
      <c r="J252" s="1299"/>
      <c r="K252" s="529"/>
    </row>
    <row r="253" spans="2:12" ht="14.25" customHeight="1" thickTop="1" thickBot="1" x14ac:dyDescent="0.25">
      <c r="B253" s="529"/>
      <c r="C253" s="6"/>
      <c r="D253" s="540"/>
      <c r="E253" s="107" t="s">
        <v>14</v>
      </c>
      <c r="F253" s="625"/>
      <c r="G253" s="625"/>
      <c r="H253" s="626"/>
      <c r="I253" s="1308"/>
      <c r="J253" s="1308"/>
      <c r="K253" s="529"/>
    </row>
    <row r="254" spans="2:12" ht="14.25" customHeight="1" thickTop="1" thickBot="1" x14ac:dyDescent="0.25">
      <c r="B254" s="529"/>
      <c r="C254" s="6"/>
      <c r="D254" s="540"/>
      <c r="E254" s="630" t="s">
        <v>89</v>
      </c>
      <c r="F254" s="625"/>
      <c r="G254" s="625"/>
      <c r="H254" s="626"/>
      <c r="I254" s="1299"/>
      <c r="J254" s="1299"/>
      <c r="K254" s="530"/>
    </row>
    <row r="255" spans="2:12" ht="15" customHeight="1" thickTop="1" thickBot="1" x14ac:dyDescent="0.25">
      <c r="B255" s="529"/>
      <c r="C255" s="162" t="s">
        <v>171</v>
      </c>
      <c r="D255" s="163"/>
      <c r="E255" s="163"/>
      <c r="F255" s="163"/>
      <c r="G255" s="164"/>
      <c r="H255" s="1238" t="s">
        <v>0</v>
      </c>
      <c r="I255" s="1309"/>
      <c r="J255" s="1304"/>
      <c r="K255" s="529"/>
    </row>
    <row r="256" spans="2:12" ht="15" customHeight="1" thickTop="1" x14ac:dyDescent="0.2">
      <c r="B256" s="530"/>
      <c r="C256" s="165"/>
      <c r="D256" s="166"/>
      <c r="E256" s="166"/>
      <c r="F256" s="166"/>
      <c r="G256" s="167"/>
      <c r="H256" s="1310">
        <f>(F10+J15-F21+J77-H90)</f>
        <v>1203</v>
      </c>
      <c r="I256" s="1311"/>
      <c r="J256" s="1312"/>
      <c r="K256" s="530"/>
    </row>
    <row r="257" spans="2:11" ht="15" customHeight="1" thickBot="1" x14ac:dyDescent="0.25">
      <c r="B257" s="530"/>
      <c r="C257" s="168"/>
      <c r="D257" s="169"/>
      <c r="E257" s="169"/>
      <c r="F257" s="169"/>
      <c r="G257" s="170"/>
      <c r="H257" s="1313"/>
      <c r="I257" s="1314"/>
      <c r="J257" s="1315"/>
      <c r="K257" s="530"/>
    </row>
    <row r="258" spans="2:11" ht="13.5" thickTop="1" x14ac:dyDescent="0.2">
      <c r="B258" s="530"/>
      <c r="C258" s="530"/>
      <c r="D258" s="530"/>
      <c r="E258" s="530"/>
      <c r="F258" s="530"/>
      <c r="G258" s="530"/>
      <c r="H258" s="530"/>
      <c r="I258" s="530"/>
      <c r="J258" s="530"/>
      <c r="K258" s="530"/>
    </row>
    <row r="260" spans="2:11" x14ac:dyDescent="0.2">
      <c r="E260" s="631"/>
    </row>
    <row r="261" spans="2:11" x14ac:dyDescent="0.2">
      <c r="E261" s="631"/>
    </row>
    <row r="262" spans="2:11" x14ac:dyDescent="0.2">
      <c r="E262" s="631"/>
    </row>
    <row r="263" spans="2:11" x14ac:dyDescent="0.2">
      <c r="E263" s="631"/>
    </row>
    <row r="264" spans="2:11" x14ac:dyDescent="0.2">
      <c r="E264" s="631"/>
    </row>
    <row r="265" spans="2:11" x14ac:dyDescent="0.2">
      <c r="E265" s="538"/>
    </row>
    <row r="267" spans="2:11" x14ac:dyDescent="0.2">
      <c r="E267" s="538"/>
    </row>
  </sheetData>
  <sheetProtection password="DF07" sheet="1" objects="1" scenarios="1"/>
  <mergeCells count="204">
    <mergeCell ref="H255:J255"/>
    <mergeCell ref="H256:J257"/>
    <mergeCell ref="I249:J249"/>
    <mergeCell ref="I250:J250"/>
    <mergeCell ref="I251:J251"/>
    <mergeCell ref="I252:J252"/>
    <mergeCell ref="I253:J253"/>
    <mergeCell ref="I254:J254"/>
    <mergeCell ref="I243:J243"/>
    <mergeCell ref="I244:J244"/>
    <mergeCell ref="I245:J245"/>
    <mergeCell ref="I246:J246"/>
    <mergeCell ref="I247:J247"/>
    <mergeCell ref="I248:J248"/>
    <mergeCell ref="I238:J238"/>
    <mergeCell ref="I239:J239"/>
    <mergeCell ref="I240:J240"/>
    <mergeCell ref="E241:H241"/>
    <mergeCell ref="I241:J241"/>
    <mergeCell ref="I242:J242"/>
    <mergeCell ref="I232:J232"/>
    <mergeCell ref="I233:J233"/>
    <mergeCell ref="I234:J234"/>
    <mergeCell ref="I235:J235"/>
    <mergeCell ref="I236:J236"/>
    <mergeCell ref="I237:J237"/>
    <mergeCell ref="I226:J226"/>
    <mergeCell ref="I227:J227"/>
    <mergeCell ref="I228:J228"/>
    <mergeCell ref="I229:J229"/>
    <mergeCell ref="I230:J230"/>
    <mergeCell ref="I231:J231"/>
    <mergeCell ref="I220:J220"/>
    <mergeCell ref="I221:J221"/>
    <mergeCell ref="I222:J222"/>
    <mergeCell ref="I223:J223"/>
    <mergeCell ref="I224:J224"/>
    <mergeCell ref="I225:J225"/>
    <mergeCell ref="I214:J214"/>
    <mergeCell ref="I215:J215"/>
    <mergeCell ref="I216:J216"/>
    <mergeCell ref="I217:J217"/>
    <mergeCell ref="I218:J218"/>
    <mergeCell ref="I219:J219"/>
    <mergeCell ref="I208:J208"/>
    <mergeCell ref="I209:J209"/>
    <mergeCell ref="I210:J210"/>
    <mergeCell ref="I211:J211"/>
    <mergeCell ref="I212:J212"/>
    <mergeCell ref="I213:J213"/>
    <mergeCell ref="I202:J202"/>
    <mergeCell ref="I203:J203"/>
    <mergeCell ref="I204:J204"/>
    <mergeCell ref="I205:J205"/>
    <mergeCell ref="I206:J206"/>
    <mergeCell ref="I207:J207"/>
    <mergeCell ref="I196:J196"/>
    <mergeCell ref="I197:J197"/>
    <mergeCell ref="I198:J198"/>
    <mergeCell ref="I199:J199"/>
    <mergeCell ref="I200:J200"/>
    <mergeCell ref="I201:J201"/>
    <mergeCell ref="I190:J190"/>
    <mergeCell ref="I191:J191"/>
    <mergeCell ref="I192:J192"/>
    <mergeCell ref="I193:J193"/>
    <mergeCell ref="I194:J194"/>
    <mergeCell ref="I195:J195"/>
    <mergeCell ref="I184:J184"/>
    <mergeCell ref="I185:J185"/>
    <mergeCell ref="I186:J186"/>
    <mergeCell ref="I187:J187"/>
    <mergeCell ref="I188:J188"/>
    <mergeCell ref="I189:J189"/>
    <mergeCell ref="I178:J178"/>
    <mergeCell ref="I179:J179"/>
    <mergeCell ref="I180:J180"/>
    <mergeCell ref="I181:J181"/>
    <mergeCell ref="I182:J182"/>
    <mergeCell ref="I183:J183"/>
    <mergeCell ref="I172:J172"/>
    <mergeCell ref="I173:J173"/>
    <mergeCell ref="I174:J174"/>
    <mergeCell ref="I175:J175"/>
    <mergeCell ref="I176:J176"/>
    <mergeCell ref="I177:J177"/>
    <mergeCell ref="I166:J166"/>
    <mergeCell ref="I167:J167"/>
    <mergeCell ref="I168:J168"/>
    <mergeCell ref="I169:J169"/>
    <mergeCell ref="I170:J170"/>
    <mergeCell ref="I171:J171"/>
    <mergeCell ref="I160:J160"/>
    <mergeCell ref="I161:J161"/>
    <mergeCell ref="I162:J162"/>
    <mergeCell ref="I163:J163"/>
    <mergeCell ref="I164:J164"/>
    <mergeCell ref="I165:J165"/>
    <mergeCell ref="I154:J154"/>
    <mergeCell ref="I155:J155"/>
    <mergeCell ref="I156:J156"/>
    <mergeCell ref="I157:J157"/>
    <mergeCell ref="I158:J158"/>
    <mergeCell ref="I159:J159"/>
    <mergeCell ref="I148:J148"/>
    <mergeCell ref="I149:J149"/>
    <mergeCell ref="I150:J150"/>
    <mergeCell ref="I151:J151"/>
    <mergeCell ref="I152:J152"/>
    <mergeCell ref="I153:J153"/>
    <mergeCell ref="I142:J142"/>
    <mergeCell ref="I143:J143"/>
    <mergeCell ref="I144:J144"/>
    <mergeCell ref="I145:J145"/>
    <mergeCell ref="I146:J146"/>
    <mergeCell ref="I147:J147"/>
    <mergeCell ref="I136:J136"/>
    <mergeCell ref="I137:J137"/>
    <mergeCell ref="I138:J138"/>
    <mergeCell ref="I139:J139"/>
    <mergeCell ref="I140:J140"/>
    <mergeCell ref="I141:J141"/>
    <mergeCell ref="I130:J130"/>
    <mergeCell ref="I131:J131"/>
    <mergeCell ref="I132:J132"/>
    <mergeCell ref="I133:J133"/>
    <mergeCell ref="I134:J134"/>
    <mergeCell ref="I135:J135"/>
    <mergeCell ref="I124:J124"/>
    <mergeCell ref="I125:J125"/>
    <mergeCell ref="I126:J126"/>
    <mergeCell ref="I127:J127"/>
    <mergeCell ref="I128:J128"/>
    <mergeCell ref="I129:J129"/>
    <mergeCell ref="I118:J118"/>
    <mergeCell ref="I119:J119"/>
    <mergeCell ref="I120:J120"/>
    <mergeCell ref="I121:J121"/>
    <mergeCell ref="I122:J122"/>
    <mergeCell ref="I123:J123"/>
    <mergeCell ref="I112:J112"/>
    <mergeCell ref="I113:J113"/>
    <mergeCell ref="I114:J114"/>
    <mergeCell ref="I115:J115"/>
    <mergeCell ref="I116:J116"/>
    <mergeCell ref="I117:J117"/>
    <mergeCell ref="I106:J106"/>
    <mergeCell ref="I107:J107"/>
    <mergeCell ref="I108:J108"/>
    <mergeCell ref="I109:J109"/>
    <mergeCell ref="I110:J110"/>
    <mergeCell ref="I111:J111"/>
    <mergeCell ref="I100:J100"/>
    <mergeCell ref="I101:J101"/>
    <mergeCell ref="I102:J102"/>
    <mergeCell ref="I103:J103"/>
    <mergeCell ref="I104:J104"/>
    <mergeCell ref="I105:J105"/>
    <mergeCell ref="H95:I95"/>
    <mergeCell ref="E96:F96"/>
    <mergeCell ref="H96:I96"/>
    <mergeCell ref="C97:H99"/>
    <mergeCell ref="I97:J97"/>
    <mergeCell ref="I98:J99"/>
    <mergeCell ref="E92:F92"/>
    <mergeCell ref="H92:I92"/>
    <mergeCell ref="E93:F93"/>
    <mergeCell ref="H93:I93"/>
    <mergeCell ref="E94:F94"/>
    <mergeCell ref="H94:I94"/>
    <mergeCell ref="D71:E71"/>
    <mergeCell ref="D72:E72"/>
    <mergeCell ref="C76:I76"/>
    <mergeCell ref="D77:E77"/>
    <mergeCell ref="D78:E78"/>
    <mergeCell ref="C89:G91"/>
    <mergeCell ref="H89:I89"/>
    <mergeCell ref="H90:I91"/>
    <mergeCell ref="D34:E34"/>
    <mergeCell ref="D38:E38"/>
    <mergeCell ref="D49:E49"/>
    <mergeCell ref="C66:I68"/>
    <mergeCell ref="D70:E70"/>
    <mergeCell ref="C5:H5"/>
    <mergeCell ref="C6:H6"/>
    <mergeCell ref="C7:D7"/>
    <mergeCell ref="C9:E11"/>
    <mergeCell ref="F9:G9"/>
    <mergeCell ref="H9:I9"/>
    <mergeCell ref="F10:G11"/>
    <mergeCell ref="H10:I11"/>
    <mergeCell ref="J66:J68"/>
    <mergeCell ref="C17:G17"/>
    <mergeCell ref="J17:K17"/>
    <mergeCell ref="F19:I19"/>
    <mergeCell ref="F21:I21"/>
    <mergeCell ref="J21:J22"/>
    <mergeCell ref="D23:E23"/>
    <mergeCell ref="C13:G15"/>
    <mergeCell ref="H13:I13"/>
    <mergeCell ref="J13:K14"/>
    <mergeCell ref="J15:K15"/>
    <mergeCell ref="C16:G16"/>
    <mergeCell ref="J16:K16"/>
  </mergeCells>
  <printOptions verticalCentered="1"/>
  <pageMargins left="3.937007874015748E-2" right="0.23622047244094491" top="0.15748031496062992" bottom="3.937007874015748E-2" header="0" footer="0"/>
  <pageSetup scale="50" fitToHeight="0" pageOrder="overThenDown" orientation="portrait" r:id="rId1"/>
  <headerFooter alignWithMargins="0"/>
  <rowBreaks count="1" manualBreakCount="1">
    <brk id="74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267"/>
  <sheetViews>
    <sheetView showGridLines="0" showRowColHeaders="0" showZeros="0" zoomScale="115" zoomScaleNormal="115" zoomScaleSheetLayoutView="75" workbookViewId="0">
      <selection activeCell="C7" sqref="C7:D7"/>
    </sheetView>
  </sheetViews>
  <sheetFormatPr baseColWidth="10" defaultRowHeight="12.75" outlineLevelRow="1" x14ac:dyDescent="0.2"/>
  <cols>
    <col min="1" max="1" width="7.5703125" style="637" customWidth="1"/>
    <col min="2" max="2" width="17.7109375" style="637" customWidth="1"/>
    <col min="3" max="3" width="13.5703125" style="637" customWidth="1"/>
    <col min="4" max="4" width="13.85546875" style="637" customWidth="1"/>
    <col min="5" max="5" width="46.85546875" style="637" customWidth="1"/>
    <col min="6" max="6" width="9.28515625" style="637" customWidth="1"/>
    <col min="7" max="8" width="7.7109375" style="637" customWidth="1"/>
    <col min="9" max="9" width="7.85546875" style="637" customWidth="1"/>
    <col min="10" max="10" width="9.7109375" style="637" customWidth="1"/>
    <col min="11" max="17" width="7.7109375" style="637" customWidth="1"/>
    <col min="18" max="16384" width="11.42578125" style="637"/>
  </cols>
  <sheetData>
    <row r="1" spans="1:18" ht="60.75" customHeight="1" thickBot="1" x14ac:dyDescent="0.25">
      <c r="A1" s="632"/>
      <c r="B1" s="633"/>
      <c r="C1" s="633"/>
      <c r="D1" s="634"/>
      <c r="E1" s="634"/>
      <c r="F1" s="635"/>
      <c r="G1" s="633"/>
      <c r="H1" s="636" t="s">
        <v>177</v>
      </c>
      <c r="I1" s="633"/>
      <c r="J1" s="633"/>
      <c r="K1" s="633"/>
      <c r="M1" s="632"/>
      <c r="N1" s="632"/>
    </row>
    <row r="2" spans="1:18" ht="17.25" thickTop="1" thickBot="1" x14ac:dyDescent="0.3">
      <c r="A2" s="632"/>
      <c r="B2" s="638"/>
      <c r="C2" s="638"/>
      <c r="D2" s="639"/>
      <c r="E2" s="639"/>
      <c r="F2" s="639"/>
      <c r="G2" s="633"/>
      <c r="H2" s="640" t="s">
        <v>16</v>
      </c>
      <c r="I2" s="641"/>
      <c r="J2" s="642"/>
      <c r="K2" s="638"/>
      <c r="L2" s="632"/>
      <c r="M2" s="632"/>
      <c r="N2" s="632"/>
    </row>
    <row r="3" spans="1:18" ht="17.25" thickTop="1" thickBot="1" x14ac:dyDescent="0.3">
      <c r="A3" s="632"/>
      <c r="B3" s="635"/>
      <c r="C3" s="638"/>
      <c r="D3" s="643"/>
      <c r="E3" s="643"/>
      <c r="F3" s="643"/>
      <c r="G3" s="633"/>
      <c r="H3" s="644" t="s">
        <v>17</v>
      </c>
      <c r="I3" s="645"/>
      <c r="J3" s="642" t="s">
        <v>217</v>
      </c>
      <c r="K3" s="638"/>
      <c r="L3" s="632"/>
      <c r="M3" s="646"/>
      <c r="N3" s="646"/>
    </row>
    <row r="4" spans="1:18" ht="12" customHeight="1" thickTop="1" thickBot="1" x14ac:dyDescent="0.25">
      <c r="A4" s="647"/>
      <c r="B4" s="638"/>
      <c r="C4" s="638"/>
      <c r="D4" s="638"/>
      <c r="E4" s="639"/>
      <c r="F4" s="648"/>
      <c r="G4" s="639"/>
      <c r="H4" s="639"/>
      <c r="I4" s="639"/>
      <c r="J4" s="639"/>
      <c r="K4" s="639"/>
      <c r="L4" s="646"/>
      <c r="M4" s="646"/>
      <c r="N4" s="646"/>
      <c r="O4" s="649"/>
      <c r="P4" s="649"/>
      <c r="Q4" s="649"/>
      <c r="R4" s="649"/>
    </row>
    <row r="5" spans="1:18" ht="17.25" customHeight="1" thickTop="1" thickBot="1" x14ac:dyDescent="0.3">
      <c r="A5" s="632"/>
      <c r="B5" s="650" t="s">
        <v>218</v>
      </c>
      <c r="C5" s="1581"/>
      <c r="D5" s="1582"/>
      <c r="E5" s="1582"/>
      <c r="F5" s="1582"/>
      <c r="G5" s="1582"/>
      <c r="H5" s="1583"/>
      <c r="I5" s="633"/>
      <c r="J5" s="633"/>
      <c r="K5" s="633"/>
      <c r="L5" s="651"/>
      <c r="M5" s="646"/>
    </row>
    <row r="6" spans="1:18" ht="17.25" customHeight="1" thickTop="1" thickBot="1" x14ac:dyDescent="0.3">
      <c r="A6" s="632"/>
      <c r="B6" s="650" t="s">
        <v>18</v>
      </c>
      <c r="C6" s="1581" t="s">
        <v>232</v>
      </c>
      <c r="D6" s="1582"/>
      <c r="E6" s="1582"/>
      <c r="F6" s="1582"/>
      <c r="G6" s="1582"/>
      <c r="H6" s="1583"/>
      <c r="I6" s="633"/>
      <c r="J6" s="633"/>
      <c r="K6" s="633"/>
      <c r="L6" s="651"/>
      <c r="M6" s="652"/>
      <c r="N6" s="646"/>
      <c r="O6" s="649"/>
      <c r="P6" s="649"/>
      <c r="Q6" s="649"/>
    </row>
    <row r="7" spans="1:18" ht="17.25" customHeight="1" thickTop="1" thickBot="1" x14ac:dyDescent="0.3">
      <c r="A7" s="632"/>
      <c r="B7" s="653" t="s">
        <v>19</v>
      </c>
      <c r="C7" s="1584" t="s">
        <v>241</v>
      </c>
      <c r="D7" s="1585"/>
      <c r="E7" s="654"/>
      <c r="F7" s="655"/>
      <c r="G7" s="655"/>
      <c r="H7" s="654"/>
      <c r="I7" s="633"/>
      <c r="J7" s="633"/>
      <c r="K7" s="633"/>
      <c r="L7" s="652"/>
      <c r="M7" s="632"/>
      <c r="N7" s="632"/>
    </row>
    <row r="8" spans="1:18" ht="6.75" customHeight="1" thickTop="1" thickBot="1" x14ac:dyDescent="0.25">
      <c r="B8" s="638"/>
      <c r="C8" s="638"/>
      <c r="D8" s="638"/>
      <c r="E8" s="638"/>
      <c r="F8" s="638"/>
      <c r="G8" s="638"/>
      <c r="H8" s="656"/>
      <c r="I8" s="638"/>
      <c r="J8" s="638"/>
      <c r="K8" s="638"/>
      <c r="L8" s="632"/>
    </row>
    <row r="9" spans="1:18" ht="14.25" customHeight="1" thickTop="1" thickBot="1" x14ac:dyDescent="0.25">
      <c r="B9" s="633"/>
      <c r="C9" s="1586" t="s">
        <v>52</v>
      </c>
      <c r="D9" s="1586"/>
      <c r="E9" s="1586"/>
      <c r="F9" s="1588" t="s">
        <v>33</v>
      </c>
      <c r="G9" s="1589"/>
      <c r="H9" s="1588" t="s">
        <v>0</v>
      </c>
      <c r="I9" s="1589"/>
      <c r="J9" s="633"/>
      <c r="K9" s="633"/>
    </row>
    <row r="10" spans="1:18" ht="14.25" customHeight="1" thickTop="1" thickBot="1" x14ac:dyDescent="0.25">
      <c r="A10" s="649"/>
      <c r="B10" s="657"/>
      <c r="C10" s="1587"/>
      <c r="D10" s="1586"/>
      <c r="E10" s="1586"/>
      <c r="F10" s="1590">
        <v>1362</v>
      </c>
      <c r="G10" s="1590"/>
      <c r="H10" s="1591">
        <f>SUM(F10:G11)</f>
        <v>1362</v>
      </c>
      <c r="I10" s="1591"/>
      <c r="J10" s="633"/>
      <c r="K10" s="633"/>
    </row>
    <row r="11" spans="1:18" ht="14.25" customHeight="1" thickTop="1" thickBot="1" x14ac:dyDescent="0.25">
      <c r="A11" s="649"/>
      <c r="B11" s="657"/>
      <c r="C11" s="1587"/>
      <c r="D11" s="1586"/>
      <c r="E11" s="1586"/>
      <c r="F11" s="1590"/>
      <c r="G11" s="1590"/>
      <c r="H11" s="1591"/>
      <c r="I11" s="1591"/>
      <c r="J11" s="633"/>
      <c r="K11" s="633"/>
    </row>
    <row r="12" spans="1:18" ht="4.5" customHeight="1" thickTop="1" thickBot="1" x14ac:dyDescent="0.25">
      <c r="A12" s="649"/>
      <c r="B12" s="657"/>
      <c r="C12" s="658"/>
      <c r="D12" s="658"/>
      <c r="E12" s="658"/>
      <c r="F12" s="658"/>
      <c r="G12" s="658"/>
      <c r="H12" s="658"/>
      <c r="I12" s="658"/>
      <c r="J12" s="658"/>
      <c r="K12" s="658"/>
      <c r="L12" s="659"/>
    </row>
    <row r="13" spans="1:18" ht="14.25" customHeight="1" thickTop="1" thickBot="1" x14ac:dyDescent="0.25">
      <c r="A13" s="649"/>
      <c r="B13" s="657"/>
      <c r="C13" s="1587" t="s">
        <v>53</v>
      </c>
      <c r="D13" s="1586"/>
      <c r="E13" s="1586"/>
      <c r="F13" s="1586"/>
      <c r="G13" s="1586"/>
      <c r="H13" s="1588" t="s">
        <v>0</v>
      </c>
      <c r="I13" s="1589"/>
      <c r="J13" s="1605" t="s">
        <v>11</v>
      </c>
      <c r="K13" s="1605"/>
    </row>
    <row r="14" spans="1:18" ht="14.25" customHeight="1" thickTop="1" thickBot="1" x14ac:dyDescent="0.25">
      <c r="B14" s="657"/>
      <c r="C14" s="1586"/>
      <c r="D14" s="1586"/>
      <c r="E14" s="1586"/>
      <c r="F14" s="1586"/>
      <c r="G14" s="1586"/>
      <c r="H14" s="873" t="s">
        <v>1</v>
      </c>
      <c r="I14" s="873" t="s">
        <v>2</v>
      </c>
      <c r="J14" s="1605"/>
      <c r="K14" s="1605"/>
    </row>
    <row r="15" spans="1:18" ht="14.25" customHeight="1" thickTop="1" thickBot="1" x14ac:dyDescent="0.25">
      <c r="B15" s="633"/>
      <c r="C15" s="1586"/>
      <c r="D15" s="1586"/>
      <c r="E15" s="1586"/>
      <c r="F15" s="1586"/>
      <c r="G15" s="1586"/>
      <c r="H15" s="871">
        <f>SUM(H16:H17)</f>
        <v>180</v>
      </c>
      <c r="I15" s="871">
        <f>SUM(I16:I17)</f>
        <v>13</v>
      </c>
      <c r="J15" s="1606">
        <f>H15+I15</f>
        <v>193</v>
      </c>
      <c r="K15" s="1606"/>
    </row>
    <row r="16" spans="1:18" ht="19.5" customHeight="1" thickTop="1" thickBot="1" x14ac:dyDescent="0.25">
      <c r="B16" s="633"/>
      <c r="C16" s="1595" t="s">
        <v>15</v>
      </c>
      <c r="D16" s="1596"/>
      <c r="E16" s="1596"/>
      <c r="F16" s="1596"/>
      <c r="G16" s="1607"/>
      <c r="H16" s="662">
        <v>32</v>
      </c>
      <c r="I16" s="662">
        <v>1</v>
      </c>
      <c r="J16" s="1608">
        <f>H16+I16</f>
        <v>33</v>
      </c>
      <c r="K16" s="1608"/>
    </row>
    <row r="17" spans="2:15" ht="16.5" customHeight="1" thickTop="1" thickBot="1" x14ac:dyDescent="0.25">
      <c r="B17" s="633"/>
      <c r="C17" s="1595" t="s">
        <v>213</v>
      </c>
      <c r="D17" s="1596"/>
      <c r="E17" s="1596"/>
      <c r="F17" s="1596"/>
      <c r="G17" s="1596"/>
      <c r="H17" s="662">
        <v>148</v>
      </c>
      <c r="I17" s="662">
        <v>12</v>
      </c>
      <c r="J17" s="1597">
        <f>H17+I17</f>
        <v>160</v>
      </c>
      <c r="K17" s="1598"/>
    </row>
    <row r="18" spans="2:15" ht="14.25" customHeight="1" thickTop="1" thickBot="1" x14ac:dyDescent="0.25">
      <c r="B18" s="633"/>
      <c r="C18" s="663" t="s">
        <v>8</v>
      </c>
      <c r="D18" s="664"/>
      <c r="E18" s="665"/>
      <c r="F18" s="666"/>
      <c r="G18" s="666"/>
      <c r="H18" s="667"/>
      <c r="I18" s="668"/>
      <c r="J18" s="669"/>
      <c r="K18" s="633"/>
    </row>
    <row r="19" spans="2:15" ht="14.25" customHeight="1" thickTop="1" thickBot="1" x14ac:dyDescent="0.25">
      <c r="B19" s="633"/>
      <c r="C19" s="670"/>
      <c r="D19" s="671"/>
      <c r="E19" s="671"/>
      <c r="F19" s="1588" t="s">
        <v>51</v>
      </c>
      <c r="G19" s="1588"/>
      <c r="H19" s="1588"/>
      <c r="I19" s="1599"/>
      <c r="J19" s="873" t="s">
        <v>0</v>
      </c>
      <c r="K19" s="633"/>
    </row>
    <row r="20" spans="2:15" ht="14.25" customHeight="1" thickTop="1" thickBot="1" x14ac:dyDescent="0.25">
      <c r="B20" s="633"/>
      <c r="C20" s="670"/>
      <c r="D20" s="671" t="s">
        <v>54</v>
      </c>
      <c r="E20" s="671"/>
      <c r="F20" s="672" t="s">
        <v>5</v>
      </c>
      <c r="G20" s="672" t="s">
        <v>35</v>
      </c>
      <c r="H20" s="672" t="s">
        <v>3</v>
      </c>
      <c r="I20" s="673" t="s">
        <v>4</v>
      </c>
      <c r="J20" s="674"/>
      <c r="K20" s="633"/>
    </row>
    <row r="21" spans="2:15" ht="14.25" customHeight="1" thickTop="1" thickBot="1" x14ac:dyDescent="0.25">
      <c r="B21" s="633"/>
      <c r="C21" s="675"/>
      <c r="D21" s="676"/>
      <c r="E21" s="676"/>
      <c r="F21" s="1600">
        <f>(J23+J28+J35+J39+J40+J41+J54+J57+J58+J59+J61+J62+J63)</f>
        <v>20</v>
      </c>
      <c r="G21" s="1600"/>
      <c r="H21" s="1600"/>
      <c r="I21" s="1601"/>
      <c r="J21" s="1602">
        <f>(J23+J28+J34+J38+J49+J70+J72+J78)</f>
        <v>87</v>
      </c>
      <c r="K21" s="633"/>
    </row>
    <row r="22" spans="2:15" ht="15.75" thickTop="1" thickBot="1" x14ac:dyDescent="0.25">
      <c r="B22" s="633"/>
      <c r="C22" s="677"/>
      <c r="D22" s="678"/>
      <c r="E22" s="678"/>
      <c r="F22" s="679">
        <f>(F23+F28+F34+F38+F49+F70+F72+F77+F78)</f>
        <v>68</v>
      </c>
      <c r="G22" s="679">
        <f>(G23+G28+G34+G38+G49+G70+G72+G77+G78)</f>
        <v>18</v>
      </c>
      <c r="H22" s="679">
        <f>(H23+H28+H34+H38+H49+H70+H72+H77+H78)</f>
        <v>1</v>
      </c>
      <c r="I22" s="679">
        <f>(I23+I28+I34+I38+I49+I70+I72+I77+I78)</f>
        <v>0</v>
      </c>
      <c r="J22" s="1602"/>
      <c r="K22" s="633"/>
    </row>
    <row r="23" spans="2:15" ht="16.5" customHeight="1" thickTop="1" thickBot="1" x14ac:dyDescent="0.3">
      <c r="B23" s="633"/>
      <c r="C23" s="680"/>
      <c r="D23" s="1603" t="s">
        <v>55</v>
      </c>
      <c r="E23" s="1604"/>
      <c r="F23" s="681">
        <f>SUM(F24:F27)</f>
        <v>0</v>
      </c>
      <c r="G23" s="681">
        <f>SUM(G24:G27)</f>
        <v>0</v>
      </c>
      <c r="H23" s="681">
        <f>SUM(H24:H27)</f>
        <v>0</v>
      </c>
      <c r="I23" s="682">
        <f>SUM(I24:I27)</f>
        <v>0</v>
      </c>
      <c r="J23" s="683">
        <f t="shared" ref="J23:J33" si="0">SUM(F23:I23)</f>
        <v>0</v>
      </c>
      <c r="K23" s="633"/>
    </row>
    <row r="24" spans="2:15" ht="14.25" customHeight="1" outlineLevel="1" thickTop="1" thickBot="1" x14ac:dyDescent="0.25">
      <c r="B24" s="633"/>
      <c r="C24" s="680"/>
      <c r="D24" s="684"/>
      <c r="E24" s="685" t="s">
        <v>36</v>
      </c>
      <c r="F24" s="876"/>
      <c r="G24" s="876"/>
      <c r="H24" s="876"/>
      <c r="I24" s="876"/>
      <c r="J24" s="687">
        <f t="shared" si="0"/>
        <v>0</v>
      </c>
      <c r="K24" s="633"/>
    </row>
    <row r="25" spans="2:15" ht="14.25" customHeight="1" outlineLevel="1" thickTop="1" thickBot="1" x14ac:dyDescent="0.25">
      <c r="B25" s="633"/>
      <c r="C25" s="680"/>
      <c r="D25" s="684"/>
      <c r="E25" s="685" t="s">
        <v>25</v>
      </c>
      <c r="F25" s="876"/>
      <c r="G25" s="876"/>
      <c r="H25" s="876"/>
      <c r="I25" s="876"/>
      <c r="J25" s="687">
        <f t="shared" si="0"/>
        <v>0</v>
      </c>
      <c r="K25" s="633"/>
    </row>
    <row r="26" spans="2:15" ht="14.25" customHeight="1" outlineLevel="1" thickTop="1" thickBot="1" x14ac:dyDescent="0.25">
      <c r="B26" s="633"/>
      <c r="C26" s="680"/>
      <c r="D26" s="684"/>
      <c r="E26" s="685" t="s">
        <v>26</v>
      </c>
      <c r="F26" s="876"/>
      <c r="G26" s="876"/>
      <c r="H26" s="876"/>
      <c r="I26" s="876"/>
      <c r="J26" s="687">
        <f t="shared" si="0"/>
        <v>0</v>
      </c>
      <c r="K26" s="633"/>
    </row>
    <row r="27" spans="2:15" ht="14.25" customHeight="1" outlineLevel="1" thickTop="1" thickBot="1" x14ac:dyDescent="0.25">
      <c r="B27" s="633"/>
      <c r="C27" s="680"/>
      <c r="D27" s="684"/>
      <c r="E27" s="685" t="s">
        <v>6</v>
      </c>
      <c r="F27" s="876"/>
      <c r="G27" s="876"/>
      <c r="H27" s="876"/>
      <c r="I27" s="876"/>
      <c r="J27" s="687">
        <f t="shared" si="0"/>
        <v>0</v>
      </c>
      <c r="K27" s="633"/>
    </row>
    <row r="28" spans="2:15" ht="16.5" customHeight="1" thickTop="1" thickBot="1" x14ac:dyDescent="0.3">
      <c r="B28" s="633"/>
      <c r="C28" s="680"/>
      <c r="D28" s="880" t="s">
        <v>20</v>
      </c>
      <c r="E28" s="689"/>
      <c r="F28" s="874">
        <f>SUM(F29:F33)</f>
        <v>10</v>
      </c>
      <c r="G28" s="874">
        <f>SUM(G29:G33)</f>
        <v>2</v>
      </c>
      <c r="H28" s="874">
        <f>SUM(H29:H33)</f>
        <v>0</v>
      </c>
      <c r="I28" s="874">
        <f>SUM(I29:I33)</f>
        <v>0</v>
      </c>
      <c r="J28" s="691">
        <f t="shared" si="0"/>
        <v>12</v>
      </c>
      <c r="K28" s="633"/>
      <c r="O28" s="692"/>
    </row>
    <row r="29" spans="2:15" ht="14.25" customHeight="1" outlineLevel="1" thickTop="1" thickBot="1" x14ac:dyDescent="0.25">
      <c r="B29" s="633"/>
      <c r="C29" s="680"/>
      <c r="D29" s="684"/>
      <c r="E29" s="685" t="s">
        <v>45</v>
      </c>
      <c r="F29" s="876"/>
      <c r="G29" s="876"/>
      <c r="H29" s="876"/>
      <c r="I29" s="876"/>
      <c r="J29" s="687">
        <f t="shared" si="0"/>
        <v>0</v>
      </c>
      <c r="K29" s="633"/>
    </row>
    <row r="30" spans="2:15" ht="14.25" customHeight="1" outlineLevel="1" thickTop="1" thickBot="1" x14ac:dyDescent="0.25">
      <c r="B30" s="633"/>
      <c r="C30" s="680"/>
      <c r="D30" s="684"/>
      <c r="E30" s="685" t="s">
        <v>27</v>
      </c>
      <c r="F30" s="876">
        <f>'[4]JURISDICCION ORDINARIA'!$F$30</f>
        <v>4</v>
      </c>
      <c r="G30" s="876">
        <v>2</v>
      </c>
      <c r="H30" s="876"/>
      <c r="I30" s="876"/>
      <c r="J30" s="687">
        <f t="shared" si="0"/>
        <v>6</v>
      </c>
      <c r="K30" s="633"/>
    </row>
    <row r="31" spans="2:15" ht="14.25" customHeight="1" outlineLevel="1" thickTop="1" thickBot="1" x14ac:dyDescent="0.25">
      <c r="B31" s="633"/>
      <c r="C31" s="680"/>
      <c r="D31" s="684"/>
      <c r="E31" s="685" t="s">
        <v>46</v>
      </c>
      <c r="F31" s="876">
        <v>6</v>
      </c>
      <c r="G31" s="876"/>
      <c r="H31" s="876"/>
      <c r="I31" s="876"/>
      <c r="J31" s="687">
        <f t="shared" si="0"/>
        <v>6</v>
      </c>
      <c r="K31" s="633"/>
    </row>
    <row r="32" spans="2:15" ht="14.25" customHeight="1" outlineLevel="1" thickTop="1" thickBot="1" x14ac:dyDescent="0.25">
      <c r="B32" s="633"/>
      <c r="C32" s="680"/>
      <c r="D32" s="684"/>
      <c r="E32" s="685" t="s">
        <v>47</v>
      </c>
      <c r="F32" s="876"/>
      <c r="G32" s="876"/>
      <c r="H32" s="876"/>
      <c r="I32" s="876"/>
      <c r="J32" s="687">
        <f t="shared" si="0"/>
        <v>0</v>
      </c>
      <c r="K32" s="633"/>
    </row>
    <row r="33" spans="2:11" ht="14.25" customHeight="1" outlineLevel="1" thickTop="1" thickBot="1" x14ac:dyDescent="0.25">
      <c r="B33" s="633"/>
      <c r="C33" s="680"/>
      <c r="D33" s="684"/>
      <c r="E33" s="685" t="s">
        <v>142</v>
      </c>
      <c r="F33" s="876"/>
      <c r="G33" s="876"/>
      <c r="H33" s="876"/>
      <c r="I33" s="876"/>
      <c r="J33" s="687">
        <f t="shared" si="0"/>
        <v>0</v>
      </c>
      <c r="K33" s="633"/>
    </row>
    <row r="34" spans="2:11" ht="16.5" customHeight="1" thickTop="1" thickBot="1" x14ac:dyDescent="0.3">
      <c r="B34" s="633"/>
      <c r="C34" s="680"/>
      <c r="D34" s="1595" t="s">
        <v>56</v>
      </c>
      <c r="E34" s="1607"/>
      <c r="F34" s="693">
        <f>SUM(F35:F37)</f>
        <v>20</v>
      </c>
      <c r="G34" s="693">
        <f>SUM(G35:G37)</f>
        <v>0</v>
      </c>
      <c r="H34" s="693">
        <f>SUM(H35:H37)</f>
        <v>0</v>
      </c>
      <c r="I34" s="693">
        <f>SUM(I35:I37)</f>
        <v>0</v>
      </c>
      <c r="J34" s="683">
        <f>SUM(F34:I34)</f>
        <v>20</v>
      </c>
      <c r="K34" s="633"/>
    </row>
    <row r="35" spans="2:11" ht="14.25" customHeight="1" outlineLevel="1" thickTop="1" thickBot="1" x14ac:dyDescent="0.25">
      <c r="B35" s="633"/>
      <c r="C35" s="680"/>
      <c r="D35" s="684"/>
      <c r="E35" s="694" t="s">
        <v>49</v>
      </c>
      <c r="F35" s="876">
        <f>'[4]JURISDICCION ORDINARIA'!$F$35</f>
        <v>1</v>
      </c>
      <c r="G35" s="876"/>
      <c r="H35" s="876"/>
      <c r="I35" s="876"/>
      <c r="J35" s="695">
        <f t="shared" ref="J35:J48" si="1">SUM(F35:I35)</f>
        <v>1</v>
      </c>
      <c r="K35" s="633"/>
    </row>
    <row r="36" spans="2:11" ht="14.25" customHeight="1" outlineLevel="1" thickTop="1" thickBot="1" x14ac:dyDescent="0.25">
      <c r="B36" s="633"/>
      <c r="C36" s="680"/>
      <c r="D36" s="684"/>
      <c r="E36" s="694" t="s">
        <v>50</v>
      </c>
      <c r="F36" s="705">
        <f>'[5]JURISDICCION ORDINARIA'!$F$36+'[6]JURISDICCION ORDINARIA'!$F$36+'[4]JURISDICCION ORDINARIA'!$F$36+'[7]JURISDICCION ORDINARIA'!$F$36</f>
        <v>19</v>
      </c>
      <c r="G36" s="705"/>
      <c r="H36" s="705"/>
      <c r="I36" s="705"/>
      <c r="J36" s="695">
        <f>SUM(F36:I36)</f>
        <v>19</v>
      </c>
      <c r="K36" s="633"/>
    </row>
    <row r="37" spans="2:11" ht="14.25" customHeight="1" outlineLevel="1" thickTop="1" thickBot="1" x14ac:dyDescent="0.25">
      <c r="B37" s="633"/>
      <c r="C37" s="680"/>
      <c r="D37" s="684"/>
      <c r="E37" s="696" t="s">
        <v>48</v>
      </c>
      <c r="F37" s="876"/>
      <c r="G37" s="876"/>
      <c r="H37" s="876"/>
      <c r="I37" s="876"/>
      <c r="J37" s="695">
        <f>SUM(F37:I37)</f>
        <v>0</v>
      </c>
      <c r="K37" s="633"/>
    </row>
    <row r="38" spans="2:11" ht="16.5" customHeight="1" thickTop="1" thickBot="1" x14ac:dyDescent="0.3">
      <c r="B38" s="633"/>
      <c r="C38" s="634"/>
      <c r="D38" s="1595" t="s">
        <v>120</v>
      </c>
      <c r="E38" s="1607"/>
      <c r="F38" s="874">
        <f>SUM(F39:F48)</f>
        <v>0</v>
      </c>
      <c r="G38" s="874">
        <f>SUM(G39:G48)</f>
        <v>7</v>
      </c>
      <c r="H38" s="874">
        <f>SUM(H39:H48)</f>
        <v>0</v>
      </c>
      <c r="I38" s="874">
        <f>SUM(I39:I48)</f>
        <v>0</v>
      </c>
      <c r="J38" s="683">
        <f t="shared" si="1"/>
        <v>7</v>
      </c>
      <c r="K38" s="633"/>
    </row>
    <row r="39" spans="2:11" ht="14.25" customHeight="1" outlineLevel="1" thickTop="1" thickBot="1" x14ac:dyDescent="0.25">
      <c r="B39" s="633"/>
      <c r="C39" s="634"/>
      <c r="D39" s="697"/>
      <c r="E39" s="698" t="s">
        <v>125</v>
      </c>
      <c r="F39" s="876"/>
      <c r="G39" s="876">
        <f>'[5]JURISDICCION ORDINARIA'!$G$39+'[6]JURISDICCION ORDINARIA'!$G$39+'[4]JURISDICCION ORDINARIA'!$G$39</f>
        <v>5</v>
      </c>
      <c r="H39" s="876"/>
      <c r="I39" s="876"/>
      <c r="J39" s="695">
        <f t="shared" si="1"/>
        <v>5</v>
      </c>
      <c r="K39" s="633"/>
    </row>
    <row r="40" spans="2:11" ht="14.25" customHeight="1" outlineLevel="1" thickTop="1" thickBot="1" x14ac:dyDescent="0.25">
      <c r="B40" s="633"/>
      <c r="C40" s="634"/>
      <c r="D40" s="697"/>
      <c r="E40" s="698" t="s">
        <v>126</v>
      </c>
      <c r="F40" s="876"/>
      <c r="G40" s="876"/>
      <c r="H40" s="876"/>
      <c r="I40" s="876"/>
      <c r="J40" s="695">
        <f>SUM(F40:I40)</f>
        <v>0</v>
      </c>
      <c r="K40" s="633"/>
    </row>
    <row r="41" spans="2:11" ht="14.25" customHeight="1" outlineLevel="1" thickTop="1" thickBot="1" x14ac:dyDescent="0.25">
      <c r="B41" s="633"/>
      <c r="C41" s="634"/>
      <c r="D41" s="697"/>
      <c r="E41" s="698" t="s">
        <v>127</v>
      </c>
      <c r="F41" s="876"/>
      <c r="G41" s="876"/>
      <c r="H41" s="876"/>
      <c r="I41" s="876"/>
      <c r="J41" s="695">
        <f>SUM(F41:I41)</f>
        <v>0</v>
      </c>
      <c r="K41" s="633"/>
    </row>
    <row r="42" spans="2:11" ht="14.25" customHeight="1" outlineLevel="1" thickTop="1" thickBot="1" x14ac:dyDescent="0.25">
      <c r="B42" s="633"/>
      <c r="C42" s="634"/>
      <c r="D42" s="697"/>
      <c r="E42" s="699" t="s">
        <v>128</v>
      </c>
      <c r="F42" s="876"/>
      <c r="G42" s="876"/>
      <c r="H42" s="876"/>
      <c r="I42" s="876"/>
      <c r="J42" s="695">
        <f>SUM(F42:I42)</f>
        <v>0</v>
      </c>
      <c r="K42" s="633"/>
    </row>
    <row r="43" spans="2:11" ht="14.25" customHeight="1" outlineLevel="1" thickTop="1" thickBot="1" x14ac:dyDescent="0.25">
      <c r="B43" s="633"/>
      <c r="C43" s="634"/>
      <c r="D43" s="697"/>
      <c r="E43" s="700" t="s">
        <v>129</v>
      </c>
      <c r="F43" s="876"/>
      <c r="G43" s="876"/>
      <c r="H43" s="876"/>
      <c r="I43" s="876"/>
      <c r="J43" s="695">
        <f t="shared" si="1"/>
        <v>0</v>
      </c>
      <c r="K43" s="633"/>
    </row>
    <row r="44" spans="2:11" ht="14.25" customHeight="1" outlineLevel="1" thickTop="1" thickBot="1" x14ac:dyDescent="0.25">
      <c r="B44" s="633"/>
      <c r="C44" s="634"/>
      <c r="D44" s="697"/>
      <c r="E44" s="699" t="s">
        <v>130</v>
      </c>
      <c r="F44" s="876"/>
      <c r="G44" s="876"/>
      <c r="H44" s="876"/>
      <c r="I44" s="876"/>
      <c r="J44" s="695">
        <f>SUM(F44:I44)</f>
        <v>0</v>
      </c>
      <c r="K44" s="633"/>
    </row>
    <row r="45" spans="2:11" ht="14.25" customHeight="1" outlineLevel="1" thickTop="1" thickBot="1" x14ac:dyDescent="0.25">
      <c r="B45" s="633"/>
      <c r="C45" s="634"/>
      <c r="D45" s="697"/>
      <c r="E45" s="699" t="s">
        <v>131</v>
      </c>
      <c r="F45" s="876"/>
      <c r="G45" s="876">
        <v>1</v>
      </c>
      <c r="H45" s="876"/>
      <c r="I45" s="876"/>
      <c r="J45" s="695">
        <f>SUM(F45:I45)</f>
        <v>1</v>
      </c>
      <c r="K45" s="633"/>
    </row>
    <row r="46" spans="2:11" ht="14.25" customHeight="1" outlineLevel="1" thickTop="1" thickBot="1" x14ac:dyDescent="0.25">
      <c r="B46" s="633"/>
      <c r="C46" s="634"/>
      <c r="D46" s="697"/>
      <c r="E46" s="700" t="s">
        <v>132</v>
      </c>
      <c r="F46" s="876"/>
      <c r="G46" s="876">
        <v>1</v>
      </c>
      <c r="H46" s="876"/>
      <c r="I46" s="876"/>
      <c r="J46" s="695">
        <f t="shared" si="1"/>
        <v>1</v>
      </c>
      <c r="K46" s="633"/>
    </row>
    <row r="47" spans="2:11" ht="14.25" customHeight="1" outlineLevel="1" thickTop="1" thickBot="1" x14ac:dyDescent="0.25">
      <c r="B47" s="633"/>
      <c r="C47" s="634"/>
      <c r="D47" s="697"/>
      <c r="E47" s="700" t="s">
        <v>133</v>
      </c>
      <c r="F47" s="705"/>
      <c r="G47" s="705"/>
      <c r="H47" s="705"/>
      <c r="I47" s="705"/>
      <c r="J47" s="695">
        <f t="shared" si="1"/>
        <v>0</v>
      </c>
      <c r="K47" s="633"/>
    </row>
    <row r="48" spans="2:11" ht="14.25" customHeight="1" outlineLevel="1" thickTop="1" thickBot="1" x14ac:dyDescent="0.25">
      <c r="B48" s="633"/>
      <c r="C48" s="634"/>
      <c r="D48" s="697"/>
      <c r="E48" s="700" t="s">
        <v>134</v>
      </c>
      <c r="F48" s="876"/>
      <c r="G48" s="876"/>
      <c r="H48" s="876"/>
      <c r="I48" s="876"/>
      <c r="J48" s="695">
        <f t="shared" si="1"/>
        <v>0</v>
      </c>
      <c r="K48" s="633"/>
    </row>
    <row r="49" spans="2:12" ht="16.5" customHeight="1" thickTop="1" thickBot="1" x14ac:dyDescent="0.25">
      <c r="B49" s="633"/>
      <c r="C49" s="634"/>
      <c r="D49" s="1630" t="s">
        <v>96</v>
      </c>
      <c r="E49" s="1631"/>
      <c r="F49" s="701">
        <f>SUM(F50:F64)</f>
        <v>0</v>
      </c>
      <c r="G49" s="701">
        <f>SUM(G50:G64)</f>
        <v>5</v>
      </c>
      <c r="H49" s="701">
        <f>SUM(H50:H64)</f>
        <v>0</v>
      </c>
      <c r="I49" s="701">
        <f>SUM(I50:I64)</f>
        <v>0</v>
      </c>
      <c r="J49" s="702">
        <f>SUM(F49:F49:I49)</f>
        <v>5</v>
      </c>
      <c r="K49" s="633"/>
      <c r="L49" s="649"/>
    </row>
    <row r="50" spans="2:12" ht="14.25" customHeight="1" outlineLevel="1" thickTop="1" thickBot="1" x14ac:dyDescent="0.25">
      <c r="B50" s="633"/>
      <c r="C50" s="634"/>
      <c r="D50" s="703"/>
      <c r="E50" s="704" t="s">
        <v>117</v>
      </c>
      <c r="F50" s="705"/>
      <c r="G50" s="705"/>
      <c r="H50" s="705"/>
      <c r="I50" s="705"/>
      <c r="J50" s="672">
        <f>SUM(F50:F50:I50)</f>
        <v>0</v>
      </c>
      <c r="K50" s="633"/>
    </row>
    <row r="51" spans="2:12" ht="14.25" customHeight="1" outlineLevel="1" thickTop="1" thickBot="1" x14ac:dyDescent="0.25">
      <c r="B51" s="633"/>
      <c r="C51" s="634"/>
      <c r="D51" s="706"/>
      <c r="E51" s="704" t="s">
        <v>98</v>
      </c>
      <c r="F51" s="705"/>
      <c r="G51" s="705">
        <v>2</v>
      </c>
      <c r="H51" s="705"/>
      <c r="I51" s="705"/>
      <c r="J51" s="672">
        <f>SUM(F51:F51:I51)</f>
        <v>2</v>
      </c>
      <c r="K51" s="633"/>
    </row>
    <row r="52" spans="2:12" ht="14.25" customHeight="1" outlineLevel="1" thickTop="1" thickBot="1" x14ac:dyDescent="0.25">
      <c r="B52" s="633"/>
      <c r="C52" s="634"/>
      <c r="D52" s="706"/>
      <c r="E52" s="704" t="s">
        <v>97</v>
      </c>
      <c r="F52" s="705"/>
      <c r="G52" s="705">
        <v>1</v>
      </c>
      <c r="H52" s="705"/>
      <c r="I52" s="705"/>
      <c r="J52" s="672">
        <f>SUM(F52:F52:I52)</f>
        <v>1</v>
      </c>
      <c r="K52" s="633"/>
    </row>
    <row r="53" spans="2:12" ht="14.25" customHeight="1" outlineLevel="1" thickTop="1" thickBot="1" x14ac:dyDescent="0.25">
      <c r="B53" s="633"/>
      <c r="C53" s="634"/>
      <c r="D53" s="707"/>
      <c r="E53" s="704" t="s">
        <v>102</v>
      </c>
      <c r="F53" s="705"/>
      <c r="G53" s="705"/>
      <c r="H53" s="705"/>
      <c r="I53" s="705"/>
      <c r="J53" s="672">
        <f>SUM(F53:F53:I53)</f>
        <v>0</v>
      </c>
      <c r="K53" s="633"/>
    </row>
    <row r="54" spans="2:12" ht="14.25" customHeight="1" outlineLevel="1" thickTop="1" thickBot="1" x14ac:dyDescent="0.25">
      <c r="B54" s="633"/>
      <c r="C54" s="634"/>
      <c r="D54" s="707"/>
      <c r="E54" s="704" t="s">
        <v>137</v>
      </c>
      <c r="F54" s="876"/>
      <c r="G54" s="876"/>
      <c r="H54" s="876"/>
      <c r="I54" s="876"/>
      <c r="J54" s="672">
        <f>SUM(F54:F54:I54)</f>
        <v>0</v>
      </c>
      <c r="K54" s="633"/>
    </row>
    <row r="55" spans="2:12" ht="14.25" customHeight="1" outlineLevel="1" thickTop="1" thickBot="1" x14ac:dyDescent="0.25">
      <c r="B55" s="633"/>
      <c r="C55" s="634"/>
      <c r="D55" s="707"/>
      <c r="E55" s="708" t="s">
        <v>105</v>
      </c>
      <c r="F55" s="876"/>
      <c r="G55" s="876"/>
      <c r="H55" s="876"/>
      <c r="I55" s="876"/>
      <c r="J55" s="672">
        <f>SUM(F55:F55:I55)</f>
        <v>0</v>
      </c>
      <c r="K55" s="633"/>
    </row>
    <row r="56" spans="2:12" ht="14.25" customHeight="1" outlineLevel="1" thickTop="1" thickBot="1" x14ac:dyDescent="0.25">
      <c r="B56" s="633"/>
      <c r="C56" s="634"/>
      <c r="D56" s="707"/>
      <c r="E56" s="708" t="s">
        <v>104</v>
      </c>
      <c r="F56" s="876"/>
      <c r="G56" s="876"/>
      <c r="H56" s="876"/>
      <c r="I56" s="876"/>
      <c r="J56" s="672">
        <f>SUM(F56:F56:I56)</f>
        <v>0</v>
      </c>
      <c r="K56" s="633"/>
    </row>
    <row r="57" spans="2:12" ht="14.25" customHeight="1" outlineLevel="1" thickTop="1" thickBot="1" x14ac:dyDescent="0.25">
      <c r="B57" s="633"/>
      <c r="C57" s="634"/>
      <c r="D57" s="707"/>
      <c r="E57" s="708" t="s">
        <v>103</v>
      </c>
      <c r="F57" s="876"/>
      <c r="G57" s="876"/>
      <c r="H57" s="876"/>
      <c r="I57" s="876"/>
      <c r="J57" s="672">
        <f>SUM(F57:F57:I57)</f>
        <v>0</v>
      </c>
      <c r="K57" s="633"/>
    </row>
    <row r="58" spans="2:12" ht="14.25" customHeight="1" outlineLevel="1" thickTop="1" thickBot="1" x14ac:dyDescent="0.25">
      <c r="B58" s="633"/>
      <c r="C58" s="634"/>
      <c r="D58" s="707"/>
      <c r="E58" s="708" t="s">
        <v>138</v>
      </c>
      <c r="F58" s="876"/>
      <c r="G58" s="876"/>
      <c r="H58" s="876"/>
      <c r="I58" s="876"/>
      <c r="J58" s="672">
        <f>SUM(F58:F58:I58)</f>
        <v>0</v>
      </c>
      <c r="K58" s="633"/>
    </row>
    <row r="59" spans="2:12" ht="14.25" customHeight="1" outlineLevel="1" thickTop="1" thickBot="1" x14ac:dyDescent="0.25">
      <c r="B59" s="633"/>
      <c r="C59" s="634"/>
      <c r="D59" s="707"/>
      <c r="E59" s="704" t="s">
        <v>100</v>
      </c>
      <c r="F59" s="876"/>
      <c r="G59" s="876">
        <v>2</v>
      </c>
      <c r="H59" s="876"/>
      <c r="I59" s="876"/>
      <c r="J59" s="672">
        <f>SUM(F59:F59:I59)</f>
        <v>2</v>
      </c>
      <c r="K59" s="633"/>
    </row>
    <row r="60" spans="2:12" ht="14.25" customHeight="1" outlineLevel="1" thickTop="1" thickBot="1" x14ac:dyDescent="0.25">
      <c r="B60" s="633"/>
      <c r="C60" s="634"/>
      <c r="D60" s="707"/>
      <c r="E60" s="709" t="s">
        <v>99</v>
      </c>
      <c r="F60" s="705"/>
      <c r="G60" s="705"/>
      <c r="H60" s="705"/>
      <c r="I60" s="705"/>
      <c r="J60" s="672">
        <f>SUM(F60:F60:I60)</f>
        <v>0</v>
      </c>
      <c r="K60" s="633"/>
    </row>
    <row r="61" spans="2:12" ht="14.25" customHeight="1" outlineLevel="1" thickTop="1" thickBot="1" x14ac:dyDescent="0.25">
      <c r="B61" s="633"/>
      <c r="C61" s="634"/>
      <c r="D61" s="707"/>
      <c r="E61" s="709" t="s">
        <v>139</v>
      </c>
      <c r="F61" s="876"/>
      <c r="G61" s="876"/>
      <c r="H61" s="876"/>
      <c r="I61" s="876"/>
      <c r="J61" s="672">
        <f>SUM(F61:F61:I61)</f>
        <v>0</v>
      </c>
      <c r="K61" s="633"/>
    </row>
    <row r="62" spans="2:12" ht="14.25" customHeight="1" outlineLevel="1" thickTop="1" thickBot="1" x14ac:dyDescent="0.25">
      <c r="B62" s="633"/>
      <c r="C62" s="634"/>
      <c r="D62" s="707"/>
      <c r="E62" s="709" t="s">
        <v>106</v>
      </c>
      <c r="F62" s="876"/>
      <c r="G62" s="876"/>
      <c r="H62" s="876"/>
      <c r="I62" s="876"/>
      <c r="J62" s="672">
        <f>SUM(F62:F62:I62)</f>
        <v>0</v>
      </c>
      <c r="K62" s="633"/>
    </row>
    <row r="63" spans="2:12" ht="14.25" customHeight="1" outlineLevel="1" thickTop="1" thickBot="1" x14ac:dyDescent="0.25">
      <c r="B63" s="633"/>
      <c r="C63" s="634"/>
      <c r="D63" s="707"/>
      <c r="E63" s="710" t="s">
        <v>92</v>
      </c>
      <c r="F63" s="876"/>
      <c r="G63" s="876"/>
      <c r="H63" s="876"/>
      <c r="I63" s="876"/>
      <c r="J63" s="672">
        <f>SUM(F63:F63:I63)</f>
        <v>0</v>
      </c>
      <c r="K63" s="633"/>
    </row>
    <row r="64" spans="2:12" ht="14.25" customHeight="1" outlineLevel="1" thickTop="1" thickBot="1" x14ac:dyDescent="0.25">
      <c r="B64" s="633"/>
      <c r="C64" s="634"/>
      <c r="D64" s="706"/>
      <c r="E64" s="710" t="s">
        <v>121</v>
      </c>
      <c r="F64" s="876"/>
      <c r="G64" s="876"/>
      <c r="H64" s="876"/>
      <c r="I64" s="876"/>
      <c r="J64" s="672">
        <f>SUM(F64:F64:I64)</f>
        <v>0</v>
      </c>
      <c r="K64" s="634"/>
    </row>
    <row r="65" spans="2:11" ht="3.75" customHeight="1" thickTop="1" thickBot="1" x14ac:dyDescent="0.25">
      <c r="B65" s="711"/>
      <c r="C65" s="712"/>
      <c r="D65" s="713"/>
      <c r="E65" s="714"/>
      <c r="F65" s="894"/>
      <c r="G65" s="894"/>
      <c r="H65" s="894"/>
      <c r="I65" s="895"/>
      <c r="J65" s="715"/>
      <c r="K65" s="712"/>
    </row>
    <row r="66" spans="2:11" ht="12" customHeight="1" thickTop="1" x14ac:dyDescent="0.2">
      <c r="B66" s="633"/>
      <c r="C66" s="1620" t="s">
        <v>28</v>
      </c>
      <c r="D66" s="1621"/>
      <c r="E66" s="1621"/>
      <c r="F66" s="1621"/>
      <c r="G66" s="1621"/>
      <c r="H66" s="1621"/>
      <c r="I66" s="1622"/>
      <c r="J66" s="1592">
        <f>(J71+J73+J74+J75+J79+J80+J81+J82+J83+J84+J37+J42+J43+J44+J48+J50+J51+J52+J53+J55+J56+J60)</f>
        <v>27</v>
      </c>
      <c r="K66" s="633"/>
    </row>
    <row r="67" spans="2:11" ht="12" customHeight="1" x14ac:dyDescent="0.2">
      <c r="B67" s="633"/>
      <c r="C67" s="1623"/>
      <c r="D67" s="1624"/>
      <c r="E67" s="1624"/>
      <c r="F67" s="1624"/>
      <c r="G67" s="1624"/>
      <c r="H67" s="1624"/>
      <c r="I67" s="1625"/>
      <c r="J67" s="1593"/>
      <c r="K67" s="633"/>
    </row>
    <row r="68" spans="2:11" ht="12" customHeight="1" thickBot="1" x14ac:dyDescent="0.25">
      <c r="B68" s="633"/>
      <c r="C68" s="1626"/>
      <c r="D68" s="1627"/>
      <c r="E68" s="1627"/>
      <c r="F68" s="1627"/>
      <c r="G68" s="1627"/>
      <c r="H68" s="1627"/>
      <c r="I68" s="1628"/>
      <c r="J68" s="1594"/>
      <c r="K68" s="634"/>
    </row>
    <row r="69" spans="2:11" ht="14.25" customHeight="1" thickTop="1" thickBot="1" x14ac:dyDescent="0.25">
      <c r="B69" s="716"/>
      <c r="C69" s="717"/>
      <c r="D69" s="717"/>
      <c r="E69" s="717"/>
      <c r="F69" s="718"/>
      <c r="G69" s="718"/>
      <c r="H69" s="718"/>
      <c r="I69" s="719"/>
      <c r="J69" s="720"/>
      <c r="K69" s="633"/>
    </row>
    <row r="70" spans="2:11" ht="16.5" customHeight="1" thickTop="1" thickBot="1" x14ac:dyDescent="0.25">
      <c r="B70" s="716"/>
      <c r="C70" s="717"/>
      <c r="D70" s="1611" t="s">
        <v>141</v>
      </c>
      <c r="E70" s="1612"/>
      <c r="F70" s="721">
        <f>(F71)</f>
        <v>5</v>
      </c>
      <c r="G70" s="721">
        <f>(G71)</f>
        <v>4</v>
      </c>
      <c r="H70" s="721">
        <f>(H71)</f>
        <v>0</v>
      </c>
      <c r="I70" s="721">
        <f>(I71)</f>
        <v>0</v>
      </c>
      <c r="J70" s="874">
        <f>SUM(F70:I70)</f>
        <v>9</v>
      </c>
      <c r="K70" s="633"/>
    </row>
    <row r="71" spans="2:11" ht="14.25" customHeight="1" thickTop="1" thickBot="1" x14ac:dyDescent="0.25">
      <c r="B71" s="716"/>
      <c r="C71" s="717"/>
      <c r="D71" s="1609" t="s">
        <v>86</v>
      </c>
      <c r="E71" s="1610"/>
      <c r="F71" s="876">
        <v>5</v>
      </c>
      <c r="G71" s="876">
        <v>4</v>
      </c>
      <c r="H71" s="876"/>
      <c r="I71" s="876"/>
      <c r="J71" s="722">
        <f>SUM(F71:I71)</f>
        <v>9</v>
      </c>
      <c r="K71" s="633"/>
    </row>
    <row r="72" spans="2:11" ht="16.5" customHeight="1" thickTop="1" thickBot="1" x14ac:dyDescent="0.25">
      <c r="B72" s="633"/>
      <c r="C72" s="723"/>
      <c r="D72" s="1611" t="s">
        <v>140</v>
      </c>
      <c r="E72" s="1612"/>
      <c r="F72" s="721">
        <f>SUM(F73:F75)</f>
        <v>0</v>
      </c>
      <c r="G72" s="721">
        <f>SUM(G73:G75)</f>
        <v>0</v>
      </c>
      <c r="H72" s="721">
        <f>SUM(H73:H75)</f>
        <v>0</v>
      </c>
      <c r="I72" s="721">
        <f>SUM(I73:I75)</f>
        <v>0</v>
      </c>
      <c r="J72" s="874">
        <f t="shared" ref="J72:J87" si="2">SUM(F72:I72)</f>
        <v>0</v>
      </c>
      <c r="K72" s="633"/>
    </row>
    <row r="73" spans="2:11" ht="14.25" customHeight="1" outlineLevel="1" thickTop="1" thickBot="1" x14ac:dyDescent="0.25">
      <c r="B73" s="633"/>
      <c r="C73" s="723"/>
      <c r="D73" s="697"/>
      <c r="E73" s="724" t="s">
        <v>29</v>
      </c>
      <c r="F73" s="876"/>
      <c r="G73" s="876"/>
      <c r="H73" s="876"/>
      <c r="I73" s="876"/>
      <c r="J73" s="722">
        <f t="shared" si="2"/>
        <v>0</v>
      </c>
      <c r="K73" s="633"/>
    </row>
    <row r="74" spans="2:11" ht="14.25" outlineLevel="1" thickTop="1" thickBot="1" x14ac:dyDescent="0.25">
      <c r="B74" s="633"/>
      <c r="C74" s="723"/>
      <c r="D74" s="697"/>
      <c r="E74" s="725" t="s">
        <v>57</v>
      </c>
      <c r="F74" s="876"/>
      <c r="G74" s="876"/>
      <c r="H74" s="876"/>
      <c r="I74" s="876"/>
      <c r="J74" s="722">
        <f t="shared" si="2"/>
        <v>0</v>
      </c>
      <c r="K74" s="633"/>
    </row>
    <row r="75" spans="2:11" ht="14.25" outlineLevel="1" thickTop="1" thickBot="1" x14ac:dyDescent="0.25">
      <c r="B75" s="633"/>
      <c r="C75" s="723"/>
      <c r="D75" s="726"/>
      <c r="E75" s="727" t="s">
        <v>58</v>
      </c>
      <c r="F75" s="876"/>
      <c r="G75" s="876"/>
      <c r="H75" s="876"/>
      <c r="I75" s="876"/>
      <c r="J75" s="720">
        <f t="shared" si="2"/>
        <v>0</v>
      </c>
      <c r="K75" s="633"/>
    </row>
    <row r="76" spans="2:11" ht="35.25" customHeight="1" thickTop="1" thickBot="1" x14ac:dyDescent="0.3">
      <c r="B76" s="633"/>
      <c r="C76" s="1613" t="s">
        <v>43</v>
      </c>
      <c r="D76" s="1614"/>
      <c r="E76" s="1614"/>
      <c r="F76" s="1614"/>
      <c r="G76" s="1614"/>
      <c r="H76" s="1614"/>
      <c r="I76" s="1615"/>
      <c r="J76" s="728">
        <f>(H256-J66)</f>
        <v>1318</v>
      </c>
      <c r="K76" s="633"/>
    </row>
    <row r="77" spans="2:11" ht="16.5" customHeight="1" thickTop="1" thickBot="1" x14ac:dyDescent="0.25">
      <c r="B77" s="633"/>
      <c r="C77" s="658"/>
      <c r="D77" s="1616" t="s">
        <v>146</v>
      </c>
      <c r="E77" s="1617"/>
      <c r="F77" s="872"/>
      <c r="G77" s="872"/>
      <c r="H77" s="872"/>
      <c r="I77" s="872"/>
      <c r="J77" s="730">
        <f t="shared" si="2"/>
        <v>0</v>
      </c>
      <c r="K77" s="633"/>
    </row>
    <row r="78" spans="2:11" ht="16.5" customHeight="1" thickTop="1" thickBot="1" x14ac:dyDescent="0.25">
      <c r="B78" s="633"/>
      <c r="C78" s="658"/>
      <c r="D78" s="1618" t="s">
        <v>147</v>
      </c>
      <c r="E78" s="1619"/>
      <c r="F78" s="875">
        <f>(F79+F80+F81+F82+F83+F84+F85+F86+F87)</f>
        <v>33</v>
      </c>
      <c r="G78" s="875">
        <f>(G79+G80+G81+G82+G83+G84+G85+G86+G87)</f>
        <v>0</v>
      </c>
      <c r="H78" s="875">
        <f>(H79+H80+H81+H82+H83+H84+H85+H86+H87)</f>
        <v>1</v>
      </c>
      <c r="I78" s="875">
        <f>(I79+I80+I81+I82+I83+I84+I85+I86+I87)</f>
        <v>0</v>
      </c>
      <c r="J78" s="732">
        <f>SUM(F78:I78)</f>
        <v>34</v>
      </c>
      <c r="K78" s="633"/>
    </row>
    <row r="79" spans="2:11" ht="14.25" customHeight="1" outlineLevel="1" thickTop="1" thickBot="1" x14ac:dyDescent="0.25">
      <c r="B79" s="633"/>
      <c r="C79" s="658"/>
      <c r="D79" s="697"/>
      <c r="E79" s="733" t="s">
        <v>112</v>
      </c>
      <c r="F79" s="872">
        <f>'[5]JURISDICCION ORDINARIA'!$F$79+'[4]JURISDICCION ORDINARIA'!$F$79+'[7]JURISDICCION ORDINARIA'!$F$79</f>
        <v>4</v>
      </c>
      <c r="G79" s="872"/>
      <c r="H79" s="872"/>
      <c r="I79" s="872"/>
      <c r="J79" s="734">
        <f t="shared" si="2"/>
        <v>4</v>
      </c>
      <c r="K79" s="633"/>
    </row>
    <row r="80" spans="2:11" ht="14.25" customHeight="1" outlineLevel="1" thickTop="1" thickBot="1" x14ac:dyDescent="0.25">
      <c r="B80" s="633"/>
      <c r="C80" s="658"/>
      <c r="D80" s="697"/>
      <c r="E80" s="735" t="s">
        <v>108</v>
      </c>
      <c r="F80" s="872"/>
      <c r="G80" s="872"/>
      <c r="H80" s="872"/>
      <c r="I80" s="872"/>
      <c r="J80" s="734">
        <f>SUM(F80:I80)</f>
        <v>0</v>
      </c>
      <c r="K80" s="633"/>
    </row>
    <row r="81" spans="2:12" ht="14.25" customHeight="1" outlineLevel="1" thickTop="1" thickBot="1" x14ac:dyDescent="0.25">
      <c r="B81" s="633"/>
      <c r="C81" s="658"/>
      <c r="D81" s="697"/>
      <c r="E81" s="736" t="s">
        <v>109</v>
      </c>
      <c r="F81" s="872"/>
      <c r="G81" s="872"/>
      <c r="H81" s="872"/>
      <c r="I81" s="872"/>
      <c r="J81" s="734">
        <f t="shared" si="2"/>
        <v>0</v>
      </c>
      <c r="K81" s="633"/>
    </row>
    <row r="82" spans="2:12" ht="14.25" customHeight="1" outlineLevel="1" thickTop="1" thickBot="1" x14ac:dyDescent="0.25">
      <c r="B82" s="633"/>
      <c r="C82" s="658"/>
      <c r="D82" s="697"/>
      <c r="E82" s="736" t="s">
        <v>111</v>
      </c>
      <c r="F82" s="872"/>
      <c r="G82" s="872"/>
      <c r="H82" s="872"/>
      <c r="I82" s="872"/>
      <c r="J82" s="734">
        <f t="shared" si="2"/>
        <v>0</v>
      </c>
      <c r="K82" s="633"/>
    </row>
    <row r="83" spans="2:12" ht="14.25" customHeight="1" outlineLevel="1" thickTop="1" thickBot="1" x14ac:dyDescent="0.25">
      <c r="B83" s="633"/>
      <c r="C83" s="658"/>
      <c r="D83" s="697"/>
      <c r="E83" s="736" t="s">
        <v>113</v>
      </c>
      <c r="F83" s="872">
        <f>'[6]JURISDICCION ORDINARIA'!$F$83+'[7]JURISDICCION ORDINARIA'!$F$83</f>
        <v>2</v>
      </c>
      <c r="G83" s="872"/>
      <c r="H83" s="872"/>
      <c r="I83" s="872"/>
      <c r="J83" s="734">
        <f t="shared" si="2"/>
        <v>2</v>
      </c>
      <c r="K83" s="633"/>
    </row>
    <row r="84" spans="2:12" ht="14.25" customHeight="1" outlineLevel="1" thickTop="1" thickBot="1" x14ac:dyDescent="0.25">
      <c r="B84" s="633"/>
      <c r="C84" s="658"/>
      <c r="D84" s="697"/>
      <c r="E84" s="736" t="s">
        <v>107</v>
      </c>
      <c r="F84" s="872">
        <f>'[6]JURISDICCION ORDINARIA'!$F$84+'[4]JURISDICCION ORDINARIA'!$F$84+'[7]JURISDICCION ORDINARIA'!$F$84</f>
        <v>8</v>
      </c>
      <c r="G84" s="872"/>
      <c r="H84" s="872">
        <v>1</v>
      </c>
      <c r="I84" s="872"/>
      <c r="J84" s="734">
        <f t="shared" si="2"/>
        <v>9</v>
      </c>
      <c r="K84" s="633"/>
    </row>
    <row r="85" spans="2:12" ht="14.25" customHeight="1" outlineLevel="1" thickTop="1" thickBot="1" x14ac:dyDescent="0.25">
      <c r="B85" s="633"/>
      <c r="C85" s="658"/>
      <c r="D85" s="697"/>
      <c r="E85" s="736" t="s">
        <v>110</v>
      </c>
      <c r="F85" s="872">
        <f>'[5]JURISDICCION ORDINARIA'!$F$85+'[6]JURISDICCION ORDINARIA'!$F$85+'[7]JURISDICCION ORDINARIA'!$F$85</f>
        <v>8</v>
      </c>
      <c r="G85" s="872"/>
      <c r="H85" s="872"/>
      <c r="I85" s="872"/>
      <c r="J85" s="734">
        <f t="shared" si="2"/>
        <v>8</v>
      </c>
      <c r="K85" s="633"/>
    </row>
    <row r="86" spans="2:12" ht="14.25" customHeight="1" outlineLevel="1" thickTop="1" thickBot="1" x14ac:dyDescent="0.25">
      <c r="B86" s="633"/>
      <c r="C86" s="658"/>
      <c r="D86" s="697"/>
      <c r="E86" s="736" t="s">
        <v>136</v>
      </c>
      <c r="F86" s="872"/>
      <c r="G86" s="872"/>
      <c r="H86" s="872"/>
      <c r="I86" s="872"/>
      <c r="J86" s="734">
        <f>SUM(F86:I86)</f>
        <v>0</v>
      </c>
      <c r="K86" s="633"/>
    </row>
    <row r="87" spans="2:12" ht="14.25" customHeight="1" outlineLevel="1" thickTop="1" thickBot="1" x14ac:dyDescent="0.25">
      <c r="B87" s="633"/>
      <c r="C87" s="658"/>
      <c r="D87" s="697"/>
      <c r="E87" s="737" t="s">
        <v>114</v>
      </c>
      <c r="F87" s="872">
        <f>'[5]JURISDICCION ORDINARIA'!$F$87+'[4]JURISDICCION ORDINARIA'!$F$87+'[7]JURISDICCION ORDINARIA'!$F$87</f>
        <v>11</v>
      </c>
      <c r="G87" s="872"/>
      <c r="H87" s="872"/>
      <c r="I87" s="872"/>
      <c r="J87" s="734">
        <f t="shared" si="2"/>
        <v>11</v>
      </c>
      <c r="K87" s="633"/>
    </row>
    <row r="88" spans="2:12" ht="4.5" customHeight="1" thickTop="1" thickBot="1" x14ac:dyDescent="0.25">
      <c r="B88" s="633"/>
      <c r="C88" s="738" t="s">
        <v>10</v>
      </c>
      <c r="D88" s="634"/>
      <c r="E88" s="633"/>
      <c r="F88" s="658"/>
      <c r="G88" s="658"/>
      <c r="H88" s="658"/>
      <c r="I88" s="658"/>
      <c r="J88" s="658"/>
      <c r="K88" s="658"/>
    </row>
    <row r="89" spans="2:12" ht="12" customHeight="1" thickTop="1" thickBot="1" x14ac:dyDescent="0.25">
      <c r="B89" s="633"/>
      <c r="C89" s="1620" t="s">
        <v>59</v>
      </c>
      <c r="D89" s="1621"/>
      <c r="E89" s="1621"/>
      <c r="F89" s="1621"/>
      <c r="G89" s="1622"/>
      <c r="H89" s="1588" t="s">
        <v>0</v>
      </c>
      <c r="I89" s="1589"/>
      <c r="J89" s="633"/>
      <c r="K89" s="633"/>
    </row>
    <row r="90" spans="2:12" ht="12" customHeight="1" thickTop="1" thickBot="1" x14ac:dyDescent="0.25">
      <c r="B90" s="633"/>
      <c r="C90" s="1623"/>
      <c r="D90" s="1624"/>
      <c r="E90" s="1624"/>
      <c r="F90" s="1624"/>
      <c r="G90" s="1625"/>
      <c r="H90" s="1629">
        <f>SUM(H92:I96)</f>
        <v>190</v>
      </c>
      <c r="I90" s="1629"/>
      <c r="J90" s="633"/>
      <c r="K90" s="633"/>
    </row>
    <row r="91" spans="2:12" ht="12" customHeight="1" thickTop="1" thickBot="1" x14ac:dyDescent="0.25">
      <c r="B91" s="633"/>
      <c r="C91" s="1626"/>
      <c r="D91" s="1627"/>
      <c r="E91" s="1627"/>
      <c r="F91" s="1627"/>
      <c r="G91" s="1628"/>
      <c r="H91" s="1629"/>
      <c r="I91" s="1629"/>
      <c r="J91" s="633"/>
      <c r="K91" s="633"/>
      <c r="L91" s="659"/>
    </row>
    <row r="92" spans="2:12" ht="14.25" customHeight="1" thickTop="1" thickBot="1" x14ac:dyDescent="0.25">
      <c r="B92" s="633"/>
      <c r="C92" s="634"/>
      <c r="D92" s="658"/>
      <c r="E92" s="1650" t="s">
        <v>158</v>
      </c>
      <c r="F92" s="1651"/>
      <c r="G92" s="870">
        <f>'[6]JURISDICCION ORDINARIA'!$G$92+'[4]JURISDICCION ORDINARIA'!$G$92+'[7]JURISDICCION ORDINARIA'!$G$92</f>
        <v>10</v>
      </c>
      <c r="H92" s="1632">
        <f>SUM(F92:G92)</f>
        <v>10</v>
      </c>
      <c r="I92" s="1632"/>
      <c r="J92" s="633"/>
      <c r="K92" s="658"/>
    </row>
    <row r="93" spans="2:12" ht="14.25" customHeight="1" thickTop="1" thickBot="1" x14ac:dyDescent="0.25">
      <c r="B93" s="633"/>
      <c r="C93" s="634"/>
      <c r="D93" s="658"/>
      <c r="E93" s="1633" t="s">
        <v>157</v>
      </c>
      <c r="F93" s="1634"/>
      <c r="G93" s="870"/>
      <c r="H93" s="1632">
        <f>SUM(F93:G93)</f>
        <v>0</v>
      </c>
      <c r="I93" s="1632"/>
      <c r="J93" s="633"/>
      <c r="K93" s="658"/>
    </row>
    <row r="94" spans="2:12" ht="14.25" customHeight="1" thickTop="1" thickBot="1" x14ac:dyDescent="0.25">
      <c r="B94" s="633"/>
      <c r="C94" s="634"/>
      <c r="D94" s="658"/>
      <c r="E94" s="1633" t="s">
        <v>159</v>
      </c>
      <c r="F94" s="1634"/>
      <c r="G94" s="870">
        <v>180</v>
      </c>
      <c r="H94" s="1632">
        <f>SUM(F94:G94)</f>
        <v>180</v>
      </c>
      <c r="I94" s="1632"/>
      <c r="J94" s="633"/>
      <c r="K94" s="658"/>
    </row>
    <row r="95" spans="2:12" ht="14.25" customHeight="1" thickTop="1" thickBot="1" x14ac:dyDescent="0.25">
      <c r="B95" s="633"/>
      <c r="C95" s="634"/>
      <c r="D95" s="658"/>
      <c r="E95" s="877" t="s">
        <v>160</v>
      </c>
      <c r="F95" s="878"/>
      <c r="G95" s="870"/>
      <c r="H95" s="1632">
        <f>SUM(F95:G95)</f>
        <v>0</v>
      </c>
      <c r="I95" s="1632"/>
      <c r="J95" s="633"/>
      <c r="K95" s="658"/>
    </row>
    <row r="96" spans="2:12" ht="14.25" customHeight="1" thickTop="1" thickBot="1" x14ac:dyDescent="0.25">
      <c r="B96" s="633"/>
      <c r="C96" s="634"/>
      <c r="D96" s="658"/>
      <c r="E96" s="1633" t="s">
        <v>161</v>
      </c>
      <c r="F96" s="1634"/>
      <c r="G96" s="870"/>
      <c r="H96" s="1632">
        <f>SUM(F96:G96)</f>
        <v>0</v>
      </c>
      <c r="I96" s="1632"/>
      <c r="J96" s="633"/>
      <c r="K96" s="658"/>
    </row>
    <row r="97" spans="2:12" ht="12" customHeight="1" thickTop="1" thickBot="1" x14ac:dyDescent="0.25">
      <c r="B97" s="633"/>
      <c r="C97" s="1635" t="s">
        <v>165</v>
      </c>
      <c r="D97" s="1636"/>
      <c r="E97" s="1636"/>
      <c r="F97" s="1636"/>
      <c r="G97" s="1636"/>
      <c r="H97" s="1637"/>
      <c r="I97" s="1644" t="s">
        <v>0</v>
      </c>
      <c r="J97" s="1645"/>
      <c r="K97" s="633"/>
      <c r="L97" s="659"/>
    </row>
    <row r="98" spans="2:12" ht="12" customHeight="1" thickTop="1" x14ac:dyDescent="0.2">
      <c r="B98" s="633"/>
      <c r="C98" s="1638"/>
      <c r="D98" s="1639"/>
      <c r="E98" s="1639"/>
      <c r="F98" s="1639"/>
      <c r="G98" s="1639"/>
      <c r="H98" s="1640"/>
      <c r="I98" s="1646">
        <f>(I100+I145+I181+I220+I224+I227+I232+I236+I241+I246+I251)</f>
        <v>540</v>
      </c>
      <c r="J98" s="1647"/>
      <c r="K98" s="633"/>
      <c r="L98" s="659"/>
    </row>
    <row r="99" spans="2:12" ht="12" customHeight="1" thickBot="1" x14ac:dyDescent="0.25">
      <c r="B99" s="633"/>
      <c r="C99" s="1641"/>
      <c r="D99" s="1642"/>
      <c r="E99" s="1642"/>
      <c r="F99" s="1642"/>
      <c r="G99" s="1642"/>
      <c r="H99" s="1643"/>
      <c r="I99" s="1648"/>
      <c r="J99" s="1649"/>
      <c r="K99" s="633"/>
      <c r="L99" s="659"/>
    </row>
    <row r="100" spans="2:12" ht="15" customHeight="1" thickTop="1" thickBot="1" x14ac:dyDescent="0.25">
      <c r="B100" s="633"/>
      <c r="C100" s="742"/>
      <c r="D100" s="743">
        <v>7.1</v>
      </c>
      <c r="E100" s="744" t="s">
        <v>90</v>
      </c>
      <c r="F100" s="666"/>
      <c r="G100" s="666"/>
      <c r="H100" s="666"/>
      <c r="I100" s="1608">
        <f>(I101+I107+I113+I119+I123+I127+I133+I139)</f>
        <v>44</v>
      </c>
      <c r="J100" s="1608"/>
      <c r="K100" s="633"/>
    </row>
    <row r="101" spans="2:12" ht="14.25" customHeight="1" thickTop="1" thickBot="1" x14ac:dyDescent="0.25">
      <c r="B101" s="633"/>
      <c r="C101" s="723"/>
      <c r="D101" s="723"/>
      <c r="E101" s="745" t="s">
        <v>60</v>
      </c>
      <c r="F101" s="746"/>
      <c r="G101" s="746"/>
      <c r="H101" s="746"/>
      <c r="I101" s="1632">
        <f>SUM(I102:J106)</f>
        <v>5</v>
      </c>
      <c r="J101" s="1632"/>
      <c r="K101" s="633"/>
    </row>
    <row r="102" spans="2:12" ht="14.25" customHeight="1" thickTop="1" thickBot="1" x14ac:dyDescent="0.25">
      <c r="B102" s="633"/>
      <c r="C102" s="658"/>
      <c r="D102" s="658"/>
      <c r="E102" s="747" t="s">
        <v>38</v>
      </c>
      <c r="F102" s="748"/>
      <c r="G102" s="748"/>
      <c r="H102" s="749"/>
      <c r="I102" s="1653">
        <f>'[5]JURISDICCION ORDINARIA'!$I$102:$J$102+'[4]JURISDICCION ORDINARIA'!$I$102:$J$102</f>
        <v>1</v>
      </c>
      <c r="J102" s="1653"/>
      <c r="K102" s="633"/>
    </row>
    <row r="103" spans="2:12" ht="14.25" customHeight="1" thickTop="1" thickBot="1" x14ac:dyDescent="0.25">
      <c r="B103" s="633"/>
      <c r="C103" s="658"/>
      <c r="D103" s="658"/>
      <c r="E103" s="750" t="s">
        <v>149</v>
      </c>
      <c r="F103" s="751"/>
      <c r="G103" s="751"/>
      <c r="H103" s="752"/>
      <c r="I103" s="1654"/>
      <c r="J103" s="1655"/>
      <c r="K103" s="633"/>
    </row>
    <row r="104" spans="2:12" ht="14.25" customHeight="1" thickTop="1" thickBot="1" x14ac:dyDescent="0.25">
      <c r="B104" s="633"/>
      <c r="C104" s="658"/>
      <c r="D104" s="658"/>
      <c r="E104" s="750" t="s">
        <v>22</v>
      </c>
      <c r="F104" s="751"/>
      <c r="G104" s="751"/>
      <c r="H104" s="752"/>
      <c r="I104" s="1654"/>
      <c r="J104" s="1655"/>
      <c r="K104" s="633"/>
    </row>
    <row r="105" spans="2:12" ht="14.25" customHeight="1" thickTop="1" thickBot="1" x14ac:dyDescent="0.25">
      <c r="B105" s="633"/>
      <c r="C105" s="658"/>
      <c r="D105" s="753"/>
      <c r="E105" s="754" t="s">
        <v>21</v>
      </c>
      <c r="F105" s="755"/>
      <c r="G105" s="755"/>
      <c r="H105" s="755"/>
      <c r="I105" s="1654">
        <v>4</v>
      </c>
      <c r="J105" s="1655"/>
      <c r="K105" s="658"/>
    </row>
    <row r="106" spans="2:12" ht="14.25" customHeight="1" thickTop="1" thickBot="1" x14ac:dyDescent="0.25">
      <c r="B106" s="633"/>
      <c r="C106" s="658"/>
      <c r="D106" s="658"/>
      <c r="E106" s="756" t="s">
        <v>150</v>
      </c>
      <c r="F106" s="742"/>
      <c r="G106" s="742"/>
      <c r="H106" s="742"/>
      <c r="I106" s="1652"/>
      <c r="J106" s="1652"/>
      <c r="K106" s="658"/>
    </row>
    <row r="107" spans="2:12" ht="14.25" customHeight="1" thickTop="1" thickBot="1" x14ac:dyDescent="0.25">
      <c r="B107" s="633"/>
      <c r="C107" s="658"/>
      <c r="D107" s="658"/>
      <c r="E107" s="745" t="s">
        <v>30</v>
      </c>
      <c r="F107" s="746"/>
      <c r="G107" s="746"/>
      <c r="H107" s="746"/>
      <c r="I107" s="1632">
        <f>SUM(I108:J112)</f>
        <v>8</v>
      </c>
      <c r="J107" s="1632"/>
      <c r="K107" s="658"/>
    </row>
    <row r="108" spans="2:12" ht="14.25" customHeight="1" thickTop="1" thickBot="1" x14ac:dyDescent="0.25">
      <c r="B108" s="633"/>
      <c r="C108" s="658"/>
      <c r="D108" s="753"/>
      <c r="E108" s="747" t="s">
        <v>38</v>
      </c>
      <c r="F108" s="748"/>
      <c r="G108" s="748"/>
      <c r="H108" s="749"/>
      <c r="I108" s="1653">
        <f>'[5]JURISDICCION ORDINARIA'!$I$108:$J$108+'[4]JURISDICCION ORDINARIA'!$I$108:$J$108</f>
        <v>1</v>
      </c>
      <c r="J108" s="1653"/>
      <c r="K108" s="658"/>
      <c r="L108" s="659"/>
    </row>
    <row r="109" spans="2:12" ht="14.25" customHeight="1" thickTop="1" thickBot="1" x14ac:dyDescent="0.25">
      <c r="B109" s="633"/>
      <c r="C109" s="658"/>
      <c r="D109" s="753"/>
      <c r="E109" s="750" t="s">
        <v>149</v>
      </c>
      <c r="F109" s="751"/>
      <c r="G109" s="751"/>
      <c r="H109" s="752"/>
      <c r="I109" s="1654"/>
      <c r="J109" s="1655"/>
      <c r="K109" s="658"/>
      <c r="L109" s="659"/>
    </row>
    <row r="110" spans="2:12" ht="14.25" customHeight="1" thickTop="1" thickBot="1" x14ac:dyDescent="0.25">
      <c r="B110" s="633"/>
      <c r="C110" s="658"/>
      <c r="D110" s="753"/>
      <c r="E110" s="750" t="s">
        <v>22</v>
      </c>
      <c r="F110" s="751"/>
      <c r="G110" s="751"/>
      <c r="H110" s="752"/>
      <c r="I110" s="1654"/>
      <c r="J110" s="1655"/>
      <c r="K110" s="658"/>
      <c r="L110" s="659"/>
    </row>
    <row r="111" spans="2:12" ht="14.25" customHeight="1" thickTop="1" thickBot="1" x14ac:dyDescent="0.25">
      <c r="B111" s="633"/>
      <c r="C111" s="658"/>
      <c r="D111" s="753"/>
      <c r="E111" s="754" t="s">
        <v>21</v>
      </c>
      <c r="F111" s="755"/>
      <c r="G111" s="755"/>
      <c r="H111" s="755"/>
      <c r="I111" s="1654">
        <v>7</v>
      </c>
      <c r="J111" s="1655"/>
      <c r="K111" s="658"/>
      <c r="L111" s="659"/>
    </row>
    <row r="112" spans="2:12" ht="14.25" customHeight="1" thickTop="1" thickBot="1" x14ac:dyDescent="0.25">
      <c r="B112" s="633"/>
      <c r="C112" s="658"/>
      <c r="D112" s="753"/>
      <c r="E112" s="756" t="s">
        <v>150</v>
      </c>
      <c r="F112" s="742"/>
      <c r="G112" s="742"/>
      <c r="H112" s="742"/>
      <c r="I112" s="1652"/>
      <c r="J112" s="1652"/>
      <c r="K112" s="658"/>
      <c r="L112" s="659"/>
    </row>
    <row r="113" spans="2:15" ht="14.25" customHeight="1" thickTop="1" thickBot="1" x14ac:dyDescent="0.25">
      <c r="B113" s="633"/>
      <c r="C113" s="658"/>
      <c r="D113" s="753"/>
      <c r="E113" s="745" t="s">
        <v>61</v>
      </c>
      <c r="F113" s="746"/>
      <c r="G113" s="746"/>
      <c r="H113" s="746"/>
      <c r="I113" s="1632">
        <f>SUM(I114:J118)</f>
        <v>0</v>
      </c>
      <c r="J113" s="1632"/>
      <c r="K113" s="658"/>
      <c r="L113" s="659"/>
      <c r="O113" s="649"/>
    </row>
    <row r="114" spans="2:15" ht="14.25" customHeight="1" thickTop="1" thickBot="1" x14ac:dyDescent="0.25">
      <c r="B114" s="633"/>
      <c r="C114" s="658"/>
      <c r="D114" s="753"/>
      <c r="E114" s="747" t="s">
        <v>38</v>
      </c>
      <c r="F114" s="748"/>
      <c r="G114" s="748"/>
      <c r="H114" s="749"/>
      <c r="I114" s="1653"/>
      <c r="J114" s="1653"/>
      <c r="K114" s="658"/>
      <c r="L114" s="659"/>
      <c r="O114" s="649"/>
    </row>
    <row r="115" spans="2:15" ht="14.25" customHeight="1" thickTop="1" thickBot="1" x14ac:dyDescent="0.25">
      <c r="B115" s="633"/>
      <c r="C115" s="658"/>
      <c r="D115" s="753"/>
      <c r="E115" s="750" t="s">
        <v>149</v>
      </c>
      <c r="F115" s="751"/>
      <c r="G115" s="751"/>
      <c r="H115" s="752"/>
      <c r="I115" s="1654"/>
      <c r="J115" s="1655"/>
      <c r="K115" s="658"/>
      <c r="L115" s="659"/>
      <c r="O115" s="649"/>
    </row>
    <row r="116" spans="2:15" ht="14.25" customHeight="1" thickTop="1" thickBot="1" x14ac:dyDescent="0.25">
      <c r="B116" s="633"/>
      <c r="C116" s="658"/>
      <c r="D116" s="753"/>
      <c r="E116" s="750" t="s">
        <v>22</v>
      </c>
      <c r="F116" s="751"/>
      <c r="G116" s="751"/>
      <c r="H116" s="752"/>
      <c r="I116" s="1654"/>
      <c r="J116" s="1655"/>
      <c r="K116" s="658"/>
      <c r="L116" s="659"/>
      <c r="O116" s="649"/>
    </row>
    <row r="117" spans="2:15" ht="14.25" customHeight="1" thickTop="1" thickBot="1" x14ac:dyDescent="0.25">
      <c r="B117" s="633"/>
      <c r="C117" s="658"/>
      <c r="D117" s="753"/>
      <c r="E117" s="754" t="s">
        <v>21</v>
      </c>
      <c r="F117" s="755"/>
      <c r="G117" s="755"/>
      <c r="H117" s="755"/>
      <c r="I117" s="1654"/>
      <c r="J117" s="1655"/>
      <c r="K117" s="658"/>
      <c r="L117" s="659"/>
      <c r="O117" s="649"/>
    </row>
    <row r="118" spans="2:15" ht="14.25" customHeight="1" thickTop="1" thickBot="1" x14ac:dyDescent="0.25">
      <c r="B118" s="633"/>
      <c r="C118" s="658"/>
      <c r="D118" s="753"/>
      <c r="E118" s="756" t="s">
        <v>150</v>
      </c>
      <c r="F118" s="742"/>
      <c r="G118" s="742"/>
      <c r="H118" s="742"/>
      <c r="I118" s="1652"/>
      <c r="J118" s="1652"/>
      <c r="K118" s="658"/>
      <c r="L118" s="659"/>
      <c r="O118" s="649"/>
    </row>
    <row r="119" spans="2:15" ht="14.25" customHeight="1" thickTop="1" thickBot="1" x14ac:dyDescent="0.25">
      <c r="B119" s="633"/>
      <c r="C119" s="658"/>
      <c r="D119" s="753"/>
      <c r="E119" s="757" t="s">
        <v>62</v>
      </c>
      <c r="F119" s="746"/>
      <c r="G119" s="746"/>
      <c r="H119" s="758"/>
      <c r="I119" s="1656">
        <f>I121+I122+I120</f>
        <v>2</v>
      </c>
      <c r="J119" s="1657"/>
      <c r="K119" s="658"/>
      <c r="L119" s="659"/>
      <c r="O119" s="649"/>
    </row>
    <row r="120" spans="2:15" ht="14.25" customHeight="1" thickTop="1" thickBot="1" x14ac:dyDescent="0.25">
      <c r="B120" s="633"/>
      <c r="C120" s="658"/>
      <c r="D120" s="753"/>
      <c r="E120" s="759" t="s">
        <v>151</v>
      </c>
      <c r="F120" s="760"/>
      <c r="G120" s="760"/>
      <c r="H120" s="760"/>
      <c r="I120" s="1653">
        <v>1</v>
      </c>
      <c r="J120" s="1653"/>
      <c r="K120" s="658"/>
      <c r="L120" s="659"/>
      <c r="O120" s="649"/>
    </row>
    <row r="121" spans="2:15" ht="14.25" customHeight="1" thickTop="1" thickBot="1" x14ac:dyDescent="0.25">
      <c r="B121" s="633"/>
      <c r="C121" s="658"/>
      <c r="D121" s="753"/>
      <c r="E121" s="759" t="s">
        <v>41</v>
      </c>
      <c r="F121" s="755"/>
      <c r="G121" s="755"/>
      <c r="H121" s="755"/>
      <c r="I121" s="1654"/>
      <c r="J121" s="1655"/>
      <c r="K121" s="658"/>
      <c r="L121" s="659"/>
      <c r="O121" s="649"/>
    </row>
    <row r="122" spans="2:15" ht="14.25" customHeight="1" thickTop="1" thickBot="1" x14ac:dyDescent="0.25">
      <c r="B122" s="633"/>
      <c r="C122" s="658"/>
      <c r="D122" s="753"/>
      <c r="E122" s="747" t="s">
        <v>40</v>
      </c>
      <c r="F122" s="755"/>
      <c r="G122" s="755"/>
      <c r="H122" s="761"/>
      <c r="I122" s="1652">
        <v>1</v>
      </c>
      <c r="J122" s="1652"/>
      <c r="K122" s="658"/>
      <c r="L122" s="659"/>
      <c r="O122" s="649"/>
    </row>
    <row r="123" spans="2:15" ht="14.25" customHeight="1" thickTop="1" thickBot="1" x14ac:dyDescent="0.25">
      <c r="B123" s="633"/>
      <c r="C123" s="658"/>
      <c r="D123" s="753"/>
      <c r="E123" s="757" t="s">
        <v>63</v>
      </c>
      <c r="F123" s="746"/>
      <c r="G123" s="746"/>
      <c r="H123" s="746"/>
      <c r="I123" s="1656">
        <f>I125+I126+I124</f>
        <v>0</v>
      </c>
      <c r="J123" s="1657"/>
      <c r="K123" s="658"/>
      <c r="L123" s="659"/>
    </row>
    <row r="124" spans="2:15" ht="14.25" customHeight="1" thickTop="1" thickBot="1" x14ac:dyDescent="0.25">
      <c r="B124" s="633"/>
      <c r="C124" s="658"/>
      <c r="D124" s="753"/>
      <c r="E124" s="759" t="s">
        <v>42</v>
      </c>
      <c r="F124" s="760"/>
      <c r="G124" s="760"/>
      <c r="H124" s="760"/>
      <c r="I124" s="1653"/>
      <c r="J124" s="1653"/>
      <c r="K124" s="658"/>
      <c r="L124" s="659"/>
    </row>
    <row r="125" spans="2:15" ht="14.25" customHeight="1" thickTop="1" thickBot="1" x14ac:dyDescent="0.25">
      <c r="B125" s="633"/>
      <c r="C125" s="658"/>
      <c r="D125" s="753"/>
      <c r="E125" s="759" t="s">
        <v>41</v>
      </c>
      <c r="F125" s="755"/>
      <c r="G125" s="755"/>
      <c r="H125" s="755"/>
      <c r="I125" s="1654"/>
      <c r="J125" s="1655"/>
      <c r="K125" s="658"/>
      <c r="L125" s="659"/>
    </row>
    <row r="126" spans="2:15" ht="14.25" customHeight="1" thickTop="1" thickBot="1" x14ac:dyDescent="0.25">
      <c r="B126" s="633"/>
      <c r="C126" s="658"/>
      <c r="D126" s="753"/>
      <c r="E126" s="747" t="s">
        <v>40</v>
      </c>
      <c r="F126" s="755"/>
      <c r="G126" s="755"/>
      <c r="H126" s="761"/>
      <c r="I126" s="1652"/>
      <c r="J126" s="1652"/>
      <c r="K126" s="658"/>
      <c r="L126" s="659"/>
    </row>
    <row r="127" spans="2:15" ht="14.25" customHeight="1" thickTop="1" thickBot="1" x14ac:dyDescent="0.25">
      <c r="B127" s="633"/>
      <c r="C127" s="658"/>
      <c r="D127" s="753"/>
      <c r="E127" s="757" t="s">
        <v>122</v>
      </c>
      <c r="F127" s="746"/>
      <c r="G127" s="746"/>
      <c r="H127" s="746"/>
      <c r="I127" s="1632">
        <f>SUM(I128:J132)</f>
        <v>17</v>
      </c>
      <c r="J127" s="1632"/>
      <c r="K127" s="658"/>
      <c r="L127" s="659"/>
    </row>
    <row r="128" spans="2:15" ht="14.25" customHeight="1" thickTop="1" thickBot="1" x14ac:dyDescent="0.25">
      <c r="B128" s="633"/>
      <c r="C128" s="658"/>
      <c r="D128" s="753"/>
      <c r="E128" s="747" t="s">
        <v>38</v>
      </c>
      <c r="F128" s="748"/>
      <c r="G128" s="748"/>
      <c r="H128" s="749"/>
      <c r="I128" s="1653">
        <f>'[5]JURISDICCION ORDINARIA'!$I$128:$J$128+'[6]JURISDICCION ORDINARIA'!$I$128:$J$128+'[4]JURISDICCION ORDINARIA'!$I$128:$J$128+'[7]JURISDICCION ORDINARIA'!$I$128:$J$128</f>
        <v>8</v>
      </c>
      <c r="J128" s="1653"/>
      <c r="K128" s="658"/>
      <c r="L128" s="659"/>
    </row>
    <row r="129" spans="2:12" ht="14.25" customHeight="1" thickTop="1" thickBot="1" x14ac:dyDescent="0.25">
      <c r="B129" s="633"/>
      <c r="C129" s="658"/>
      <c r="D129" s="753"/>
      <c r="E129" s="750" t="s">
        <v>149</v>
      </c>
      <c r="F129" s="751"/>
      <c r="G129" s="751"/>
      <c r="H129" s="752"/>
      <c r="I129" s="1654"/>
      <c r="J129" s="1655"/>
      <c r="K129" s="658"/>
      <c r="L129" s="659"/>
    </row>
    <row r="130" spans="2:12" ht="14.25" customHeight="1" thickTop="1" thickBot="1" x14ac:dyDescent="0.25">
      <c r="B130" s="633"/>
      <c r="C130" s="658"/>
      <c r="D130" s="753"/>
      <c r="E130" s="750" t="s">
        <v>22</v>
      </c>
      <c r="F130" s="751"/>
      <c r="G130" s="751"/>
      <c r="H130" s="752"/>
      <c r="I130" s="1654">
        <f>'[5]JURISDICCION ORDINARIA'!$I$130:$J$130+'[6]JURISDICCION ORDINARIA'!$I$130:$J$130</f>
        <v>3</v>
      </c>
      <c r="J130" s="1655"/>
      <c r="K130" s="658"/>
      <c r="L130" s="659"/>
    </row>
    <row r="131" spans="2:12" ht="14.25" customHeight="1" thickTop="1" thickBot="1" x14ac:dyDescent="0.25">
      <c r="B131" s="633"/>
      <c r="C131" s="658"/>
      <c r="D131" s="753"/>
      <c r="E131" s="754" t="s">
        <v>21</v>
      </c>
      <c r="F131" s="755"/>
      <c r="G131" s="755"/>
      <c r="H131" s="755"/>
      <c r="I131" s="1654">
        <v>6</v>
      </c>
      <c r="J131" s="1655"/>
      <c r="K131" s="658"/>
      <c r="L131" s="659"/>
    </row>
    <row r="132" spans="2:12" ht="14.25" customHeight="1" thickTop="1" thickBot="1" x14ac:dyDescent="0.25">
      <c r="B132" s="633"/>
      <c r="C132" s="658"/>
      <c r="D132" s="753"/>
      <c r="E132" s="756" t="s">
        <v>150</v>
      </c>
      <c r="F132" s="742"/>
      <c r="G132" s="742"/>
      <c r="H132" s="742"/>
      <c r="I132" s="1652"/>
      <c r="J132" s="1652"/>
      <c r="K132" s="658"/>
      <c r="L132" s="659"/>
    </row>
    <row r="133" spans="2:12" ht="14.25" customHeight="1" thickTop="1" thickBot="1" x14ac:dyDescent="0.25">
      <c r="B133" s="633"/>
      <c r="C133" s="658"/>
      <c r="D133" s="753"/>
      <c r="E133" s="745" t="s">
        <v>123</v>
      </c>
      <c r="F133" s="746"/>
      <c r="G133" s="746"/>
      <c r="H133" s="746"/>
      <c r="I133" s="1632">
        <f>SUM(I134:J138)</f>
        <v>9</v>
      </c>
      <c r="J133" s="1632"/>
      <c r="K133" s="658"/>
      <c r="L133" s="659"/>
    </row>
    <row r="134" spans="2:12" ht="14.25" customHeight="1" thickTop="1" thickBot="1" x14ac:dyDescent="0.25">
      <c r="B134" s="633"/>
      <c r="C134" s="658"/>
      <c r="D134" s="753"/>
      <c r="E134" s="747" t="s">
        <v>42</v>
      </c>
      <c r="F134" s="748"/>
      <c r="G134" s="748"/>
      <c r="H134" s="749"/>
      <c r="I134" s="1653">
        <f>'[5]JURISDICCION ORDINARIA'!$I$134:$J$134+'[6]JURISDICCION ORDINARIA'!$I$134:$J$134</f>
        <v>5</v>
      </c>
      <c r="J134" s="1653"/>
      <c r="K134" s="658"/>
      <c r="L134" s="659"/>
    </row>
    <row r="135" spans="2:12" ht="14.25" customHeight="1" thickTop="1" thickBot="1" x14ac:dyDescent="0.25">
      <c r="B135" s="633"/>
      <c r="C135" s="658"/>
      <c r="D135" s="753"/>
      <c r="E135" s="750" t="s">
        <v>149</v>
      </c>
      <c r="F135" s="751"/>
      <c r="G135" s="751"/>
      <c r="H135" s="752"/>
      <c r="I135" s="1654"/>
      <c r="J135" s="1655"/>
      <c r="K135" s="658"/>
      <c r="L135" s="659"/>
    </row>
    <row r="136" spans="2:12" ht="14.25" customHeight="1" thickTop="1" thickBot="1" x14ac:dyDescent="0.25">
      <c r="B136" s="633"/>
      <c r="C136" s="658"/>
      <c r="D136" s="753"/>
      <c r="E136" s="750" t="s">
        <v>41</v>
      </c>
      <c r="F136" s="751"/>
      <c r="G136" s="751"/>
      <c r="H136" s="752"/>
      <c r="I136" s="1654">
        <v>1</v>
      </c>
      <c r="J136" s="1655"/>
      <c r="K136" s="658"/>
      <c r="L136" s="659"/>
    </row>
    <row r="137" spans="2:12" ht="14.25" customHeight="1" thickTop="1" thickBot="1" x14ac:dyDescent="0.25">
      <c r="B137" s="633"/>
      <c r="C137" s="658"/>
      <c r="D137" s="753"/>
      <c r="E137" s="754" t="s">
        <v>40</v>
      </c>
      <c r="F137" s="755"/>
      <c r="G137" s="755"/>
      <c r="H137" s="755"/>
      <c r="I137" s="1654">
        <v>3</v>
      </c>
      <c r="J137" s="1655"/>
      <c r="K137" s="658"/>
      <c r="L137" s="659"/>
    </row>
    <row r="138" spans="2:12" ht="14.25" customHeight="1" thickTop="1" thickBot="1" x14ac:dyDescent="0.25">
      <c r="B138" s="633"/>
      <c r="C138" s="658"/>
      <c r="D138" s="753"/>
      <c r="E138" s="756" t="s">
        <v>152</v>
      </c>
      <c r="F138" s="742"/>
      <c r="G138" s="742"/>
      <c r="H138" s="742"/>
      <c r="I138" s="1652"/>
      <c r="J138" s="1652"/>
      <c r="K138" s="658"/>
      <c r="L138" s="659"/>
    </row>
    <row r="139" spans="2:12" ht="14.25" customHeight="1" thickTop="1" thickBot="1" x14ac:dyDescent="0.25">
      <c r="B139" s="633"/>
      <c r="C139" s="658"/>
      <c r="D139" s="753"/>
      <c r="E139" s="745" t="s">
        <v>148</v>
      </c>
      <c r="F139" s="746"/>
      <c r="G139" s="746"/>
      <c r="H139" s="746"/>
      <c r="I139" s="1632">
        <f>SUM(I140:J144)</f>
        <v>3</v>
      </c>
      <c r="J139" s="1632"/>
      <c r="K139" s="658"/>
      <c r="L139" s="659"/>
    </row>
    <row r="140" spans="2:12" ht="14.25" customHeight="1" thickTop="1" thickBot="1" x14ac:dyDescent="0.25">
      <c r="B140" s="633"/>
      <c r="C140" s="658"/>
      <c r="D140" s="753"/>
      <c r="E140" s="747" t="s">
        <v>38</v>
      </c>
      <c r="F140" s="748"/>
      <c r="G140" s="748"/>
      <c r="H140" s="749"/>
      <c r="I140" s="1653">
        <f>'[5]JURISDICCION ORDINARIA'!$I$140:$J$140+'[6]JURISDICCION ORDINARIA'!$I$140:$J$140</f>
        <v>1</v>
      </c>
      <c r="J140" s="1653"/>
      <c r="K140" s="658"/>
      <c r="L140" s="659"/>
    </row>
    <row r="141" spans="2:12" ht="14.25" customHeight="1" thickTop="1" thickBot="1" x14ac:dyDescent="0.25">
      <c r="B141" s="633"/>
      <c r="C141" s="658"/>
      <c r="D141" s="753"/>
      <c r="E141" s="750" t="s">
        <v>149</v>
      </c>
      <c r="F141" s="751"/>
      <c r="G141" s="751"/>
      <c r="H141" s="752"/>
      <c r="I141" s="1654"/>
      <c r="J141" s="1655"/>
      <c r="K141" s="658"/>
      <c r="L141" s="659"/>
    </row>
    <row r="142" spans="2:12" ht="14.25" customHeight="1" thickTop="1" thickBot="1" x14ac:dyDescent="0.25">
      <c r="B142" s="633"/>
      <c r="C142" s="658"/>
      <c r="D142" s="753"/>
      <c r="E142" s="750" t="s">
        <v>22</v>
      </c>
      <c r="F142" s="751"/>
      <c r="G142" s="751"/>
      <c r="H142" s="752"/>
      <c r="I142" s="1654"/>
      <c r="J142" s="1655"/>
      <c r="K142" s="658"/>
      <c r="L142" s="659"/>
    </row>
    <row r="143" spans="2:12" ht="14.25" customHeight="1" thickTop="1" thickBot="1" x14ac:dyDescent="0.25">
      <c r="B143" s="633"/>
      <c r="C143" s="658"/>
      <c r="D143" s="753"/>
      <c r="E143" s="754" t="s">
        <v>21</v>
      </c>
      <c r="F143" s="755"/>
      <c r="G143" s="755"/>
      <c r="H143" s="755"/>
      <c r="I143" s="1654">
        <v>2</v>
      </c>
      <c r="J143" s="1655"/>
      <c r="K143" s="658"/>
      <c r="L143" s="659"/>
    </row>
    <row r="144" spans="2:12" ht="14.25" customHeight="1" thickTop="1" thickBot="1" x14ac:dyDescent="0.25">
      <c r="B144" s="633"/>
      <c r="C144" s="658"/>
      <c r="D144" s="753"/>
      <c r="E144" s="756" t="s">
        <v>150</v>
      </c>
      <c r="F144" s="742"/>
      <c r="G144" s="742"/>
      <c r="H144" s="742"/>
      <c r="I144" s="1652"/>
      <c r="J144" s="1652"/>
      <c r="K144" s="658"/>
      <c r="L144" s="659"/>
    </row>
    <row r="145" spans="2:14" ht="16.5" customHeight="1" thickTop="1" thickBot="1" x14ac:dyDescent="0.25">
      <c r="B145" s="633"/>
      <c r="C145" s="658"/>
      <c r="D145" s="762" t="s">
        <v>153</v>
      </c>
      <c r="E145" s="763"/>
      <c r="F145" s="764"/>
      <c r="G145" s="765"/>
      <c r="H145" s="765"/>
      <c r="I145" s="1597">
        <f>(I146+I151+I156+I161+I166+I171+I176)</f>
        <v>0</v>
      </c>
      <c r="J145" s="1598"/>
      <c r="K145" s="658"/>
      <c r="L145" s="659"/>
    </row>
    <row r="146" spans="2:14" ht="14.25" customHeight="1" thickTop="1" thickBot="1" x14ac:dyDescent="0.25">
      <c r="B146" s="633"/>
      <c r="C146" s="658"/>
      <c r="D146" s="766"/>
      <c r="E146" s="767" t="s">
        <v>23</v>
      </c>
      <c r="F146" s="746"/>
      <c r="G146" s="746"/>
      <c r="H146" s="758"/>
      <c r="I146" s="1656">
        <f>(I147+I148+I149+I150)</f>
        <v>0</v>
      </c>
      <c r="J146" s="1657"/>
      <c r="K146" s="658"/>
      <c r="L146" s="659"/>
      <c r="N146" s="649"/>
    </row>
    <row r="147" spans="2:14" ht="14.25" customHeight="1" thickTop="1" thickBot="1" x14ac:dyDescent="0.25">
      <c r="B147" s="633"/>
      <c r="C147" s="658"/>
      <c r="D147" s="768"/>
      <c r="E147" s="769" t="s">
        <v>38</v>
      </c>
      <c r="F147" s="755"/>
      <c r="G147" s="755"/>
      <c r="H147" s="761"/>
      <c r="I147" s="1652"/>
      <c r="J147" s="1652"/>
      <c r="K147" s="658"/>
      <c r="L147" s="659"/>
      <c r="N147" s="649"/>
    </row>
    <row r="148" spans="2:14" ht="14.25" customHeight="1" thickTop="1" thickBot="1" x14ac:dyDescent="0.25">
      <c r="B148" s="633"/>
      <c r="C148" s="658"/>
      <c r="D148" s="768"/>
      <c r="E148" s="769" t="s">
        <v>149</v>
      </c>
      <c r="F148" s="755"/>
      <c r="G148" s="755"/>
      <c r="H148" s="761"/>
      <c r="I148" s="1652"/>
      <c r="J148" s="1652"/>
      <c r="K148" s="658"/>
      <c r="L148" s="659"/>
      <c r="N148" s="649"/>
    </row>
    <row r="149" spans="2:14" ht="14.25" customHeight="1" thickTop="1" thickBot="1" x14ac:dyDescent="0.25">
      <c r="B149" s="633"/>
      <c r="C149" s="658"/>
      <c r="D149" s="768"/>
      <c r="E149" s="769" t="s">
        <v>22</v>
      </c>
      <c r="F149" s="755"/>
      <c r="G149" s="755"/>
      <c r="H149" s="761"/>
      <c r="I149" s="1652"/>
      <c r="J149" s="1652"/>
      <c r="K149" s="658"/>
      <c r="L149" s="659"/>
      <c r="N149" s="649"/>
    </row>
    <row r="150" spans="2:14" ht="14.25" customHeight="1" thickTop="1" thickBot="1" x14ac:dyDescent="0.25">
      <c r="B150" s="633"/>
      <c r="C150" s="658"/>
      <c r="D150" s="768"/>
      <c r="E150" s="769" t="s">
        <v>21</v>
      </c>
      <c r="F150" s="770"/>
      <c r="G150" s="770"/>
      <c r="H150" s="771"/>
      <c r="I150" s="1652"/>
      <c r="J150" s="1652"/>
      <c r="K150" s="658"/>
      <c r="L150" s="659"/>
      <c r="M150" s="649"/>
      <c r="N150" s="649"/>
    </row>
    <row r="151" spans="2:14" ht="14.25" customHeight="1" thickTop="1" thickBot="1" x14ac:dyDescent="0.25">
      <c r="B151" s="633"/>
      <c r="C151" s="658"/>
      <c r="D151" s="768"/>
      <c r="E151" s="772" t="s">
        <v>7</v>
      </c>
      <c r="F151" s="773"/>
      <c r="G151" s="773"/>
      <c r="H151" s="773"/>
      <c r="I151" s="1658">
        <f>(I152+I153+I154+I155)</f>
        <v>0</v>
      </c>
      <c r="J151" s="1658"/>
      <c r="K151" s="658"/>
      <c r="L151" s="659"/>
      <c r="M151" s="649"/>
      <c r="N151" s="649"/>
    </row>
    <row r="152" spans="2:14" ht="14.25" customHeight="1" thickTop="1" thickBot="1" x14ac:dyDescent="0.25">
      <c r="B152" s="633"/>
      <c r="C152" s="658"/>
      <c r="D152" s="768"/>
      <c r="E152" s="769" t="s">
        <v>38</v>
      </c>
      <c r="F152" s="755"/>
      <c r="G152" s="755"/>
      <c r="H152" s="761"/>
      <c r="I152" s="1652"/>
      <c r="J152" s="1652"/>
      <c r="K152" s="658"/>
      <c r="L152" s="659"/>
      <c r="M152" s="649"/>
      <c r="N152" s="649"/>
    </row>
    <row r="153" spans="2:14" ht="14.25" customHeight="1" thickTop="1" thickBot="1" x14ac:dyDescent="0.25">
      <c r="B153" s="633"/>
      <c r="C153" s="658"/>
      <c r="D153" s="768"/>
      <c r="E153" s="769" t="s">
        <v>149</v>
      </c>
      <c r="F153" s="755"/>
      <c r="G153" s="755"/>
      <c r="H153" s="761"/>
      <c r="I153" s="1652"/>
      <c r="J153" s="1652"/>
      <c r="K153" s="658"/>
      <c r="L153" s="659"/>
      <c r="M153" s="649"/>
      <c r="N153" s="649"/>
    </row>
    <row r="154" spans="2:14" ht="14.25" customHeight="1" thickTop="1" thickBot="1" x14ac:dyDescent="0.25">
      <c r="B154" s="633"/>
      <c r="C154" s="658"/>
      <c r="D154" s="768"/>
      <c r="E154" s="769" t="s">
        <v>22</v>
      </c>
      <c r="F154" s="755"/>
      <c r="G154" s="755"/>
      <c r="H154" s="761"/>
      <c r="I154" s="1652"/>
      <c r="J154" s="1652"/>
      <c r="K154" s="658"/>
      <c r="L154" s="659"/>
      <c r="M154" s="649"/>
      <c r="N154" s="649"/>
    </row>
    <row r="155" spans="2:14" ht="14.25" customHeight="1" thickTop="1" thickBot="1" x14ac:dyDescent="0.25">
      <c r="B155" s="633"/>
      <c r="C155" s="658"/>
      <c r="D155" s="768"/>
      <c r="E155" s="769" t="s">
        <v>21</v>
      </c>
      <c r="F155" s="770"/>
      <c r="G155" s="770"/>
      <c r="H155" s="771"/>
      <c r="I155" s="1652"/>
      <c r="J155" s="1652"/>
      <c r="K155" s="658"/>
      <c r="L155" s="659"/>
      <c r="M155" s="649"/>
      <c r="N155" s="649"/>
    </row>
    <row r="156" spans="2:14" ht="14.25" customHeight="1" thickTop="1" thickBot="1" x14ac:dyDescent="0.25">
      <c r="B156" s="633"/>
      <c r="C156" s="658"/>
      <c r="D156" s="768"/>
      <c r="E156" s="772" t="s">
        <v>154</v>
      </c>
      <c r="F156" s="773"/>
      <c r="G156" s="773"/>
      <c r="H156" s="773"/>
      <c r="I156" s="1658">
        <f>(I157+I158+I159+I160)</f>
        <v>0</v>
      </c>
      <c r="J156" s="1658"/>
      <c r="K156" s="658"/>
      <c r="L156" s="659"/>
      <c r="M156" s="649"/>
      <c r="N156" s="649"/>
    </row>
    <row r="157" spans="2:14" ht="14.25" customHeight="1" thickTop="1" thickBot="1" x14ac:dyDescent="0.25">
      <c r="B157" s="633"/>
      <c r="C157" s="658"/>
      <c r="D157" s="768"/>
      <c r="E157" s="769" t="s">
        <v>38</v>
      </c>
      <c r="F157" s="755"/>
      <c r="G157" s="755"/>
      <c r="H157" s="761"/>
      <c r="I157" s="1652"/>
      <c r="J157" s="1652"/>
      <c r="K157" s="658"/>
      <c r="L157" s="659"/>
      <c r="M157" s="649"/>
      <c r="N157" s="649"/>
    </row>
    <row r="158" spans="2:14" ht="14.25" customHeight="1" thickTop="1" thickBot="1" x14ac:dyDescent="0.25">
      <c r="B158" s="633"/>
      <c r="C158" s="658"/>
      <c r="D158" s="768"/>
      <c r="E158" s="769" t="s">
        <v>149</v>
      </c>
      <c r="F158" s="755"/>
      <c r="G158" s="755"/>
      <c r="H158" s="761"/>
      <c r="I158" s="1652"/>
      <c r="J158" s="1652"/>
      <c r="K158" s="658"/>
      <c r="L158" s="659"/>
      <c r="M158" s="649"/>
      <c r="N158" s="649"/>
    </row>
    <row r="159" spans="2:14" ht="14.25" customHeight="1" thickTop="1" thickBot="1" x14ac:dyDescent="0.25">
      <c r="B159" s="633"/>
      <c r="C159" s="658"/>
      <c r="D159" s="768"/>
      <c r="E159" s="769" t="s">
        <v>22</v>
      </c>
      <c r="F159" s="755"/>
      <c r="G159" s="755"/>
      <c r="H159" s="761"/>
      <c r="I159" s="1652"/>
      <c r="J159" s="1652"/>
      <c r="K159" s="658"/>
      <c r="L159" s="659"/>
      <c r="M159" s="649"/>
      <c r="N159" s="649"/>
    </row>
    <row r="160" spans="2:14" ht="14.25" customHeight="1" thickTop="1" thickBot="1" x14ac:dyDescent="0.25">
      <c r="B160" s="633"/>
      <c r="C160" s="658"/>
      <c r="D160" s="768"/>
      <c r="E160" s="769" t="s">
        <v>21</v>
      </c>
      <c r="F160" s="770"/>
      <c r="G160" s="770"/>
      <c r="H160" s="771"/>
      <c r="I160" s="1652"/>
      <c r="J160" s="1652"/>
      <c r="K160" s="658"/>
      <c r="L160" s="659"/>
      <c r="M160" s="649"/>
      <c r="N160" s="649"/>
    </row>
    <row r="161" spans="1:14" ht="14.25" customHeight="1" thickTop="1" thickBot="1" x14ac:dyDescent="0.25">
      <c r="B161" s="633"/>
      <c r="C161" s="658"/>
      <c r="D161" s="768"/>
      <c r="E161" s="774" t="s">
        <v>64</v>
      </c>
      <c r="F161" s="746"/>
      <c r="G161" s="746"/>
      <c r="H161" s="758"/>
      <c r="I161" s="1658">
        <f>(I162+I163+I164+I165)</f>
        <v>0</v>
      </c>
      <c r="J161" s="1658"/>
      <c r="K161" s="658"/>
      <c r="L161" s="659"/>
      <c r="M161" s="649"/>
      <c r="N161" s="649"/>
    </row>
    <row r="162" spans="1:14" ht="14.25" customHeight="1" thickTop="1" thickBot="1" x14ac:dyDescent="0.25">
      <c r="B162" s="633"/>
      <c r="C162" s="658"/>
      <c r="D162" s="768"/>
      <c r="E162" s="775" t="s">
        <v>39</v>
      </c>
      <c r="F162" s="748"/>
      <c r="G162" s="748"/>
      <c r="H162" s="749"/>
      <c r="I162" s="1652"/>
      <c r="J162" s="1652"/>
      <c r="K162" s="658"/>
      <c r="L162" s="659"/>
      <c r="M162" s="649"/>
      <c r="N162" s="649"/>
    </row>
    <row r="163" spans="1:14" ht="14.25" customHeight="1" thickTop="1" thickBot="1" x14ac:dyDescent="0.25">
      <c r="B163" s="633"/>
      <c r="C163" s="658"/>
      <c r="D163" s="768"/>
      <c r="E163" s="775" t="s">
        <v>149</v>
      </c>
      <c r="F163" s="748"/>
      <c r="G163" s="748"/>
      <c r="H163" s="749"/>
      <c r="I163" s="1652"/>
      <c r="J163" s="1652"/>
      <c r="K163" s="658"/>
      <c r="L163" s="659"/>
      <c r="M163" s="649"/>
      <c r="N163" s="649"/>
    </row>
    <row r="164" spans="1:14" ht="14.25" customHeight="1" thickTop="1" thickBot="1" x14ac:dyDescent="0.25">
      <c r="B164" s="633"/>
      <c r="C164" s="658"/>
      <c r="D164" s="768"/>
      <c r="E164" s="775" t="s">
        <v>41</v>
      </c>
      <c r="F164" s="748"/>
      <c r="G164" s="748"/>
      <c r="H164" s="749"/>
      <c r="I164" s="1652"/>
      <c r="J164" s="1652"/>
      <c r="K164" s="658"/>
      <c r="L164" s="659"/>
      <c r="M164" s="649"/>
      <c r="N164" s="649"/>
    </row>
    <row r="165" spans="1:14" ht="14.25" customHeight="1" thickTop="1" thickBot="1" x14ac:dyDescent="0.25">
      <c r="A165" s="649"/>
      <c r="B165" s="634"/>
      <c r="C165" s="658"/>
      <c r="D165" s="768"/>
      <c r="E165" s="775" t="s">
        <v>40</v>
      </c>
      <c r="F165" s="748"/>
      <c r="G165" s="748"/>
      <c r="H165" s="749"/>
      <c r="I165" s="1652"/>
      <c r="J165" s="1652"/>
      <c r="K165" s="658"/>
      <c r="L165" s="659"/>
      <c r="M165" s="649"/>
    </row>
    <row r="166" spans="1:14" ht="14.25" customHeight="1" thickTop="1" thickBot="1" x14ac:dyDescent="0.25">
      <c r="A166" s="649"/>
      <c r="B166" s="634"/>
      <c r="C166" s="658"/>
      <c r="D166" s="768"/>
      <c r="E166" s="774" t="s">
        <v>65</v>
      </c>
      <c r="F166" s="746"/>
      <c r="G166" s="746"/>
      <c r="H166" s="758"/>
      <c r="I166" s="1658">
        <f>(I167+I168+I169+I170)</f>
        <v>0</v>
      </c>
      <c r="J166" s="1658"/>
      <c r="K166" s="658"/>
      <c r="L166" s="659"/>
      <c r="M166" s="649"/>
    </row>
    <row r="167" spans="1:14" ht="14.25" customHeight="1" thickTop="1" thickBot="1" x14ac:dyDescent="0.25">
      <c r="A167" s="649"/>
      <c r="B167" s="634"/>
      <c r="C167" s="658"/>
      <c r="D167" s="768"/>
      <c r="E167" s="775" t="s">
        <v>42</v>
      </c>
      <c r="F167" s="748"/>
      <c r="G167" s="748"/>
      <c r="H167" s="749"/>
      <c r="I167" s="1652"/>
      <c r="J167" s="1652"/>
      <c r="K167" s="658"/>
      <c r="L167" s="659"/>
      <c r="M167" s="649"/>
    </row>
    <row r="168" spans="1:14" ht="14.25" customHeight="1" thickTop="1" thickBot="1" x14ac:dyDescent="0.25">
      <c r="A168" s="649"/>
      <c r="B168" s="634"/>
      <c r="C168" s="658"/>
      <c r="D168" s="768"/>
      <c r="E168" s="775" t="s">
        <v>149</v>
      </c>
      <c r="F168" s="748"/>
      <c r="G168" s="748"/>
      <c r="H168" s="749"/>
      <c r="I168" s="1652"/>
      <c r="J168" s="1652"/>
      <c r="K168" s="658"/>
      <c r="L168" s="659"/>
      <c r="M168" s="649"/>
    </row>
    <row r="169" spans="1:14" ht="14.25" customHeight="1" thickTop="1" thickBot="1" x14ac:dyDescent="0.25">
      <c r="A169" s="649"/>
      <c r="B169" s="634"/>
      <c r="C169" s="658"/>
      <c r="D169" s="768"/>
      <c r="E169" s="775" t="s">
        <v>41</v>
      </c>
      <c r="F169" s="748"/>
      <c r="G169" s="748"/>
      <c r="H169" s="749"/>
      <c r="I169" s="1652"/>
      <c r="J169" s="1652"/>
      <c r="K169" s="658"/>
      <c r="L169" s="659"/>
      <c r="M169" s="649"/>
    </row>
    <row r="170" spans="1:14" ht="14.25" customHeight="1" thickTop="1" thickBot="1" x14ac:dyDescent="0.25">
      <c r="A170" s="649"/>
      <c r="B170" s="634"/>
      <c r="C170" s="658"/>
      <c r="D170" s="768"/>
      <c r="E170" s="775" t="s">
        <v>40</v>
      </c>
      <c r="F170" s="748"/>
      <c r="G170" s="748"/>
      <c r="H170" s="749"/>
      <c r="I170" s="1652"/>
      <c r="J170" s="1652"/>
      <c r="K170" s="658"/>
      <c r="L170" s="659"/>
      <c r="M170" s="649"/>
    </row>
    <row r="171" spans="1:14" ht="14.25" customHeight="1" thickTop="1" thickBot="1" x14ac:dyDescent="0.25">
      <c r="A171" s="649"/>
      <c r="B171" s="634"/>
      <c r="C171" s="658"/>
      <c r="D171" s="768"/>
      <c r="E171" s="774" t="s">
        <v>175</v>
      </c>
      <c r="F171" s="746"/>
      <c r="G171" s="746"/>
      <c r="H171" s="758"/>
      <c r="I171" s="1658">
        <f>(I172+I173+I174+I175)</f>
        <v>0</v>
      </c>
      <c r="J171" s="1658"/>
      <c r="K171" s="658"/>
      <c r="L171" s="659"/>
      <c r="M171" s="649"/>
    </row>
    <row r="172" spans="1:14" ht="14.25" customHeight="1" thickTop="1" thickBot="1" x14ac:dyDescent="0.25">
      <c r="A172" s="649"/>
      <c r="B172" s="634"/>
      <c r="C172" s="658"/>
      <c r="D172" s="768"/>
      <c r="E172" s="775" t="s">
        <v>42</v>
      </c>
      <c r="F172" s="748"/>
      <c r="G172" s="748"/>
      <c r="H172" s="749"/>
      <c r="I172" s="1652"/>
      <c r="J172" s="1652"/>
      <c r="K172" s="658"/>
      <c r="L172" s="659"/>
      <c r="M172" s="649"/>
    </row>
    <row r="173" spans="1:14" ht="14.25" customHeight="1" thickTop="1" thickBot="1" x14ac:dyDescent="0.25">
      <c r="A173" s="649"/>
      <c r="B173" s="634"/>
      <c r="C173" s="658"/>
      <c r="D173" s="768"/>
      <c r="E173" s="775" t="s">
        <v>149</v>
      </c>
      <c r="F173" s="748"/>
      <c r="G173" s="748"/>
      <c r="H173" s="749"/>
      <c r="I173" s="1659"/>
      <c r="J173" s="1659"/>
      <c r="K173" s="658"/>
      <c r="L173" s="659"/>
      <c r="M173" s="649"/>
    </row>
    <row r="174" spans="1:14" ht="14.25" customHeight="1" thickTop="1" thickBot="1" x14ac:dyDescent="0.25">
      <c r="A174" s="649"/>
      <c r="B174" s="634"/>
      <c r="C174" s="658"/>
      <c r="D174" s="768"/>
      <c r="E174" s="775" t="s">
        <v>41</v>
      </c>
      <c r="F174" s="748"/>
      <c r="G174" s="748"/>
      <c r="H174" s="749"/>
      <c r="I174" s="1652"/>
      <c r="J174" s="1652"/>
      <c r="K174" s="658"/>
      <c r="L174" s="659"/>
      <c r="M174" s="649"/>
    </row>
    <row r="175" spans="1:14" ht="14.25" customHeight="1" thickTop="1" thickBot="1" x14ac:dyDescent="0.25">
      <c r="A175" s="649"/>
      <c r="B175" s="634"/>
      <c r="C175" s="658"/>
      <c r="D175" s="768"/>
      <c r="E175" s="775" t="s">
        <v>40</v>
      </c>
      <c r="F175" s="748"/>
      <c r="G175" s="748"/>
      <c r="H175" s="749"/>
      <c r="I175" s="1652"/>
      <c r="J175" s="1652"/>
      <c r="K175" s="658"/>
      <c r="L175" s="659"/>
      <c r="M175" s="649"/>
    </row>
    <row r="176" spans="1:14" ht="14.25" customHeight="1" thickTop="1" thickBot="1" x14ac:dyDescent="0.25">
      <c r="A176" s="649"/>
      <c r="B176" s="634"/>
      <c r="C176" s="658"/>
      <c r="D176" s="768"/>
      <c r="E176" s="774" t="s">
        <v>172</v>
      </c>
      <c r="F176" s="746"/>
      <c r="G176" s="746"/>
      <c r="H176" s="758"/>
      <c r="I176" s="1658">
        <f>(I177+I178+I179+I180)</f>
        <v>0</v>
      </c>
      <c r="J176" s="1658"/>
      <c r="K176" s="658"/>
      <c r="L176" s="659"/>
      <c r="M176" s="649"/>
    </row>
    <row r="177" spans="1:17" ht="14.25" customHeight="1" thickTop="1" thickBot="1" x14ac:dyDescent="0.25">
      <c r="A177" s="649"/>
      <c r="B177" s="634"/>
      <c r="C177" s="658"/>
      <c r="D177" s="768"/>
      <c r="E177" s="775" t="s">
        <v>42</v>
      </c>
      <c r="F177" s="748"/>
      <c r="G177" s="748"/>
      <c r="H177" s="749"/>
      <c r="I177" s="1652"/>
      <c r="J177" s="1652"/>
      <c r="K177" s="658"/>
      <c r="L177" s="659"/>
      <c r="M177" s="649"/>
    </row>
    <row r="178" spans="1:17" ht="14.25" customHeight="1" thickTop="1" thickBot="1" x14ac:dyDescent="0.25">
      <c r="A178" s="649"/>
      <c r="B178" s="634"/>
      <c r="C178" s="658"/>
      <c r="D178" s="768"/>
      <c r="E178" s="775" t="s">
        <v>149</v>
      </c>
      <c r="F178" s="748"/>
      <c r="G178" s="748"/>
      <c r="H178" s="749"/>
      <c r="I178" s="1652"/>
      <c r="J178" s="1652"/>
      <c r="K178" s="658"/>
      <c r="L178" s="659"/>
      <c r="M178" s="649"/>
    </row>
    <row r="179" spans="1:17" ht="14.25" customHeight="1" thickTop="1" thickBot="1" x14ac:dyDescent="0.25">
      <c r="A179" s="649"/>
      <c r="B179" s="634"/>
      <c r="C179" s="658"/>
      <c r="D179" s="768"/>
      <c r="E179" s="775" t="s">
        <v>41</v>
      </c>
      <c r="F179" s="748"/>
      <c r="G179" s="748"/>
      <c r="H179" s="749"/>
      <c r="I179" s="1652"/>
      <c r="J179" s="1652"/>
      <c r="K179" s="658"/>
      <c r="L179" s="659"/>
      <c r="M179" s="649"/>
    </row>
    <row r="180" spans="1:17" ht="14.25" customHeight="1" thickTop="1" thickBot="1" x14ac:dyDescent="0.25">
      <c r="A180" s="649"/>
      <c r="B180" s="634"/>
      <c r="C180" s="658"/>
      <c r="D180" s="776"/>
      <c r="E180" s="775" t="s">
        <v>40</v>
      </c>
      <c r="F180" s="748"/>
      <c r="G180" s="748"/>
      <c r="H180" s="749"/>
      <c r="I180" s="1652"/>
      <c r="J180" s="1652"/>
      <c r="K180" s="658"/>
      <c r="L180" s="659"/>
    </row>
    <row r="181" spans="1:17" ht="16.5" thickTop="1" thickBot="1" x14ac:dyDescent="0.25">
      <c r="B181" s="633"/>
      <c r="C181" s="658"/>
      <c r="D181" s="880" t="s">
        <v>68</v>
      </c>
      <c r="E181" s="777"/>
      <c r="F181" s="765"/>
      <c r="G181" s="765"/>
      <c r="H181" s="778"/>
      <c r="I181" s="1608">
        <f>SUM(I182:J219)</f>
        <v>52</v>
      </c>
      <c r="J181" s="1608"/>
      <c r="K181" s="658"/>
      <c r="L181" s="659"/>
      <c r="P181" s="649"/>
      <c r="Q181" s="649"/>
    </row>
    <row r="182" spans="1:17" s="649" customFormat="1" ht="14.25" customHeight="1" thickTop="1" thickBot="1" x14ac:dyDescent="0.25">
      <c r="A182" s="637"/>
      <c r="B182" s="633"/>
      <c r="C182" s="633"/>
      <c r="D182" s="779"/>
      <c r="E182" s="780" t="s">
        <v>45</v>
      </c>
      <c r="F182" s="781"/>
      <c r="G182" s="781"/>
      <c r="H182" s="782"/>
      <c r="I182" s="1652"/>
      <c r="J182" s="1652"/>
      <c r="K182" s="658"/>
      <c r="L182" s="659"/>
      <c r="M182" s="637"/>
      <c r="N182" s="637"/>
      <c r="O182" s="637"/>
      <c r="P182" s="637"/>
      <c r="Q182" s="637"/>
    </row>
    <row r="183" spans="1:17" ht="14.25" customHeight="1" thickTop="1" thickBot="1" x14ac:dyDescent="0.25">
      <c r="B183" s="633"/>
      <c r="C183" s="633"/>
      <c r="D183" s="779"/>
      <c r="E183" s="780" t="s">
        <v>31</v>
      </c>
      <c r="F183" s="748"/>
      <c r="G183" s="748"/>
      <c r="H183" s="749"/>
      <c r="I183" s="1652">
        <v>2</v>
      </c>
      <c r="J183" s="1652"/>
      <c r="K183" s="658"/>
      <c r="L183" s="659"/>
    </row>
    <row r="184" spans="1:17" ht="14.25" customHeight="1" thickTop="1" thickBot="1" x14ac:dyDescent="0.25">
      <c r="B184" s="633"/>
      <c r="C184" s="633"/>
      <c r="D184" s="779"/>
      <c r="E184" s="780" t="s">
        <v>46</v>
      </c>
      <c r="F184" s="783"/>
      <c r="G184" s="748"/>
      <c r="H184" s="749"/>
      <c r="I184" s="1652"/>
      <c r="J184" s="1652"/>
      <c r="K184" s="658"/>
      <c r="L184" s="659"/>
    </row>
    <row r="185" spans="1:17" ht="14.25" customHeight="1" thickTop="1" thickBot="1" x14ac:dyDescent="0.25">
      <c r="B185" s="633"/>
      <c r="C185" s="658"/>
      <c r="D185" s="779"/>
      <c r="E185" s="780" t="s">
        <v>70</v>
      </c>
      <c r="F185" s="748"/>
      <c r="G185" s="748"/>
      <c r="H185" s="749"/>
      <c r="I185" s="1652"/>
      <c r="J185" s="1652"/>
      <c r="K185" s="658"/>
      <c r="L185" s="659"/>
    </row>
    <row r="186" spans="1:17" ht="14.25" customHeight="1" thickTop="1" thickBot="1" x14ac:dyDescent="0.4">
      <c r="B186" s="633"/>
      <c r="C186" s="658"/>
      <c r="D186" s="779"/>
      <c r="E186" s="780" t="s">
        <v>29</v>
      </c>
      <c r="F186" s="748"/>
      <c r="G186" s="748"/>
      <c r="H186" s="749"/>
      <c r="I186" s="1652"/>
      <c r="J186" s="1652"/>
      <c r="K186" s="658"/>
      <c r="L186" s="659"/>
      <c r="M186" s="784"/>
    </row>
    <row r="187" spans="1:17" ht="14.25" customHeight="1" thickTop="1" thickBot="1" x14ac:dyDescent="0.4">
      <c r="B187" s="633"/>
      <c r="C187" s="658"/>
      <c r="D187" s="779"/>
      <c r="E187" s="780" t="s">
        <v>124</v>
      </c>
      <c r="F187" s="748"/>
      <c r="G187" s="748"/>
      <c r="H187" s="749"/>
      <c r="I187" s="1652"/>
      <c r="J187" s="1652"/>
      <c r="K187" s="658"/>
      <c r="L187" s="659"/>
      <c r="M187" s="784"/>
    </row>
    <row r="188" spans="1:17" ht="14.25" customHeight="1" thickTop="1" thickBot="1" x14ac:dyDescent="0.25">
      <c r="B188" s="633"/>
      <c r="C188" s="658"/>
      <c r="D188" s="785"/>
      <c r="E188" s="780" t="s">
        <v>71</v>
      </c>
      <c r="F188" s="748"/>
      <c r="G188" s="748"/>
      <c r="H188" s="749"/>
      <c r="I188" s="1652"/>
      <c r="J188" s="1652"/>
      <c r="K188" s="658"/>
      <c r="L188" s="659"/>
    </row>
    <row r="189" spans="1:17" ht="14.25" customHeight="1" thickTop="1" thickBot="1" x14ac:dyDescent="0.25">
      <c r="B189" s="633"/>
      <c r="C189" s="658"/>
      <c r="D189" s="779"/>
      <c r="E189" s="780" t="s">
        <v>47</v>
      </c>
      <c r="F189" s="748"/>
      <c r="G189" s="748"/>
      <c r="H189" s="749"/>
      <c r="I189" s="1652"/>
      <c r="J189" s="1652"/>
      <c r="K189" s="658"/>
      <c r="L189" s="659"/>
    </row>
    <row r="190" spans="1:17" ht="14.25" customHeight="1" thickTop="1" thickBot="1" x14ac:dyDescent="0.25">
      <c r="B190" s="633"/>
      <c r="C190" s="658"/>
      <c r="D190" s="785"/>
      <c r="E190" s="786" t="s">
        <v>73</v>
      </c>
      <c r="F190" s="748"/>
      <c r="G190" s="748"/>
      <c r="H190" s="749"/>
      <c r="I190" s="1652"/>
      <c r="J190" s="1652"/>
      <c r="K190" s="658"/>
      <c r="L190" s="659"/>
    </row>
    <row r="191" spans="1:17" ht="14.25" customHeight="1" thickTop="1" thickBot="1" x14ac:dyDescent="0.25">
      <c r="B191" s="633"/>
      <c r="C191" s="658"/>
      <c r="D191" s="779"/>
      <c r="E191" s="780" t="s">
        <v>72</v>
      </c>
      <c r="F191" s="748"/>
      <c r="G191" s="748"/>
      <c r="H191" s="749"/>
      <c r="I191" s="1652"/>
      <c r="J191" s="1652"/>
      <c r="K191" s="658"/>
      <c r="L191" s="659"/>
    </row>
    <row r="192" spans="1:17" ht="14.25" customHeight="1" thickTop="1" thickBot="1" x14ac:dyDescent="0.25">
      <c r="B192" s="633"/>
      <c r="C192" s="658"/>
      <c r="D192" s="779"/>
      <c r="E192" s="780" t="s">
        <v>67</v>
      </c>
      <c r="F192" s="748"/>
      <c r="G192" s="748"/>
      <c r="H192" s="749"/>
      <c r="I192" s="1652">
        <v>2</v>
      </c>
      <c r="J192" s="1652"/>
      <c r="K192" s="658"/>
      <c r="L192" s="659"/>
    </row>
    <row r="193" spans="2:12" ht="14.25" customHeight="1" thickTop="1" thickBot="1" x14ac:dyDescent="0.25">
      <c r="B193" s="633"/>
      <c r="C193" s="658"/>
      <c r="D193" s="779"/>
      <c r="E193" s="787" t="s">
        <v>115</v>
      </c>
      <c r="F193" s="742"/>
      <c r="G193" s="742"/>
      <c r="H193" s="742"/>
      <c r="I193" s="1652">
        <v>20</v>
      </c>
      <c r="J193" s="1652"/>
      <c r="K193" s="658"/>
      <c r="L193" s="659"/>
    </row>
    <row r="194" spans="2:12" ht="14.25" customHeight="1" thickTop="1" thickBot="1" x14ac:dyDescent="0.25">
      <c r="B194" s="633"/>
      <c r="C194" s="658"/>
      <c r="D194" s="779"/>
      <c r="E194" s="788" t="s">
        <v>57</v>
      </c>
      <c r="F194" s="748"/>
      <c r="G194" s="748"/>
      <c r="H194" s="749"/>
      <c r="I194" s="1652"/>
      <c r="J194" s="1652"/>
      <c r="K194" s="658"/>
      <c r="L194" s="659"/>
    </row>
    <row r="195" spans="2:12" ht="14.25" customHeight="1" thickTop="1" thickBot="1" x14ac:dyDescent="0.25">
      <c r="B195" s="633"/>
      <c r="C195" s="658"/>
      <c r="D195" s="779"/>
      <c r="E195" s="780" t="s">
        <v>74</v>
      </c>
      <c r="F195" s="742"/>
      <c r="G195" s="742"/>
      <c r="H195" s="742"/>
      <c r="I195" s="1652"/>
      <c r="J195" s="1652"/>
      <c r="K195" s="658"/>
      <c r="L195" s="659"/>
    </row>
    <row r="196" spans="2:12" ht="14.25" customHeight="1" thickTop="1" thickBot="1" x14ac:dyDescent="0.25">
      <c r="B196" s="633"/>
      <c r="C196" s="658"/>
      <c r="D196" s="779"/>
      <c r="E196" s="780" t="s">
        <v>79</v>
      </c>
      <c r="F196" s="748"/>
      <c r="G196" s="748"/>
      <c r="H196" s="749"/>
      <c r="I196" s="1652"/>
      <c r="J196" s="1652"/>
      <c r="K196" s="658"/>
      <c r="L196" s="659"/>
    </row>
    <row r="197" spans="2:12" ht="14.25" customHeight="1" thickTop="1" thickBot="1" x14ac:dyDescent="0.25">
      <c r="B197" s="633"/>
      <c r="C197" s="658"/>
      <c r="D197" s="779"/>
      <c r="E197" s="780" t="s">
        <v>66</v>
      </c>
      <c r="F197" s="748"/>
      <c r="G197" s="748"/>
      <c r="H197" s="749"/>
      <c r="I197" s="1652"/>
      <c r="J197" s="1652"/>
      <c r="K197" s="658"/>
      <c r="L197" s="659"/>
    </row>
    <row r="198" spans="2:12" ht="14.25" customHeight="1" thickTop="1" thickBot="1" x14ac:dyDescent="0.25">
      <c r="B198" s="633"/>
      <c r="C198" s="658"/>
      <c r="D198" s="779"/>
      <c r="E198" s="780" t="s">
        <v>75</v>
      </c>
      <c r="F198" s="783"/>
      <c r="G198" s="748"/>
      <c r="H198" s="749"/>
      <c r="I198" s="1652"/>
      <c r="J198" s="1652"/>
      <c r="K198" s="658"/>
      <c r="L198" s="659"/>
    </row>
    <row r="199" spans="2:12" ht="14.25" customHeight="1" thickTop="1" thickBot="1" x14ac:dyDescent="0.25">
      <c r="B199" s="633"/>
      <c r="C199" s="633"/>
      <c r="D199" s="785"/>
      <c r="E199" s="780" t="s">
        <v>78</v>
      </c>
      <c r="F199" s="783"/>
      <c r="G199" s="748"/>
      <c r="H199" s="749"/>
      <c r="I199" s="1652"/>
      <c r="J199" s="1652"/>
      <c r="K199" s="658"/>
      <c r="L199" s="659"/>
    </row>
    <row r="200" spans="2:12" ht="14.25" customHeight="1" thickTop="1" thickBot="1" x14ac:dyDescent="0.25">
      <c r="B200" s="633"/>
      <c r="C200" s="633"/>
      <c r="D200" s="779"/>
      <c r="E200" s="700" t="s">
        <v>95</v>
      </c>
      <c r="F200" s="742"/>
      <c r="G200" s="742"/>
      <c r="H200" s="742"/>
      <c r="I200" s="1652"/>
      <c r="J200" s="1652"/>
      <c r="K200" s="658"/>
      <c r="L200" s="659"/>
    </row>
    <row r="201" spans="2:12" ht="14.25" customHeight="1" thickTop="1" thickBot="1" x14ac:dyDescent="0.25">
      <c r="B201" s="633"/>
      <c r="C201" s="633"/>
      <c r="D201" s="779"/>
      <c r="E201" s="788" t="s">
        <v>97</v>
      </c>
      <c r="F201" s="748"/>
      <c r="G201" s="748"/>
      <c r="H201" s="749"/>
      <c r="I201" s="1652"/>
      <c r="J201" s="1652"/>
      <c r="K201" s="658"/>
      <c r="L201" s="659"/>
    </row>
    <row r="202" spans="2:12" ht="14.25" customHeight="1" thickTop="1" thickBot="1" x14ac:dyDescent="0.25">
      <c r="B202" s="633"/>
      <c r="C202" s="633"/>
      <c r="D202" s="779"/>
      <c r="E202" s="788" t="s">
        <v>102</v>
      </c>
      <c r="F202" s="748"/>
      <c r="G202" s="748"/>
      <c r="H202" s="749"/>
      <c r="I202" s="1652"/>
      <c r="J202" s="1652"/>
      <c r="K202" s="658"/>
      <c r="L202" s="659"/>
    </row>
    <row r="203" spans="2:12" ht="14.25" customHeight="1" thickTop="1" thickBot="1" x14ac:dyDescent="0.25">
      <c r="B203" s="633"/>
      <c r="C203" s="633"/>
      <c r="D203" s="779"/>
      <c r="E203" s="788" t="s">
        <v>99</v>
      </c>
      <c r="F203" s="748"/>
      <c r="G203" s="748"/>
      <c r="H203" s="749"/>
      <c r="I203" s="1652"/>
      <c r="J203" s="1652"/>
      <c r="K203" s="658"/>
      <c r="L203" s="659"/>
    </row>
    <row r="204" spans="2:12" ht="14.25" customHeight="1" thickTop="1" thickBot="1" x14ac:dyDescent="0.25">
      <c r="B204" s="633"/>
      <c r="C204" s="633"/>
      <c r="D204" s="779"/>
      <c r="E204" s="789" t="s">
        <v>118</v>
      </c>
      <c r="F204" s="742"/>
      <c r="G204" s="742"/>
      <c r="H204" s="742"/>
      <c r="I204" s="1652"/>
      <c r="J204" s="1652"/>
      <c r="K204" s="658"/>
      <c r="L204" s="659"/>
    </row>
    <row r="205" spans="2:12" ht="14.25" customHeight="1" thickTop="1" thickBot="1" x14ac:dyDescent="0.25">
      <c r="B205" s="633"/>
      <c r="C205" s="633"/>
      <c r="D205" s="785"/>
      <c r="E205" s="788" t="s">
        <v>100</v>
      </c>
      <c r="F205" s="748"/>
      <c r="G205" s="748"/>
      <c r="H205" s="749"/>
      <c r="I205" s="1652">
        <v>2</v>
      </c>
      <c r="J205" s="1652"/>
      <c r="K205" s="658"/>
      <c r="L205" s="659"/>
    </row>
    <row r="206" spans="2:12" ht="14.25" customHeight="1" thickTop="1" thickBot="1" x14ac:dyDescent="0.25">
      <c r="B206" s="633"/>
      <c r="C206" s="633"/>
      <c r="D206" s="785"/>
      <c r="E206" s="788" t="s">
        <v>101</v>
      </c>
      <c r="F206" s="748"/>
      <c r="G206" s="748"/>
      <c r="H206" s="749"/>
      <c r="I206" s="1652"/>
      <c r="J206" s="1652"/>
      <c r="K206" s="658"/>
      <c r="L206" s="659"/>
    </row>
    <row r="207" spans="2:12" ht="14.25" customHeight="1" thickTop="1" thickBot="1" x14ac:dyDescent="0.25">
      <c r="B207" s="633"/>
      <c r="C207" s="633"/>
      <c r="D207" s="785"/>
      <c r="E207" s="790" t="s">
        <v>98</v>
      </c>
      <c r="F207" s="748"/>
      <c r="G207" s="748"/>
      <c r="H207" s="749"/>
      <c r="I207" s="1652"/>
      <c r="J207" s="1652"/>
      <c r="K207" s="658"/>
      <c r="L207" s="659"/>
    </row>
    <row r="208" spans="2:12" ht="14.25" customHeight="1" thickTop="1" thickBot="1" x14ac:dyDescent="0.25">
      <c r="B208" s="633"/>
      <c r="C208" s="633"/>
      <c r="D208" s="785"/>
      <c r="E208" s="788" t="s">
        <v>117</v>
      </c>
      <c r="F208" s="748"/>
      <c r="G208" s="748"/>
      <c r="H208" s="749"/>
      <c r="I208" s="1652"/>
      <c r="J208" s="1652"/>
      <c r="K208" s="658"/>
      <c r="L208" s="659"/>
    </row>
    <row r="209" spans="2:12" ht="14.25" customHeight="1" thickTop="1" thickBot="1" x14ac:dyDescent="0.25">
      <c r="B209" s="633"/>
      <c r="C209" s="633"/>
      <c r="D209" s="785"/>
      <c r="E209" s="788" t="s">
        <v>81</v>
      </c>
      <c r="F209" s="748"/>
      <c r="G209" s="748"/>
      <c r="H209" s="749"/>
      <c r="I209" s="1652"/>
      <c r="J209" s="1652"/>
      <c r="K209" s="658"/>
      <c r="L209" s="659"/>
    </row>
    <row r="210" spans="2:12" ht="14.25" customHeight="1" thickTop="1" thickBot="1" x14ac:dyDescent="0.25">
      <c r="B210" s="633"/>
      <c r="C210" s="633"/>
      <c r="D210" s="785"/>
      <c r="E210" s="788" t="s">
        <v>143</v>
      </c>
      <c r="F210" s="748"/>
      <c r="G210" s="748"/>
      <c r="H210" s="749"/>
      <c r="I210" s="1652"/>
      <c r="J210" s="1652"/>
      <c r="K210" s="658"/>
      <c r="L210" s="659"/>
    </row>
    <row r="211" spans="2:12" ht="14.25" customHeight="1" thickTop="1" thickBot="1" x14ac:dyDescent="0.25">
      <c r="B211" s="633"/>
      <c r="C211" s="633"/>
      <c r="D211" s="785"/>
      <c r="E211" s="788" t="s">
        <v>155</v>
      </c>
      <c r="F211" s="748"/>
      <c r="G211" s="748"/>
      <c r="H211" s="749"/>
      <c r="I211" s="1652"/>
      <c r="J211" s="1652"/>
      <c r="K211" s="658"/>
      <c r="L211" s="659"/>
    </row>
    <row r="212" spans="2:12" ht="14.25" customHeight="1" thickTop="1" thickBot="1" x14ac:dyDescent="0.25">
      <c r="B212" s="633"/>
      <c r="C212" s="633"/>
      <c r="D212" s="785"/>
      <c r="E212" s="788" t="s">
        <v>156</v>
      </c>
      <c r="F212" s="748"/>
      <c r="G212" s="748"/>
      <c r="H212" s="749"/>
      <c r="I212" s="1652"/>
      <c r="J212" s="1652"/>
      <c r="K212" s="658"/>
      <c r="L212" s="659"/>
    </row>
    <row r="213" spans="2:12" ht="14.25" customHeight="1" thickTop="1" thickBot="1" x14ac:dyDescent="0.25">
      <c r="B213" s="633"/>
      <c r="C213" s="633"/>
      <c r="D213" s="785"/>
      <c r="E213" s="788" t="s">
        <v>116</v>
      </c>
      <c r="F213" s="748"/>
      <c r="G213" s="748"/>
      <c r="H213" s="749"/>
      <c r="I213" s="1652"/>
      <c r="J213" s="1652"/>
      <c r="K213" s="658"/>
      <c r="L213" s="659"/>
    </row>
    <row r="214" spans="2:12" ht="14.25" customHeight="1" thickTop="1" thickBot="1" x14ac:dyDescent="0.25">
      <c r="B214" s="633"/>
      <c r="C214" s="633"/>
      <c r="D214" s="785"/>
      <c r="E214" s="789" t="s">
        <v>80</v>
      </c>
      <c r="F214" s="748"/>
      <c r="G214" s="748"/>
      <c r="H214" s="749"/>
      <c r="I214" s="1652">
        <v>7</v>
      </c>
      <c r="J214" s="1652"/>
      <c r="K214" s="658"/>
      <c r="L214" s="659"/>
    </row>
    <row r="215" spans="2:12" ht="14.25" customHeight="1" thickTop="1" thickBot="1" x14ac:dyDescent="0.25">
      <c r="B215" s="633"/>
      <c r="C215" s="633"/>
      <c r="D215" s="779"/>
      <c r="E215" s="780" t="s">
        <v>77</v>
      </c>
      <c r="F215" s="742"/>
      <c r="G215" s="742"/>
      <c r="H215" s="742"/>
      <c r="I215" s="1652"/>
      <c r="J215" s="1652"/>
      <c r="K215" s="658"/>
      <c r="L215" s="659"/>
    </row>
    <row r="216" spans="2:12" ht="14.25" customHeight="1" thickTop="1" thickBot="1" x14ac:dyDescent="0.25">
      <c r="B216" s="633"/>
      <c r="C216" s="633"/>
      <c r="D216" s="791"/>
      <c r="E216" s="788" t="s">
        <v>76</v>
      </c>
      <c r="F216" s="748"/>
      <c r="G216" s="748"/>
      <c r="H216" s="749"/>
      <c r="I216" s="1652"/>
      <c r="J216" s="1652"/>
      <c r="K216" s="658"/>
      <c r="L216" s="659"/>
    </row>
    <row r="217" spans="2:12" ht="14.25" customHeight="1" thickTop="1" thickBot="1" x14ac:dyDescent="0.25">
      <c r="B217" s="633"/>
      <c r="C217" s="633"/>
      <c r="D217" s="785"/>
      <c r="E217" s="780" t="s">
        <v>69</v>
      </c>
      <c r="F217" s="748"/>
      <c r="G217" s="748"/>
      <c r="H217" s="749"/>
      <c r="I217" s="1660"/>
      <c r="J217" s="1660"/>
      <c r="K217" s="658"/>
      <c r="L217" s="659"/>
    </row>
    <row r="218" spans="2:12" ht="14.25" customHeight="1" thickTop="1" thickBot="1" x14ac:dyDescent="0.25">
      <c r="B218" s="633"/>
      <c r="C218" s="633"/>
      <c r="D218" s="785"/>
      <c r="E218" s="788" t="s">
        <v>135</v>
      </c>
      <c r="F218" s="748"/>
      <c r="G218" s="748"/>
      <c r="H218" s="749"/>
      <c r="I218" s="1660">
        <v>11</v>
      </c>
      <c r="J218" s="1660"/>
      <c r="K218" s="658"/>
      <c r="L218" s="659"/>
    </row>
    <row r="219" spans="2:12" ht="14.25" customHeight="1" thickTop="1" thickBot="1" x14ac:dyDescent="0.25">
      <c r="B219" s="633"/>
      <c r="C219" s="633"/>
      <c r="D219" s="792"/>
      <c r="E219" s="793" t="s">
        <v>44</v>
      </c>
      <c r="F219" s="748"/>
      <c r="G219" s="748"/>
      <c r="H219" s="749"/>
      <c r="I219" s="1660">
        <v>8</v>
      </c>
      <c r="J219" s="1660"/>
      <c r="K219" s="658"/>
      <c r="L219" s="659"/>
    </row>
    <row r="220" spans="2:12" ht="16.5" thickTop="1" thickBot="1" x14ac:dyDescent="0.25">
      <c r="B220" s="633"/>
      <c r="C220" s="657"/>
      <c r="D220" s="794" t="s">
        <v>162</v>
      </c>
      <c r="E220" s="795"/>
      <c r="F220" s="795"/>
      <c r="G220" s="795"/>
      <c r="H220" s="796"/>
      <c r="I220" s="1599">
        <f>(I221+I222+I223)</f>
        <v>90</v>
      </c>
      <c r="J220" s="1665"/>
      <c r="K220" s="658"/>
      <c r="L220" s="659"/>
    </row>
    <row r="221" spans="2:12" ht="14.25" customHeight="1" thickTop="1" thickBot="1" x14ac:dyDescent="0.25">
      <c r="B221" s="633"/>
      <c r="C221" s="633"/>
      <c r="D221" s="797"/>
      <c r="E221" s="775" t="s">
        <v>82</v>
      </c>
      <c r="F221" s="798"/>
      <c r="G221" s="798"/>
      <c r="H221" s="799"/>
      <c r="I221" s="1663">
        <f>'[5]JURISDICCION ORDINARIA'!$I$221:$J$221+'[6]JURISDICCION ORDINARIA'!$I$221:$J$221+'[4]JURISDICCION ORDINARIA'!$I$221:$J$221+'[7]JURISDICCION ORDINARIA'!$I$221:$J$221</f>
        <v>55</v>
      </c>
      <c r="J221" s="1664"/>
      <c r="K221" s="658"/>
      <c r="L221" s="659"/>
    </row>
    <row r="222" spans="2:12" ht="14.25" customHeight="1" thickTop="1" thickBot="1" x14ac:dyDescent="0.25">
      <c r="B222" s="633"/>
      <c r="C222" s="633"/>
      <c r="D222" s="657"/>
      <c r="E222" s="775" t="s">
        <v>145</v>
      </c>
      <c r="F222" s="798"/>
      <c r="G222" s="798"/>
      <c r="H222" s="799"/>
      <c r="I222" s="1663"/>
      <c r="J222" s="1664"/>
      <c r="K222" s="658"/>
      <c r="L222" s="659"/>
    </row>
    <row r="223" spans="2:12" ht="14.25" customHeight="1" thickTop="1" thickBot="1" x14ac:dyDescent="0.25">
      <c r="B223" s="633"/>
      <c r="C223" s="633"/>
      <c r="D223" s="657"/>
      <c r="E223" s="775" t="s">
        <v>176</v>
      </c>
      <c r="F223" s="798"/>
      <c r="G223" s="798"/>
      <c r="H223" s="799"/>
      <c r="I223" s="1663">
        <f>'[5]JURISDICCION ORDINARIA'!$I$223:$J$223+'[6]JURISDICCION ORDINARIA'!$I$223:$J$223+'[4]JURISDICCION ORDINARIA'!$I$223:$J$223+'[7]JURISDICCION ORDINARIA'!$I$223:$J$223</f>
        <v>35</v>
      </c>
      <c r="J223" s="1664"/>
      <c r="K223" s="658"/>
      <c r="L223" s="659"/>
    </row>
    <row r="224" spans="2:12" ht="14.25" customHeight="1" thickTop="1" thickBot="1" x14ac:dyDescent="0.25">
      <c r="B224" s="800"/>
      <c r="C224" s="633"/>
      <c r="D224" s="801"/>
      <c r="E224" s="802" t="s">
        <v>83</v>
      </c>
      <c r="F224" s="803"/>
      <c r="G224" s="803"/>
      <c r="H224" s="804"/>
      <c r="I224" s="1656">
        <f>SUM(I225:I226)</f>
        <v>51</v>
      </c>
      <c r="J224" s="1657"/>
      <c r="K224" s="658"/>
      <c r="L224" s="659"/>
    </row>
    <row r="225" spans="2:13" ht="14.25" customHeight="1" thickTop="1" thickBot="1" x14ac:dyDescent="0.25">
      <c r="B225" s="633"/>
      <c r="C225" s="633"/>
      <c r="D225" s="657"/>
      <c r="E225" s="805" t="s">
        <v>84</v>
      </c>
      <c r="F225" s="769"/>
      <c r="G225" s="769"/>
      <c r="H225" s="806"/>
      <c r="I225" s="1663">
        <f>'[5]JURISDICCION ORDINARIA'!$I$225:$J$225+'[6]JURISDICCION ORDINARIA'!$I$225:$J$225+'[7]JURISDICCION ORDINARIA'!$I$225:$J$225</f>
        <v>51</v>
      </c>
      <c r="J225" s="1664"/>
      <c r="K225" s="658"/>
      <c r="L225" s="659"/>
    </row>
    <row r="226" spans="2:13" ht="14.25" customHeight="1" thickTop="1" thickBot="1" x14ac:dyDescent="0.25">
      <c r="B226" s="633"/>
      <c r="C226" s="633"/>
      <c r="D226" s="657"/>
      <c r="E226" s="807" t="s">
        <v>85</v>
      </c>
      <c r="F226" s="769"/>
      <c r="G226" s="769"/>
      <c r="H226" s="806"/>
      <c r="I226" s="1661"/>
      <c r="J226" s="1662"/>
      <c r="K226" s="658"/>
      <c r="L226" s="659"/>
    </row>
    <row r="227" spans="2:13" ht="14.25" customHeight="1" thickTop="1" thickBot="1" x14ac:dyDescent="0.25">
      <c r="B227" s="633"/>
      <c r="C227" s="633"/>
      <c r="D227" s="657"/>
      <c r="E227" s="802" t="s">
        <v>174</v>
      </c>
      <c r="F227" s="803"/>
      <c r="G227" s="803"/>
      <c r="H227" s="804"/>
      <c r="I227" s="1656">
        <f>(I228+I229+I230+I231)</f>
        <v>0</v>
      </c>
      <c r="J227" s="1657"/>
      <c r="K227" s="658"/>
      <c r="L227" s="659"/>
    </row>
    <row r="228" spans="2:13" ht="14.25" customHeight="1" thickTop="1" thickBot="1" x14ac:dyDescent="0.25">
      <c r="B228" s="633"/>
      <c r="C228" s="633"/>
      <c r="D228" s="657"/>
      <c r="E228" s="807" t="s">
        <v>119</v>
      </c>
      <c r="F228" s="769"/>
      <c r="G228" s="769"/>
      <c r="H228" s="806"/>
      <c r="I228" s="1663"/>
      <c r="J228" s="1664"/>
      <c r="K228" s="658"/>
      <c r="L228" s="659"/>
    </row>
    <row r="229" spans="2:13" ht="14.25" customHeight="1" thickTop="1" thickBot="1" x14ac:dyDescent="0.25">
      <c r="B229" s="633"/>
      <c r="C229" s="633"/>
      <c r="D229" s="657"/>
      <c r="E229" s="807" t="s">
        <v>87</v>
      </c>
      <c r="F229" s="769"/>
      <c r="G229" s="769"/>
      <c r="H229" s="806"/>
      <c r="I229" s="1663"/>
      <c r="J229" s="1664"/>
      <c r="K229" s="658"/>
      <c r="L229" s="659"/>
    </row>
    <row r="230" spans="2:13" ht="14.25" customHeight="1" thickTop="1" thickBot="1" x14ac:dyDescent="0.25">
      <c r="B230" s="633"/>
      <c r="C230" s="633"/>
      <c r="D230" s="657"/>
      <c r="E230" s="807" t="s">
        <v>88</v>
      </c>
      <c r="F230" s="769"/>
      <c r="G230" s="769"/>
      <c r="H230" s="806"/>
      <c r="I230" s="1663"/>
      <c r="J230" s="1664"/>
      <c r="K230" s="658"/>
      <c r="L230" s="659"/>
    </row>
    <row r="231" spans="2:13" ht="14.25" customHeight="1" thickTop="1" thickBot="1" x14ac:dyDescent="0.25">
      <c r="B231" s="633"/>
      <c r="C231" s="633"/>
      <c r="D231" s="657"/>
      <c r="E231" s="808" t="s">
        <v>173</v>
      </c>
      <c r="F231" s="748"/>
      <c r="G231" s="748"/>
      <c r="H231" s="749"/>
      <c r="I231" s="1663"/>
      <c r="J231" s="1664"/>
      <c r="K231" s="658"/>
      <c r="L231" s="659"/>
    </row>
    <row r="232" spans="2:13" ht="14.25" customHeight="1" thickTop="1" thickBot="1" x14ac:dyDescent="0.25">
      <c r="B232" s="633"/>
      <c r="C232" s="633"/>
      <c r="D232" s="794" t="s">
        <v>163</v>
      </c>
      <c r="E232" s="795"/>
      <c r="F232" s="795"/>
      <c r="G232" s="795"/>
      <c r="H232" s="796"/>
      <c r="I232" s="1599">
        <f>(I233+I234+I235)</f>
        <v>58</v>
      </c>
      <c r="J232" s="1665"/>
      <c r="K232" s="658"/>
      <c r="L232" s="659"/>
    </row>
    <row r="233" spans="2:13" ht="14.25" customHeight="1" thickTop="1" thickBot="1" x14ac:dyDescent="0.25">
      <c r="B233" s="633"/>
      <c r="C233" s="633"/>
      <c r="D233" s="657"/>
      <c r="E233" s="809" t="s">
        <v>9</v>
      </c>
      <c r="F233" s="742"/>
      <c r="G233" s="742"/>
      <c r="H233" s="742"/>
      <c r="I233" s="1669">
        <f>'[5]JURISDICCION ORDINARIA'!$I$233:$J$233+'[6]JURISDICCION ORDINARIA'!$I$233:$J$233+'[4]JURISDICCION ORDINARIA'!$I$233:$J$233+'[7]JURISDICCION ORDINARIA'!$I$233:$J$233</f>
        <v>20</v>
      </c>
      <c r="J233" s="1669"/>
      <c r="K233" s="658"/>
      <c r="L233" s="659"/>
    </row>
    <row r="234" spans="2:13" ht="14.25" customHeight="1" thickTop="1" thickBot="1" x14ac:dyDescent="0.25">
      <c r="B234" s="633"/>
      <c r="C234" s="633"/>
      <c r="D234" s="657"/>
      <c r="E234" s="775" t="s">
        <v>144</v>
      </c>
      <c r="F234" s="748"/>
      <c r="G234" s="748"/>
      <c r="H234" s="749"/>
      <c r="I234" s="1660"/>
      <c r="J234" s="1660"/>
      <c r="K234" s="658"/>
      <c r="L234" s="659"/>
    </row>
    <row r="235" spans="2:13" ht="14.25" customHeight="1" thickTop="1" thickBot="1" x14ac:dyDescent="0.25">
      <c r="B235" s="633"/>
      <c r="C235" s="633"/>
      <c r="D235" s="657"/>
      <c r="E235" s="810" t="s">
        <v>24</v>
      </c>
      <c r="F235" s="751"/>
      <c r="G235" s="751"/>
      <c r="H235" s="752"/>
      <c r="I235" s="1660">
        <f>'[5]JURISDICCION ORDINARIA'!$I$235:$J$235+'[6]JURISDICCION ORDINARIA'!$I$235:$J$235+'[4]JURISDICCION ORDINARIA'!$I$235:$J$235+'[7]JURISDICCION ORDINARIA'!$I$235:$J$235</f>
        <v>38</v>
      </c>
      <c r="J235" s="1660"/>
      <c r="K235" s="658"/>
      <c r="L235" s="659"/>
    </row>
    <row r="236" spans="2:13" ht="14.25" customHeight="1" thickTop="1" thickBot="1" x14ac:dyDescent="0.25">
      <c r="B236" s="633"/>
      <c r="C236" s="633"/>
      <c r="D236" s="794" t="s">
        <v>164</v>
      </c>
      <c r="E236" s="795"/>
      <c r="F236" s="795"/>
      <c r="G236" s="795"/>
      <c r="H236" s="796"/>
      <c r="I236" s="1599">
        <f>SUM(I237:J240)</f>
        <v>94</v>
      </c>
      <c r="J236" s="1665"/>
      <c r="K236" s="658"/>
      <c r="L236" s="659"/>
    </row>
    <row r="237" spans="2:13" ht="14.25" customHeight="1" thickTop="1" thickBot="1" x14ac:dyDescent="0.25">
      <c r="B237" s="633"/>
      <c r="C237" s="633"/>
      <c r="D237" s="797"/>
      <c r="E237" s="775" t="s">
        <v>9</v>
      </c>
      <c r="F237" s="748"/>
      <c r="G237" s="748"/>
      <c r="H237" s="749"/>
      <c r="I237" s="1660">
        <f>'[5]JURISDICCION ORDINARIA'!$I$237:$J$237+'[6]JURISDICCION ORDINARIA'!$I$237:$J$237+'[4]JURISDICCION ORDINARIA'!$I$237:$J$237+'[7]JURISDICCION ORDINARIA'!$I$237:$J$237</f>
        <v>16</v>
      </c>
      <c r="J237" s="1660"/>
      <c r="K237" s="658"/>
      <c r="L237" s="659"/>
    </row>
    <row r="238" spans="2:13" ht="14.25" customHeight="1" thickTop="1" thickBot="1" x14ac:dyDescent="0.25">
      <c r="B238" s="633"/>
      <c r="C238" s="633"/>
      <c r="D238" s="657"/>
      <c r="E238" s="775" t="s">
        <v>144</v>
      </c>
      <c r="F238" s="748"/>
      <c r="G238" s="748"/>
      <c r="H238" s="749"/>
      <c r="I238" s="1660"/>
      <c r="J238" s="1660"/>
      <c r="K238" s="658"/>
      <c r="L238" s="659"/>
    </row>
    <row r="239" spans="2:13" ht="14.25" customHeight="1" thickTop="1" thickBot="1" x14ac:dyDescent="0.25">
      <c r="B239" s="633"/>
      <c r="C239" s="633"/>
      <c r="D239" s="657"/>
      <c r="E239" s="810" t="s">
        <v>24</v>
      </c>
      <c r="F239" s="751"/>
      <c r="G239" s="751"/>
      <c r="H239" s="752"/>
      <c r="I239" s="1660">
        <f>'[5]JURISDICCION ORDINARIA'!$I$239:$J$239+'[6]JURISDICCION ORDINARIA'!$I$239:$J$239+'[4]JURISDICCION ORDINARIA'!$I$239:$J$239+'[7]JURISDICCION ORDINARIA'!$I$239:$J$239</f>
        <v>78</v>
      </c>
      <c r="J239" s="1660"/>
      <c r="K239" s="658"/>
      <c r="L239" s="659"/>
    </row>
    <row r="240" spans="2:13" ht="14.25" customHeight="1" thickTop="1" thickBot="1" x14ac:dyDescent="0.25">
      <c r="B240" s="633"/>
      <c r="C240" s="633"/>
      <c r="D240" s="657"/>
      <c r="E240" s="810" t="s">
        <v>12</v>
      </c>
      <c r="F240" s="751"/>
      <c r="G240" s="751"/>
      <c r="H240" s="752"/>
      <c r="I240" s="1663"/>
      <c r="J240" s="1664"/>
      <c r="K240" s="658"/>
      <c r="L240" s="659"/>
      <c r="M240" s="811"/>
    </row>
    <row r="241" spans="2:12" ht="14.25" customHeight="1" thickTop="1" thickBot="1" x14ac:dyDescent="0.3">
      <c r="B241" s="633"/>
      <c r="C241" s="633"/>
      <c r="D241" s="657"/>
      <c r="E241" s="1666" t="s">
        <v>32</v>
      </c>
      <c r="F241" s="1667"/>
      <c r="G241" s="1667"/>
      <c r="H241" s="1668"/>
      <c r="I241" s="1632">
        <f>(I242+I243+I244+I245)</f>
        <v>72</v>
      </c>
      <c r="J241" s="1632"/>
      <c r="K241" s="658"/>
      <c r="L241" s="659"/>
    </row>
    <row r="242" spans="2:12" ht="14.25" customHeight="1" thickTop="1" thickBot="1" x14ac:dyDescent="0.25">
      <c r="B242" s="633"/>
      <c r="C242" s="633"/>
      <c r="D242" s="657"/>
      <c r="E242" s="809" t="s">
        <v>9</v>
      </c>
      <c r="F242" s="742"/>
      <c r="G242" s="742"/>
      <c r="H242" s="742"/>
      <c r="I242" s="1669">
        <f>'[5]JURISDICCION ORDINARIA'!$I$242:$J$242+'[6]JURISDICCION ORDINARIA'!$I$242:$J$242+'[4]JURISDICCION ORDINARIA'!$I$242:$J$242+'[7]JURISDICCION ORDINARIA'!$I$242:$J$242</f>
        <v>24</v>
      </c>
      <c r="J242" s="1669"/>
      <c r="K242" s="658"/>
      <c r="L242" s="812"/>
    </row>
    <row r="243" spans="2:12" ht="14.25" customHeight="1" thickTop="1" thickBot="1" x14ac:dyDescent="0.25">
      <c r="B243" s="633"/>
      <c r="C243" s="633"/>
      <c r="D243" s="657"/>
      <c r="E243" s="775" t="s">
        <v>144</v>
      </c>
      <c r="F243" s="748"/>
      <c r="G243" s="748"/>
      <c r="H243" s="749"/>
      <c r="I243" s="1660"/>
      <c r="J243" s="1660"/>
      <c r="K243" s="658"/>
      <c r="L243" s="812"/>
    </row>
    <row r="244" spans="2:12" ht="14.25" customHeight="1" thickTop="1" thickBot="1" x14ac:dyDescent="0.25">
      <c r="B244" s="633"/>
      <c r="C244" s="633"/>
      <c r="D244" s="657"/>
      <c r="E244" s="810" t="s">
        <v>24</v>
      </c>
      <c r="F244" s="751"/>
      <c r="G244" s="751"/>
      <c r="H244" s="752"/>
      <c r="I244" s="1660">
        <f>'[5]JURISDICCION ORDINARIA'!$I$244:$J$244+'[6]JURISDICCION ORDINARIA'!$I$244:$J$244+'[4]JURISDICCION ORDINARIA'!$I$244:$J$244+'[7]JURISDICCION ORDINARIA'!$I$244:$J$244</f>
        <v>48</v>
      </c>
      <c r="J244" s="1660"/>
      <c r="K244" s="658"/>
      <c r="L244" s="659"/>
    </row>
    <row r="245" spans="2:12" ht="14.25" customHeight="1" thickTop="1" thickBot="1" x14ac:dyDescent="0.25">
      <c r="B245" s="633"/>
      <c r="C245" s="633"/>
      <c r="D245" s="813"/>
      <c r="E245" s="775" t="s">
        <v>39</v>
      </c>
      <c r="F245" s="751"/>
      <c r="G245" s="751"/>
      <c r="H245" s="752"/>
      <c r="I245" s="1660"/>
      <c r="J245" s="1660"/>
      <c r="K245" s="658"/>
      <c r="L245" s="659"/>
    </row>
    <row r="246" spans="2:12" ht="16.5" thickTop="1" thickBot="1" x14ac:dyDescent="0.25">
      <c r="B246" s="633"/>
      <c r="C246" s="814"/>
      <c r="D246" s="879" t="s">
        <v>166</v>
      </c>
      <c r="E246" s="763"/>
      <c r="F246" s="816"/>
      <c r="G246" s="765"/>
      <c r="H246" s="778"/>
      <c r="I246" s="1588">
        <f>(I247+I248+I249+I250)</f>
        <v>77</v>
      </c>
      <c r="J246" s="1588"/>
      <c r="K246" s="633"/>
      <c r="L246" s="659"/>
    </row>
    <row r="247" spans="2:12" ht="14.25" customHeight="1" thickTop="1" thickBot="1" x14ac:dyDescent="0.25">
      <c r="B247" s="633"/>
      <c r="C247" s="638"/>
      <c r="D247" s="817"/>
      <c r="E247" s="818" t="s">
        <v>169</v>
      </c>
      <c r="F247" s="819"/>
      <c r="G247" s="819"/>
      <c r="H247" s="820"/>
      <c r="I247" s="1660">
        <f>'[5]JURISDICCION ORDINARIA'!$I$247:$J$247*'[6]JURISDICCION ORDINARIA'!$I$247:$J$247+'[4]JURISDICCION ORDINARIA'!$I$247:$J$247+'[7]JURISDICCION ORDINARIA'!$I$247:$J$247</f>
        <v>6</v>
      </c>
      <c r="J247" s="1660"/>
      <c r="K247" s="633"/>
      <c r="L247" s="659"/>
    </row>
    <row r="248" spans="2:12" ht="14.25" customHeight="1" thickTop="1" thickBot="1" x14ac:dyDescent="0.25">
      <c r="B248" s="633"/>
      <c r="C248" s="821"/>
      <c r="D248" s="814"/>
      <c r="E248" s="819" t="s">
        <v>167</v>
      </c>
      <c r="F248" s="819"/>
      <c r="G248" s="819"/>
      <c r="H248" s="819"/>
      <c r="I248" s="1669">
        <f>'[5]JURISDICCION ORDINARIA'!$I$248:$J$248+'[6]JURISDICCION ORDINARIA'!$I$248:$J$248+'[4]JURISDICCION ORDINARIA'!$I$248:$J$248+'[7]JURISDICCION ORDINARIA'!$I$248:$J$248</f>
        <v>31</v>
      </c>
      <c r="J248" s="1669"/>
      <c r="K248" s="633"/>
    </row>
    <row r="249" spans="2:12" ht="14.25" customHeight="1" thickTop="1" thickBot="1" x14ac:dyDescent="0.25">
      <c r="B249" s="633"/>
      <c r="C249" s="821"/>
      <c r="D249" s="814"/>
      <c r="E249" s="822" t="s">
        <v>168</v>
      </c>
      <c r="F249" s="819"/>
      <c r="G249" s="819"/>
      <c r="H249" s="820"/>
      <c r="I249" s="1660">
        <v>31</v>
      </c>
      <c r="J249" s="1660"/>
      <c r="K249" s="633"/>
    </row>
    <row r="250" spans="2:12" ht="14.25" customHeight="1" thickTop="1" thickBot="1" x14ac:dyDescent="0.25">
      <c r="B250" s="633"/>
      <c r="C250" s="821"/>
      <c r="D250" s="814"/>
      <c r="E250" s="822" t="s">
        <v>170</v>
      </c>
      <c r="F250" s="819"/>
      <c r="G250" s="819"/>
      <c r="H250" s="820"/>
      <c r="I250" s="1660">
        <v>9</v>
      </c>
      <c r="J250" s="1660"/>
      <c r="K250" s="633"/>
    </row>
    <row r="251" spans="2:12" ht="14.25" customHeight="1" thickTop="1" thickBot="1" x14ac:dyDescent="0.3">
      <c r="B251" s="633"/>
      <c r="C251" s="738"/>
      <c r="D251" s="657"/>
      <c r="E251" s="823" t="s">
        <v>37</v>
      </c>
      <c r="F251" s="824"/>
      <c r="G251" s="824"/>
      <c r="H251" s="825"/>
      <c r="I251" s="1632">
        <f>I252+I253+I254</f>
        <v>2</v>
      </c>
      <c r="J251" s="1632"/>
      <c r="K251" s="633"/>
    </row>
    <row r="252" spans="2:12" ht="14.25" customHeight="1" thickTop="1" thickBot="1" x14ac:dyDescent="0.25">
      <c r="B252" s="633"/>
      <c r="C252" s="633"/>
      <c r="D252" s="657"/>
      <c r="E252" s="826" t="s">
        <v>13</v>
      </c>
      <c r="F252" s="748"/>
      <c r="G252" s="748"/>
      <c r="H252" s="749"/>
      <c r="I252" s="1660"/>
      <c r="J252" s="1660"/>
      <c r="K252" s="633"/>
    </row>
    <row r="253" spans="2:12" ht="14.25" customHeight="1" thickTop="1" thickBot="1" x14ac:dyDescent="0.25">
      <c r="B253" s="633"/>
      <c r="C253" s="738"/>
      <c r="D253" s="657"/>
      <c r="E253" s="827" t="s">
        <v>14</v>
      </c>
      <c r="F253" s="819"/>
      <c r="G253" s="819"/>
      <c r="H253" s="820"/>
      <c r="I253" s="1669"/>
      <c r="J253" s="1669"/>
      <c r="K253" s="633"/>
    </row>
    <row r="254" spans="2:12" ht="14.25" customHeight="1" thickTop="1" thickBot="1" x14ac:dyDescent="0.25">
      <c r="B254" s="633"/>
      <c r="C254" s="738"/>
      <c r="D254" s="657"/>
      <c r="E254" s="828" t="s">
        <v>89</v>
      </c>
      <c r="F254" s="819"/>
      <c r="G254" s="819"/>
      <c r="H254" s="820"/>
      <c r="I254" s="1660">
        <v>2</v>
      </c>
      <c r="J254" s="1660"/>
      <c r="K254" s="634"/>
    </row>
    <row r="255" spans="2:12" ht="15" customHeight="1" thickTop="1" thickBot="1" x14ac:dyDescent="0.25">
      <c r="B255" s="633"/>
      <c r="C255" s="829" t="s">
        <v>171</v>
      </c>
      <c r="D255" s="830"/>
      <c r="E255" s="830"/>
      <c r="F255" s="830"/>
      <c r="G255" s="831"/>
      <c r="H255" s="1599" t="s">
        <v>0</v>
      </c>
      <c r="I255" s="1670"/>
      <c r="J255" s="1665"/>
      <c r="K255" s="633"/>
    </row>
    <row r="256" spans="2:12" ht="15" customHeight="1" thickTop="1" x14ac:dyDescent="0.2">
      <c r="B256" s="634"/>
      <c r="C256" s="832"/>
      <c r="D256" s="833"/>
      <c r="E256" s="833"/>
      <c r="F256" s="833"/>
      <c r="G256" s="834"/>
      <c r="H256" s="1671">
        <f>(F10+J15-F21+J77-H90)</f>
        <v>1345</v>
      </c>
      <c r="I256" s="1672"/>
      <c r="J256" s="1673"/>
      <c r="K256" s="634"/>
    </row>
    <row r="257" spans="2:11" ht="15" customHeight="1" thickBot="1" x14ac:dyDescent="0.25">
      <c r="B257" s="634"/>
      <c r="C257" s="835"/>
      <c r="D257" s="836"/>
      <c r="E257" s="836"/>
      <c r="F257" s="836"/>
      <c r="G257" s="837"/>
      <c r="H257" s="1674"/>
      <c r="I257" s="1675"/>
      <c r="J257" s="1676"/>
      <c r="K257" s="634"/>
    </row>
    <row r="258" spans="2:11" ht="13.5" thickTop="1" x14ac:dyDescent="0.2">
      <c r="B258" s="634"/>
      <c r="C258" s="634"/>
      <c r="D258" s="634"/>
      <c r="E258" s="634"/>
      <c r="F258" s="634"/>
      <c r="G258" s="634"/>
      <c r="H258" s="634"/>
      <c r="I258" s="634"/>
      <c r="J258" s="634"/>
      <c r="K258" s="634"/>
    </row>
    <row r="260" spans="2:11" x14ac:dyDescent="0.2">
      <c r="E260" s="838"/>
    </row>
    <row r="261" spans="2:11" x14ac:dyDescent="0.2">
      <c r="E261" s="838"/>
    </row>
    <row r="262" spans="2:11" x14ac:dyDescent="0.2">
      <c r="E262" s="838"/>
    </row>
    <row r="263" spans="2:11" x14ac:dyDescent="0.2">
      <c r="E263" s="838"/>
    </row>
    <row r="264" spans="2:11" x14ac:dyDescent="0.2">
      <c r="E264" s="838"/>
    </row>
    <row r="265" spans="2:11" x14ac:dyDescent="0.2">
      <c r="E265" s="649"/>
    </row>
    <row r="267" spans="2:11" x14ac:dyDescent="0.2">
      <c r="E267" s="649"/>
    </row>
  </sheetData>
  <sheetProtection password="DF07" sheet="1" objects="1" scenarios="1"/>
  <mergeCells count="204">
    <mergeCell ref="H255:J255"/>
    <mergeCell ref="H256:J257"/>
    <mergeCell ref="I249:J249"/>
    <mergeCell ref="I250:J250"/>
    <mergeCell ref="I251:J251"/>
    <mergeCell ref="I252:J252"/>
    <mergeCell ref="I253:J253"/>
    <mergeCell ref="I254:J254"/>
    <mergeCell ref="I243:J243"/>
    <mergeCell ref="I244:J244"/>
    <mergeCell ref="I245:J245"/>
    <mergeCell ref="I246:J246"/>
    <mergeCell ref="I247:J247"/>
    <mergeCell ref="I248:J248"/>
    <mergeCell ref="I238:J238"/>
    <mergeCell ref="I239:J239"/>
    <mergeCell ref="I240:J240"/>
    <mergeCell ref="E241:H241"/>
    <mergeCell ref="I241:J241"/>
    <mergeCell ref="I242:J242"/>
    <mergeCell ref="I232:J232"/>
    <mergeCell ref="I233:J233"/>
    <mergeCell ref="I234:J234"/>
    <mergeCell ref="I235:J235"/>
    <mergeCell ref="I236:J236"/>
    <mergeCell ref="I237:J237"/>
    <mergeCell ref="I226:J226"/>
    <mergeCell ref="I227:J227"/>
    <mergeCell ref="I228:J228"/>
    <mergeCell ref="I229:J229"/>
    <mergeCell ref="I230:J230"/>
    <mergeCell ref="I231:J231"/>
    <mergeCell ref="I220:J220"/>
    <mergeCell ref="I221:J221"/>
    <mergeCell ref="I222:J222"/>
    <mergeCell ref="I223:J223"/>
    <mergeCell ref="I224:J224"/>
    <mergeCell ref="I225:J225"/>
    <mergeCell ref="I214:J214"/>
    <mergeCell ref="I215:J215"/>
    <mergeCell ref="I216:J216"/>
    <mergeCell ref="I217:J217"/>
    <mergeCell ref="I218:J218"/>
    <mergeCell ref="I219:J219"/>
    <mergeCell ref="I208:J208"/>
    <mergeCell ref="I209:J209"/>
    <mergeCell ref="I210:J210"/>
    <mergeCell ref="I211:J211"/>
    <mergeCell ref="I212:J212"/>
    <mergeCell ref="I213:J213"/>
    <mergeCell ref="I202:J202"/>
    <mergeCell ref="I203:J203"/>
    <mergeCell ref="I204:J204"/>
    <mergeCell ref="I205:J205"/>
    <mergeCell ref="I206:J206"/>
    <mergeCell ref="I207:J207"/>
    <mergeCell ref="I196:J196"/>
    <mergeCell ref="I197:J197"/>
    <mergeCell ref="I198:J198"/>
    <mergeCell ref="I199:J199"/>
    <mergeCell ref="I200:J200"/>
    <mergeCell ref="I201:J201"/>
    <mergeCell ref="I190:J190"/>
    <mergeCell ref="I191:J191"/>
    <mergeCell ref="I192:J192"/>
    <mergeCell ref="I193:J193"/>
    <mergeCell ref="I194:J194"/>
    <mergeCell ref="I195:J195"/>
    <mergeCell ref="I184:J184"/>
    <mergeCell ref="I185:J185"/>
    <mergeCell ref="I186:J186"/>
    <mergeCell ref="I187:J187"/>
    <mergeCell ref="I188:J188"/>
    <mergeCell ref="I189:J189"/>
    <mergeCell ref="I178:J178"/>
    <mergeCell ref="I179:J179"/>
    <mergeCell ref="I180:J180"/>
    <mergeCell ref="I181:J181"/>
    <mergeCell ref="I182:J182"/>
    <mergeCell ref="I183:J183"/>
    <mergeCell ref="I172:J172"/>
    <mergeCell ref="I173:J173"/>
    <mergeCell ref="I174:J174"/>
    <mergeCell ref="I175:J175"/>
    <mergeCell ref="I176:J176"/>
    <mergeCell ref="I177:J177"/>
    <mergeCell ref="I166:J166"/>
    <mergeCell ref="I167:J167"/>
    <mergeCell ref="I168:J168"/>
    <mergeCell ref="I169:J169"/>
    <mergeCell ref="I170:J170"/>
    <mergeCell ref="I171:J171"/>
    <mergeCell ref="I160:J160"/>
    <mergeCell ref="I161:J161"/>
    <mergeCell ref="I162:J162"/>
    <mergeCell ref="I163:J163"/>
    <mergeCell ref="I164:J164"/>
    <mergeCell ref="I165:J165"/>
    <mergeCell ref="I154:J154"/>
    <mergeCell ref="I155:J155"/>
    <mergeCell ref="I156:J156"/>
    <mergeCell ref="I157:J157"/>
    <mergeCell ref="I158:J158"/>
    <mergeCell ref="I159:J159"/>
    <mergeCell ref="I148:J148"/>
    <mergeCell ref="I149:J149"/>
    <mergeCell ref="I150:J150"/>
    <mergeCell ref="I151:J151"/>
    <mergeCell ref="I152:J152"/>
    <mergeCell ref="I153:J153"/>
    <mergeCell ref="I142:J142"/>
    <mergeCell ref="I143:J143"/>
    <mergeCell ref="I144:J144"/>
    <mergeCell ref="I145:J145"/>
    <mergeCell ref="I146:J146"/>
    <mergeCell ref="I147:J147"/>
    <mergeCell ref="I136:J136"/>
    <mergeCell ref="I137:J137"/>
    <mergeCell ref="I138:J138"/>
    <mergeCell ref="I139:J139"/>
    <mergeCell ref="I140:J140"/>
    <mergeCell ref="I141:J141"/>
    <mergeCell ref="I130:J130"/>
    <mergeCell ref="I131:J131"/>
    <mergeCell ref="I132:J132"/>
    <mergeCell ref="I133:J133"/>
    <mergeCell ref="I134:J134"/>
    <mergeCell ref="I135:J135"/>
    <mergeCell ref="I124:J124"/>
    <mergeCell ref="I125:J125"/>
    <mergeCell ref="I126:J126"/>
    <mergeCell ref="I127:J127"/>
    <mergeCell ref="I128:J128"/>
    <mergeCell ref="I129:J129"/>
    <mergeCell ref="I118:J118"/>
    <mergeCell ref="I119:J119"/>
    <mergeCell ref="I120:J120"/>
    <mergeCell ref="I121:J121"/>
    <mergeCell ref="I122:J122"/>
    <mergeCell ref="I123:J123"/>
    <mergeCell ref="I112:J112"/>
    <mergeCell ref="I113:J113"/>
    <mergeCell ref="I114:J114"/>
    <mergeCell ref="I115:J115"/>
    <mergeCell ref="I116:J116"/>
    <mergeCell ref="I117:J117"/>
    <mergeCell ref="I106:J106"/>
    <mergeCell ref="I107:J107"/>
    <mergeCell ref="I108:J108"/>
    <mergeCell ref="I109:J109"/>
    <mergeCell ref="I110:J110"/>
    <mergeCell ref="I111:J111"/>
    <mergeCell ref="I100:J100"/>
    <mergeCell ref="I101:J101"/>
    <mergeCell ref="I102:J102"/>
    <mergeCell ref="I103:J103"/>
    <mergeCell ref="I104:J104"/>
    <mergeCell ref="I105:J105"/>
    <mergeCell ref="H95:I95"/>
    <mergeCell ref="E96:F96"/>
    <mergeCell ref="H96:I96"/>
    <mergeCell ref="C97:H99"/>
    <mergeCell ref="I97:J97"/>
    <mergeCell ref="I98:J99"/>
    <mergeCell ref="E92:F92"/>
    <mergeCell ref="H92:I92"/>
    <mergeCell ref="E93:F93"/>
    <mergeCell ref="H93:I93"/>
    <mergeCell ref="E94:F94"/>
    <mergeCell ref="H94:I94"/>
    <mergeCell ref="D71:E71"/>
    <mergeCell ref="D72:E72"/>
    <mergeCell ref="C76:I76"/>
    <mergeCell ref="D77:E77"/>
    <mergeCell ref="D78:E78"/>
    <mergeCell ref="C89:G91"/>
    <mergeCell ref="H89:I89"/>
    <mergeCell ref="H90:I91"/>
    <mergeCell ref="D34:E34"/>
    <mergeCell ref="D38:E38"/>
    <mergeCell ref="D49:E49"/>
    <mergeCell ref="C66:I68"/>
    <mergeCell ref="D70:E70"/>
    <mergeCell ref="C5:H5"/>
    <mergeCell ref="C6:H6"/>
    <mergeCell ref="C7:D7"/>
    <mergeCell ref="C9:E11"/>
    <mergeCell ref="F9:G9"/>
    <mergeCell ref="H9:I9"/>
    <mergeCell ref="F10:G11"/>
    <mergeCell ref="H10:I11"/>
    <mergeCell ref="J66:J68"/>
    <mergeCell ref="C17:G17"/>
    <mergeCell ref="J17:K17"/>
    <mergeCell ref="F19:I19"/>
    <mergeCell ref="F21:I21"/>
    <mergeCell ref="J21:J22"/>
    <mergeCell ref="D23:E23"/>
    <mergeCell ref="C13:G15"/>
    <mergeCell ref="H13:I13"/>
    <mergeCell ref="J13:K14"/>
    <mergeCell ref="J15:K15"/>
    <mergeCell ref="C16:G16"/>
    <mergeCell ref="J16:K16"/>
  </mergeCells>
  <printOptions verticalCentered="1"/>
  <pageMargins left="3.937007874015748E-2" right="0.23622047244094491" top="0.15748031496062992" bottom="3.937007874015748E-2" header="0" footer="0"/>
  <pageSetup scale="75" fitToHeight="2" pageOrder="overThenDown" orientation="portrait" r:id="rId1"/>
  <headerFooter alignWithMargins="0"/>
  <rowBreaks count="1" manualBreakCount="1">
    <brk id="74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267"/>
  <sheetViews>
    <sheetView showGridLines="0" showRowColHeaders="0" showZeros="0" zoomScale="115" zoomScaleNormal="115" zoomScaleSheetLayoutView="75" workbookViewId="0">
      <selection activeCell="C7" sqref="C7:D7"/>
    </sheetView>
  </sheetViews>
  <sheetFormatPr baseColWidth="10" defaultRowHeight="12.75" outlineLevelRow="1" x14ac:dyDescent="0.2"/>
  <cols>
    <col min="1" max="1" width="7.5703125" style="320" customWidth="1"/>
    <col min="2" max="2" width="17.7109375" style="320" customWidth="1"/>
    <col min="3" max="3" width="13.5703125" style="320" customWidth="1"/>
    <col min="4" max="4" width="13.85546875" style="320" customWidth="1"/>
    <col min="5" max="5" width="46.85546875" style="320" customWidth="1"/>
    <col min="6" max="6" width="9.28515625" style="320" customWidth="1"/>
    <col min="7" max="8" width="7.7109375" style="320" customWidth="1"/>
    <col min="9" max="9" width="7.85546875" style="320" customWidth="1"/>
    <col min="10" max="10" width="9.7109375" style="320" customWidth="1"/>
    <col min="11" max="17" width="7.7109375" style="320" customWidth="1"/>
    <col min="18" max="16384" width="11.42578125" style="320"/>
  </cols>
  <sheetData>
    <row r="1" spans="1:18" ht="60.75" customHeight="1" thickBot="1" x14ac:dyDescent="0.25">
      <c r="A1" s="315"/>
      <c r="B1" s="316"/>
      <c r="C1" s="316"/>
      <c r="D1" s="317"/>
      <c r="E1" s="317"/>
      <c r="F1" s="318"/>
      <c r="G1" s="316"/>
      <c r="H1" s="319" t="s">
        <v>177</v>
      </c>
      <c r="I1" s="316"/>
      <c r="J1" s="316"/>
      <c r="K1" s="316"/>
      <c r="M1" s="315"/>
      <c r="N1" s="315"/>
    </row>
    <row r="2" spans="1:18" ht="17.25" thickTop="1" thickBot="1" x14ac:dyDescent="0.3">
      <c r="A2" s="315"/>
      <c r="B2" s="321"/>
      <c r="C2" s="321"/>
      <c r="D2" s="322"/>
      <c r="E2" s="322"/>
      <c r="F2" s="322"/>
      <c r="G2" s="316"/>
      <c r="H2" s="323" t="s">
        <v>16</v>
      </c>
      <c r="I2" s="324"/>
      <c r="J2" s="325"/>
      <c r="K2" s="321"/>
      <c r="L2" s="315"/>
      <c r="M2" s="315"/>
      <c r="N2" s="315"/>
    </row>
    <row r="3" spans="1:18" ht="17.25" thickTop="1" thickBot="1" x14ac:dyDescent="0.3">
      <c r="A3" s="315"/>
      <c r="B3" s="318"/>
      <c r="C3" s="321"/>
      <c r="D3" s="326"/>
      <c r="E3" s="326"/>
      <c r="F3" s="326"/>
      <c r="G3" s="316"/>
      <c r="H3" s="327" t="s">
        <v>17</v>
      </c>
      <c r="I3" s="328"/>
      <c r="J3" s="325"/>
      <c r="K3" s="321"/>
      <c r="L3" s="315"/>
      <c r="M3" s="329"/>
      <c r="N3" s="329"/>
    </row>
    <row r="4" spans="1:18" ht="12" customHeight="1" thickTop="1" thickBot="1" x14ac:dyDescent="0.25">
      <c r="A4" s="330"/>
      <c r="B4" s="321"/>
      <c r="C4" s="321"/>
      <c r="D4" s="321"/>
      <c r="E4" s="322"/>
      <c r="F4" s="331"/>
      <c r="G4" s="322"/>
      <c r="H4" s="322"/>
      <c r="I4" s="322"/>
      <c r="J4" s="322"/>
      <c r="K4" s="322"/>
      <c r="L4" s="329"/>
      <c r="M4" s="329"/>
      <c r="N4" s="329"/>
      <c r="O4" s="332"/>
      <c r="P4" s="332"/>
      <c r="Q4" s="332"/>
      <c r="R4" s="332"/>
    </row>
    <row r="5" spans="1:18" ht="17.25" customHeight="1" thickTop="1" thickBot="1" x14ac:dyDescent="0.3">
      <c r="A5" s="315"/>
      <c r="B5" s="333" t="s">
        <v>218</v>
      </c>
      <c r="C5" s="1316"/>
      <c r="D5" s="1317"/>
      <c r="E5" s="1317"/>
      <c r="F5" s="1317"/>
      <c r="G5" s="1317"/>
      <c r="H5" s="1318"/>
      <c r="I5" s="316"/>
      <c r="J5" s="316"/>
      <c r="K5" s="316"/>
      <c r="L5" s="334"/>
      <c r="M5" s="329"/>
    </row>
    <row r="6" spans="1:18" ht="17.25" customHeight="1" thickTop="1" thickBot="1" x14ac:dyDescent="0.3">
      <c r="A6" s="315"/>
      <c r="B6" s="333" t="s">
        <v>18</v>
      </c>
      <c r="C6" s="1316" t="s">
        <v>231</v>
      </c>
      <c r="D6" s="1317"/>
      <c r="E6" s="1317"/>
      <c r="F6" s="1317"/>
      <c r="G6" s="1317"/>
      <c r="H6" s="1318"/>
      <c r="I6" s="316"/>
      <c r="J6" s="316"/>
      <c r="K6" s="316"/>
      <c r="L6" s="334"/>
      <c r="M6" s="335"/>
      <c r="N6" s="329"/>
      <c r="O6" s="332"/>
      <c r="P6" s="332"/>
      <c r="Q6" s="332"/>
    </row>
    <row r="7" spans="1:18" ht="17.25" customHeight="1" thickTop="1" thickBot="1" x14ac:dyDescent="0.3">
      <c r="A7" s="315"/>
      <c r="B7" s="336" t="s">
        <v>19</v>
      </c>
      <c r="C7" s="1319" t="s">
        <v>241</v>
      </c>
      <c r="D7" s="1320"/>
      <c r="E7" s="337"/>
      <c r="F7" s="338"/>
      <c r="G7" s="338"/>
      <c r="H7" s="337"/>
      <c r="I7" s="316"/>
      <c r="J7" s="316"/>
      <c r="K7" s="316"/>
      <c r="L7" s="335"/>
      <c r="M7" s="315"/>
      <c r="N7" s="315"/>
    </row>
    <row r="8" spans="1:18" ht="6.75" customHeight="1" thickTop="1" thickBot="1" x14ac:dyDescent="0.25">
      <c r="B8" s="321"/>
      <c r="C8" s="321"/>
      <c r="D8" s="321"/>
      <c r="E8" s="321"/>
      <c r="F8" s="321"/>
      <c r="G8" s="321"/>
      <c r="H8" s="339"/>
      <c r="I8" s="321"/>
      <c r="J8" s="321"/>
      <c r="K8" s="321"/>
      <c r="L8" s="315"/>
    </row>
    <row r="9" spans="1:18" ht="14.25" customHeight="1" thickTop="1" thickBot="1" x14ac:dyDescent="0.25">
      <c r="B9" s="316"/>
      <c r="C9" s="1321" t="s">
        <v>52</v>
      </c>
      <c r="D9" s="1321"/>
      <c r="E9" s="1321"/>
      <c r="F9" s="1323" t="s">
        <v>33</v>
      </c>
      <c r="G9" s="1324"/>
      <c r="H9" s="1323" t="s">
        <v>0</v>
      </c>
      <c r="I9" s="1324"/>
      <c r="J9" s="316"/>
      <c r="K9" s="316"/>
    </row>
    <row r="10" spans="1:18" ht="14.25" customHeight="1" thickTop="1" thickBot="1" x14ac:dyDescent="0.25">
      <c r="A10" s="332"/>
      <c r="B10" s="340"/>
      <c r="C10" s="1322"/>
      <c r="D10" s="1321"/>
      <c r="E10" s="1321"/>
      <c r="F10" s="1325">
        <f>[8]AMAURY!F10+'[8]ANA '!F10:G11+[8]ANDREA!F10+[8]ANNA!F10+'[8]ASIA '!F10:G11+'[8]Carlos B'!F10:G11+[8]CHRYSTIE!F10+[8]Croniz!F10+[8]Denny!F10+'[8]Dn-casos'!F10:G11+[8]Elizabeth!F10+[8]FRANCISCO!F10+[8]FRANKLIN!F10+[8]FREDDY!F10+'[8]FREDDY m'!F10:G11+[8]GLORIA!F10+[8]harold!F10+'[8]johanna e'!F10:G11+[8]jose!F10+[8]meldrick!F10+[8]MIOLANNY!F10+[8]Nancy!F10+[8]Richard!F10+'[8]Robert '!F10:G11+[8]CLEMENTE!F10+'[8]ROBERTO Q'!F10:G11+'[8]ROBINSON '!F10:G11+[8]Valentin!F10+[8]yasmely!F10+'[8]yubelky '!F10:G11+[8]YURISAN!F10</f>
        <v>11047</v>
      </c>
      <c r="G10" s="1325"/>
      <c r="H10" s="1326">
        <f>SUM(F10:G11)</f>
        <v>11047</v>
      </c>
      <c r="I10" s="1326"/>
      <c r="J10" s="316"/>
      <c r="K10" s="316"/>
    </row>
    <row r="11" spans="1:18" ht="14.25" customHeight="1" thickTop="1" thickBot="1" x14ac:dyDescent="0.25">
      <c r="A11" s="332"/>
      <c r="B11" s="340"/>
      <c r="C11" s="1322"/>
      <c r="D11" s="1321"/>
      <c r="E11" s="1321"/>
      <c r="F11" s="1325"/>
      <c r="G11" s="1325"/>
      <c r="H11" s="1326"/>
      <c r="I11" s="1326"/>
      <c r="J11" s="316"/>
      <c r="K11" s="316"/>
    </row>
    <row r="12" spans="1:18" ht="4.5" customHeight="1" thickTop="1" thickBot="1" x14ac:dyDescent="0.25">
      <c r="A12" s="332"/>
      <c r="B12" s="340"/>
      <c r="C12" s="341"/>
      <c r="D12" s="341"/>
      <c r="E12" s="341"/>
      <c r="F12" s="341"/>
      <c r="G12" s="341"/>
      <c r="H12" s="341"/>
      <c r="I12" s="341"/>
      <c r="J12" s="341"/>
      <c r="K12" s="341"/>
      <c r="L12" s="342"/>
    </row>
    <row r="13" spans="1:18" ht="14.25" customHeight="1" thickTop="1" thickBot="1" x14ac:dyDescent="0.25">
      <c r="A13" s="332"/>
      <c r="B13" s="340"/>
      <c r="C13" s="1322" t="s">
        <v>53</v>
      </c>
      <c r="D13" s="1321"/>
      <c r="E13" s="1321"/>
      <c r="F13" s="1321"/>
      <c r="G13" s="1321"/>
      <c r="H13" s="1323" t="s">
        <v>0</v>
      </c>
      <c r="I13" s="1324"/>
      <c r="J13" s="1340" t="s">
        <v>11</v>
      </c>
      <c r="K13" s="1340"/>
    </row>
    <row r="14" spans="1:18" ht="14.25" customHeight="1" thickTop="1" thickBot="1" x14ac:dyDescent="0.25">
      <c r="B14" s="340"/>
      <c r="C14" s="1321"/>
      <c r="D14" s="1321"/>
      <c r="E14" s="1321"/>
      <c r="F14" s="1321"/>
      <c r="G14" s="1321"/>
      <c r="H14" s="851" t="s">
        <v>1</v>
      </c>
      <c r="I14" s="851" t="s">
        <v>2</v>
      </c>
      <c r="J14" s="1340"/>
      <c r="K14" s="1340"/>
    </row>
    <row r="15" spans="1:18" ht="14.25" customHeight="1" thickTop="1" thickBot="1" x14ac:dyDescent="0.25">
      <c r="B15" s="316"/>
      <c r="C15" s="1321"/>
      <c r="D15" s="1321"/>
      <c r="E15" s="1321"/>
      <c r="F15" s="1321"/>
      <c r="G15" s="1321"/>
      <c r="H15" s="850">
        <f>SUM(H16:H17)</f>
        <v>451</v>
      </c>
      <c r="I15" s="850">
        <f>SUM(I16:I17)</f>
        <v>37</v>
      </c>
      <c r="J15" s="1341">
        <f>H15+I15</f>
        <v>488</v>
      </c>
      <c r="K15" s="1341"/>
    </row>
    <row r="16" spans="1:18" ht="19.5" customHeight="1" thickTop="1" thickBot="1" x14ac:dyDescent="0.25">
      <c r="B16" s="316"/>
      <c r="C16" s="1330" t="s">
        <v>15</v>
      </c>
      <c r="D16" s="1331"/>
      <c r="E16" s="1331"/>
      <c r="F16" s="1331"/>
      <c r="G16" s="1342"/>
      <c r="H16" s="346">
        <v>222</v>
      </c>
      <c r="I16" s="346">
        <v>32</v>
      </c>
      <c r="J16" s="1343">
        <f>H16+I16</f>
        <v>254</v>
      </c>
      <c r="K16" s="1343"/>
    </row>
    <row r="17" spans="2:15" ht="16.5" customHeight="1" thickTop="1" thickBot="1" x14ac:dyDescent="0.25">
      <c r="B17" s="316"/>
      <c r="C17" s="1330" t="s">
        <v>213</v>
      </c>
      <c r="D17" s="1331"/>
      <c r="E17" s="1331"/>
      <c r="F17" s="1331"/>
      <c r="G17" s="1331"/>
      <c r="H17" s="346">
        <v>229</v>
      </c>
      <c r="I17" s="346">
        <v>5</v>
      </c>
      <c r="J17" s="1332">
        <f>H17+I17</f>
        <v>234</v>
      </c>
      <c r="K17" s="1333"/>
    </row>
    <row r="18" spans="2:15" ht="14.25" customHeight="1" thickTop="1" thickBot="1" x14ac:dyDescent="0.25">
      <c r="B18" s="316"/>
      <c r="C18" s="347" t="s">
        <v>8</v>
      </c>
      <c r="D18" s="348"/>
      <c r="E18" s="349"/>
      <c r="F18" s="350"/>
      <c r="G18" s="350"/>
      <c r="H18" s="351"/>
      <c r="I18" s="352"/>
      <c r="J18" s="353"/>
      <c r="K18" s="316"/>
    </row>
    <row r="19" spans="2:15" ht="14.25" customHeight="1" thickTop="1" thickBot="1" x14ac:dyDescent="0.25">
      <c r="B19" s="316"/>
      <c r="C19" s="354"/>
      <c r="D19" s="355"/>
      <c r="E19" s="355"/>
      <c r="F19" s="1323" t="s">
        <v>51</v>
      </c>
      <c r="G19" s="1323"/>
      <c r="H19" s="1323"/>
      <c r="I19" s="1334"/>
      <c r="J19" s="851" t="s">
        <v>0</v>
      </c>
      <c r="K19" s="316"/>
    </row>
    <row r="20" spans="2:15" ht="14.25" customHeight="1" thickTop="1" thickBot="1" x14ac:dyDescent="0.25">
      <c r="B20" s="316"/>
      <c r="C20" s="354"/>
      <c r="D20" s="355" t="s">
        <v>54</v>
      </c>
      <c r="E20" s="355"/>
      <c r="F20" s="356" t="s">
        <v>5</v>
      </c>
      <c r="G20" s="356" t="s">
        <v>35</v>
      </c>
      <c r="H20" s="356" t="s">
        <v>3</v>
      </c>
      <c r="I20" s="357" t="s">
        <v>4</v>
      </c>
      <c r="J20" s="358"/>
      <c r="K20" s="316"/>
    </row>
    <row r="21" spans="2:15" ht="14.25" customHeight="1" thickTop="1" thickBot="1" x14ac:dyDescent="0.25">
      <c r="B21" s="316"/>
      <c r="C21" s="359"/>
      <c r="D21" s="360"/>
      <c r="E21" s="360"/>
      <c r="F21" s="1335">
        <f>(J23+J28+J35+J39+J40+J41+J54+J57+J58+J59+J61+J62+J63)</f>
        <v>21</v>
      </c>
      <c r="G21" s="1335"/>
      <c r="H21" s="1335"/>
      <c r="I21" s="1336"/>
      <c r="J21" s="1337">
        <f>(J23+J28+J34+J38+J49+J70+J72+J78)</f>
        <v>265</v>
      </c>
      <c r="K21" s="316"/>
    </row>
    <row r="22" spans="2:15" ht="15.75" customHeight="1" thickTop="1" thickBot="1" x14ac:dyDescent="0.25">
      <c r="B22" s="316"/>
      <c r="C22" s="361"/>
      <c r="D22" s="362"/>
      <c r="E22" s="362"/>
      <c r="F22" s="363">
        <f>(F23+F28+F34+F38+F49+F70+F72+F77+F78)</f>
        <v>212</v>
      </c>
      <c r="G22" s="363">
        <f>(G23+G28+G34+G38+G49+G70+G72+G77+G78)</f>
        <v>50</v>
      </c>
      <c r="H22" s="363">
        <f>(H23+H28+H34+H38+H49+H70+H72+H77+H78)</f>
        <v>2</v>
      </c>
      <c r="I22" s="363">
        <f>(I23+I28+I34+I38+I49+I70+I72+I77+I78)</f>
        <v>1</v>
      </c>
      <c r="J22" s="1337"/>
      <c r="K22" s="316"/>
    </row>
    <row r="23" spans="2:15" ht="16.5" customHeight="1" thickTop="1" thickBot="1" x14ac:dyDescent="0.3">
      <c r="B23" s="316"/>
      <c r="C23" s="364"/>
      <c r="D23" s="1338" t="s">
        <v>55</v>
      </c>
      <c r="E23" s="1339"/>
      <c r="F23" s="365">
        <f>SUM(F24:F27)</f>
        <v>0</v>
      </c>
      <c r="G23" s="365">
        <f>SUM(G24:G27)</f>
        <v>0</v>
      </c>
      <c r="H23" s="365">
        <f>SUM(H24:H27)</f>
        <v>0</v>
      </c>
      <c r="I23" s="366">
        <f>SUM(I24:I27)</f>
        <v>0</v>
      </c>
      <c r="J23" s="367">
        <f t="shared" ref="J23:J33" si="0">SUM(F23:I23)</f>
        <v>0</v>
      </c>
      <c r="K23" s="316"/>
    </row>
    <row r="24" spans="2:15" ht="14.25" customHeight="1" outlineLevel="1" thickTop="1" thickBot="1" x14ac:dyDescent="0.25">
      <c r="B24" s="316"/>
      <c r="C24" s="364"/>
      <c r="D24" s="368"/>
      <c r="E24" s="369" t="s">
        <v>36</v>
      </c>
      <c r="F24" s="852">
        <f>[8]AMAURY!F24+'[8]ANA '!F24:G25+[8]ANDREA!F24+[8]ANNA!F24+'[8]ASIA '!F24:G25+'[8]Carlos B'!F24:G25+[8]CHRYSTIE!F24+[8]Croniz!F24+[8]Denny!F24+'[8]Dn-casos'!F24:G25+[8]Elizabeth!F24+[8]FRANCISCO!F24+[8]FRANKLIN!F24+[8]FREDDY!F24+'[8]FREDDY m'!F24:G25+[8]GLORIA!F24+[8]harold!F24+'[8]johanna e'!F24:G25+[8]jose!F24+[8]meldrick!F24+[8]MIOLANNY!F24+[8]Nancy!F24+[8]Richard!F24+'[8]Robert '!F24:G25+[8]CLEMENTE!F24+'[8]ROBERTO Q'!F24:G25+'[8]ROBINSON '!F24:G25+[8]Valentin!F24+[8]yasmely!F24+'[8]yubelky '!F24:G25+[8]YURISAN!F24</f>
        <v>0</v>
      </c>
      <c r="G24" s="852">
        <f>[8]AMAURY!G24+'[8]ANA '!G24:H25+[8]ANDREA!G24+[8]ANNA!G24+'[8]ASIA '!G24:H25+'[8]Carlos B'!G24:H25+[8]CHRYSTIE!G24+[8]Croniz!G24+[8]Denny!G24+'[8]Dn-casos'!G24:H25+[8]Elizabeth!G24+[8]FRANCISCO!G24+[8]FRANKLIN!G24+[8]FREDDY!G24+'[8]FREDDY m'!G24:H25+[8]GLORIA!G24+[8]harold!G24+'[8]johanna e'!G24:H25+[8]jose!G24+[8]meldrick!G24+[8]MIOLANNY!G24+[8]Nancy!G24+[8]Richard!G24+'[8]Robert '!G24:H25+[8]CLEMENTE!G24+'[8]ROBERTO Q'!G24:H25+'[8]ROBINSON '!G24:H25+[8]Valentin!G24+[8]yasmely!G24+'[8]yubelky '!G24:H25+[8]YURISAN!G24</f>
        <v>0</v>
      </c>
      <c r="H24" s="852">
        <f>[8]AMAURY!H24+'[8]ANA '!H24:I25+[8]ANDREA!H24+[8]ANNA!H24+'[8]ASIA '!H24:I25+'[8]Carlos B'!H24:I25+[8]CHRYSTIE!H24+[8]Croniz!H24+[8]Denny!H24+'[8]Dn-casos'!H24:I25+[8]Elizabeth!H24+[8]FRANCISCO!H24+[8]FRANKLIN!H24+[8]FREDDY!H24+'[8]FREDDY m'!H24:I25+[8]GLORIA!H24+[8]harold!H24+'[8]johanna e'!H24:I25+[8]jose!H24+[8]meldrick!H24+[8]MIOLANNY!H24+[8]Nancy!H24+[8]Richard!H24+'[8]Robert '!H24:I25+[8]CLEMENTE!H24+'[8]ROBERTO Q'!H24:I25+'[8]ROBINSON '!H24:I25+[8]Valentin!H24+[8]yasmely!H24+'[8]yubelky '!H24:I25+[8]YURISAN!H24</f>
        <v>0</v>
      </c>
      <c r="I24" s="852">
        <f>[8]AMAURY!I24+'[8]ANA '!I24:J25+[8]ANDREA!I24+[8]ANNA!I24+'[8]ASIA '!I24:J25+'[8]Carlos B'!I24:J25+[8]CHRYSTIE!I24+[8]Croniz!I24+[8]Denny!I24+'[8]Dn-casos'!I24:J25+[8]Elizabeth!I24+[8]FRANCISCO!I24+[8]FRANKLIN!I24+[8]FREDDY!I24+'[8]FREDDY m'!I24:J25+[8]GLORIA!I24+[8]harold!I24+'[8]johanna e'!I24:J25+[8]jose!I24+[8]meldrick!I24+[8]MIOLANNY!I24+[8]Nancy!I24+[8]Richard!I24+'[8]Robert '!I24:J25+[8]CLEMENTE!I24+'[8]ROBERTO Q'!I24:J25+'[8]ROBINSON '!I24:J25+[8]Valentin!I24+[8]yasmely!I24+'[8]yubelky '!I24:J25+[8]YURISAN!I24</f>
        <v>0</v>
      </c>
      <c r="J24" s="371">
        <f t="shared" si="0"/>
        <v>0</v>
      </c>
      <c r="K24" s="316"/>
    </row>
    <row r="25" spans="2:15" ht="14.25" customHeight="1" outlineLevel="1" thickTop="1" thickBot="1" x14ac:dyDescent="0.25">
      <c r="B25" s="316"/>
      <c r="C25" s="364"/>
      <c r="D25" s="368"/>
      <c r="E25" s="369" t="s">
        <v>25</v>
      </c>
      <c r="F25" s="852">
        <f>[8]AMAURY!F25+'[8]ANA '!F25:G26+[8]ANDREA!F25+[8]ANNA!F25+'[8]ASIA '!F25:G26+'[8]Carlos B'!F25:G26+[8]CHRYSTIE!F25+[8]Croniz!F25+[8]Denny!F25+'[8]Dn-casos'!F25:G26+[8]Elizabeth!F25+[8]FRANCISCO!F25+[8]FRANKLIN!F25+[8]FREDDY!F25+'[8]FREDDY m'!F25:G26+[8]GLORIA!F25+[8]harold!F25+'[8]johanna e'!F25:G26+[8]jose!F25+[8]meldrick!F25+[8]MIOLANNY!F25+[8]Nancy!F25+[8]Richard!F25+'[8]Robert '!F25:G26+[8]CLEMENTE!F25+'[8]ROBERTO Q'!F25:G26+'[8]ROBINSON '!F25:G26+[8]Valentin!F25+[8]yasmely!F25+'[8]yubelky '!F25:G26+[8]YURISAN!F25</f>
        <v>0</v>
      </c>
      <c r="G25" s="852">
        <f>[8]AMAURY!G25+'[8]ANA '!G25:H26+[8]ANDREA!G25+[8]ANNA!G25+'[8]ASIA '!G25:H26+'[8]Carlos B'!G25:H26+[8]CHRYSTIE!G25+[8]Croniz!G25+[8]Denny!G25+'[8]Dn-casos'!G25:H26+[8]Elizabeth!G25+[8]FRANCISCO!G25+[8]FRANKLIN!G25+[8]FREDDY!G25+'[8]FREDDY m'!G25:H26+[8]GLORIA!G25+[8]harold!G25+'[8]johanna e'!G25:H26+[8]jose!G25+[8]meldrick!G25+[8]MIOLANNY!G25+[8]Nancy!G25+[8]Richard!G25+'[8]Robert '!G25:H26+[8]CLEMENTE!G25+'[8]ROBERTO Q'!G25:H26+'[8]ROBINSON '!G25:H26+[8]Valentin!G25+[8]yasmely!G25+'[8]yubelky '!G25:H26+[8]YURISAN!G25</f>
        <v>0</v>
      </c>
      <c r="H25" s="852">
        <f>[8]AMAURY!H25+'[8]ANA '!H25:I26+[8]ANDREA!H25+[8]ANNA!H25+'[8]ASIA '!H25:I26+'[8]Carlos B'!H25:I26+[8]CHRYSTIE!H25+[8]Croniz!H25+[8]Denny!H25+'[8]Dn-casos'!H25:I26+[8]Elizabeth!H25+[8]FRANCISCO!H25+[8]FRANKLIN!H25+[8]FREDDY!H25+'[8]FREDDY m'!H25:I26+[8]GLORIA!H25+[8]harold!H25+'[8]johanna e'!H25:I26+[8]jose!H25+[8]meldrick!H25+[8]MIOLANNY!H25+[8]Nancy!H25+[8]Richard!H25+'[8]Robert '!H25:I26+[8]CLEMENTE!H25+'[8]ROBERTO Q'!H25:I26+'[8]ROBINSON '!H25:I26+[8]Valentin!H25+[8]yasmely!H25+'[8]yubelky '!H25:I26+[8]YURISAN!H25</f>
        <v>0</v>
      </c>
      <c r="I25" s="852">
        <f>[8]AMAURY!I25+'[8]ANA '!I25:J26+[8]ANDREA!I25+[8]ANNA!I25+'[8]ASIA '!I25:J26+'[8]Carlos B'!I25:J26+[8]CHRYSTIE!I25+[8]Croniz!I25+[8]Denny!I25+'[8]Dn-casos'!I25:J26+[8]Elizabeth!I25+[8]FRANCISCO!I25+[8]FRANKLIN!I25+[8]FREDDY!I25+'[8]FREDDY m'!I25:J26+[8]GLORIA!I25+[8]harold!I25+'[8]johanna e'!I25:J26+[8]jose!I25+[8]meldrick!I25+[8]MIOLANNY!I25+[8]Nancy!I25+[8]Richard!I25+'[8]Robert '!I25:J26+[8]CLEMENTE!I25+'[8]ROBERTO Q'!I25:J26+'[8]ROBINSON '!I25:J26+[8]Valentin!I25+[8]yasmely!I25+'[8]yubelky '!I25:J26+[8]YURISAN!I25</f>
        <v>0</v>
      </c>
      <c r="J25" s="371">
        <f t="shared" si="0"/>
        <v>0</v>
      </c>
      <c r="K25" s="316"/>
    </row>
    <row r="26" spans="2:15" ht="14.25" customHeight="1" outlineLevel="1" thickTop="1" thickBot="1" x14ac:dyDescent="0.25">
      <c r="B26" s="316"/>
      <c r="C26" s="364"/>
      <c r="D26" s="368"/>
      <c r="E26" s="369" t="s">
        <v>26</v>
      </c>
      <c r="F26" s="852">
        <f>[8]AMAURY!F26+'[8]ANA '!F26:G27+[8]ANDREA!F26+[8]ANNA!F26+'[8]ASIA '!F26:G27+'[8]Carlos B'!F26:G27+[8]CHRYSTIE!F26+[8]Croniz!F26+[8]Denny!F26+'[8]Dn-casos'!F26:G27+[8]Elizabeth!F26+[8]FRANCISCO!F26+[8]FRANKLIN!F26+[8]FREDDY!F26+'[8]FREDDY m'!F26:G27+[8]GLORIA!F26+[8]harold!F26+'[8]johanna e'!F26:G27+[8]jose!F26+[8]meldrick!F26+[8]MIOLANNY!F26+[8]Nancy!F26+[8]Richard!F26+'[8]Robert '!F26:G27+[8]CLEMENTE!F26+'[8]ROBERTO Q'!F26:G27+'[8]ROBINSON '!F26:G27+[8]Valentin!F26+[8]yasmely!F26+'[8]yubelky '!F26:G27+[8]YURISAN!F26</f>
        <v>0</v>
      </c>
      <c r="G26" s="852">
        <f>[8]AMAURY!G26+'[8]ANA '!G26:H27+[8]ANDREA!G26+[8]ANNA!G26+'[8]ASIA '!G26:H27+'[8]Carlos B'!G26:H27+[8]CHRYSTIE!G26+[8]Croniz!G26+[8]Denny!G26+'[8]Dn-casos'!G26:H27+[8]Elizabeth!G26+[8]FRANCISCO!G26+[8]FRANKLIN!G26+[8]FREDDY!G26+'[8]FREDDY m'!G26:H27+[8]GLORIA!G26+[8]harold!G26+'[8]johanna e'!G26:H27+[8]jose!G26+[8]meldrick!G26+[8]MIOLANNY!G26+[8]Nancy!G26+[8]Richard!G26+'[8]Robert '!G26:H27+[8]CLEMENTE!G26+'[8]ROBERTO Q'!G26:H27+'[8]ROBINSON '!G26:H27+[8]Valentin!G26+[8]yasmely!G26+'[8]yubelky '!G26:H27+[8]YURISAN!G26</f>
        <v>0</v>
      </c>
      <c r="H26" s="852">
        <f>[8]AMAURY!H26+'[8]ANA '!H26:I27+[8]ANDREA!H26+[8]ANNA!H26+'[8]ASIA '!H26:I27+'[8]Carlos B'!H26:I27+[8]CHRYSTIE!H26+[8]Croniz!H26+[8]Denny!H26+'[8]Dn-casos'!H26:I27+[8]Elizabeth!H26+[8]FRANCISCO!H26+[8]FRANKLIN!H26+[8]FREDDY!H26+'[8]FREDDY m'!H26:I27+[8]GLORIA!H26+[8]harold!H26+'[8]johanna e'!H26:I27+[8]jose!H26+[8]meldrick!H26+[8]MIOLANNY!H26+[8]Nancy!H26+[8]Richard!H26+'[8]Robert '!H26:I27+[8]CLEMENTE!H26+'[8]ROBERTO Q'!H26:I27+'[8]ROBINSON '!H26:I27+[8]Valentin!H26+[8]yasmely!H26+'[8]yubelky '!H26:I27+[8]YURISAN!H26</f>
        <v>0</v>
      </c>
      <c r="I26" s="852">
        <f>[8]AMAURY!I26+'[8]ANA '!I26:J27+[8]ANDREA!I26+[8]ANNA!I26+'[8]ASIA '!I26:J27+'[8]Carlos B'!I26:J27+[8]CHRYSTIE!I26+[8]Croniz!I26+[8]Denny!I26+'[8]Dn-casos'!I26:J27+[8]Elizabeth!I26+[8]FRANCISCO!I26+[8]FRANKLIN!I26+[8]FREDDY!I26+'[8]FREDDY m'!I26:J27+[8]GLORIA!I26+[8]harold!I26+'[8]johanna e'!I26:J27+[8]jose!I26+[8]meldrick!I26+[8]MIOLANNY!I26+[8]Nancy!I26+[8]Richard!I26+'[8]Robert '!I26:J27+[8]CLEMENTE!I26+'[8]ROBERTO Q'!I26:J27+'[8]ROBINSON '!I26:J27+[8]Valentin!I26+[8]yasmely!I26+'[8]yubelky '!I26:J27+[8]YURISAN!I26</f>
        <v>0</v>
      </c>
      <c r="J26" s="371">
        <f t="shared" si="0"/>
        <v>0</v>
      </c>
      <c r="K26" s="316"/>
    </row>
    <row r="27" spans="2:15" ht="14.25" customHeight="1" outlineLevel="1" thickTop="1" thickBot="1" x14ac:dyDescent="0.25">
      <c r="B27" s="316"/>
      <c r="C27" s="364"/>
      <c r="D27" s="368"/>
      <c r="E27" s="369" t="s">
        <v>6</v>
      </c>
      <c r="F27" s="852">
        <f>[8]AMAURY!F27+'[8]ANA '!F27:G28+[8]ANDREA!F27+[8]ANNA!F27+'[8]ASIA '!F27:G28+'[8]Carlos B'!F27:G28+[8]CHRYSTIE!F27+[8]Croniz!F27+[8]Denny!F27+'[8]Dn-casos'!F27:G28+[8]Elizabeth!F27+[8]FRANCISCO!F27+[8]FRANKLIN!F27+[8]FREDDY!F27+'[8]FREDDY m'!F27:G28+[8]GLORIA!F27+[8]harold!F27+'[8]johanna e'!F27:G28+[8]jose!F27+[8]meldrick!F27+[8]MIOLANNY!F27+[8]Nancy!F27+[8]Richard!F27+'[8]Robert '!F27:G28+[8]CLEMENTE!F27+'[8]ROBERTO Q'!F27:G28+'[8]ROBINSON '!F27:G28+[8]Valentin!F27+[8]yasmely!F27+'[8]yubelky '!F27:G28+[8]YURISAN!F27</f>
        <v>0</v>
      </c>
      <c r="G27" s="852"/>
      <c r="H27" s="852">
        <f>[8]AMAURY!H27+'[8]ANA '!H27:I28+[8]ANDREA!H27+[8]ANNA!H27+'[8]ASIA '!H27:I28+'[8]Carlos B'!H27:I28+[8]CHRYSTIE!H27+[8]Croniz!H27+[8]Denny!H27+'[8]Dn-casos'!H27:I28+[8]Elizabeth!H27+[8]FRANCISCO!H27+[8]FRANKLIN!H27+[8]FREDDY!H27+'[8]FREDDY m'!H27:I28+[8]GLORIA!H27+[8]harold!H27+'[8]johanna e'!H27:I28+[8]jose!H27+[8]meldrick!H27+[8]MIOLANNY!H27+[8]Nancy!H27+[8]Richard!H27+'[8]Robert '!H27:I28+[8]CLEMENTE!H27+'[8]ROBERTO Q'!H27:I28+'[8]ROBINSON '!H27:I28+[8]Valentin!H27+[8]yasmely!H27+'[8]yubelky '!H27:I28+[8]YURISAN!H27</f>
        <v>0</v>
      </c>
      <c r="I27" s="852">
        <f>[8]AMAURY!I27+'[8]ANA '!I27:J28+[8]ANDREA!I27+[8]ANNA!I27+'[8]ASIA '!I27:J28+'[8]Carlos B'!I27:J28+[8]CHRYSTIE!I27+[8]Croniz!I27+[8]Denny!I27+'[8]Dn-casos'!I27:J28+[8]Elizabeth!I27+[8]FRANCISCO!I27+[8]FRANKLIN!I27+[8]FREDDY!I27+'[8]FREDDY m'!I27:J28+[8]GLORIA!I27+[8]harold!I27+'[8]johanna e'!I27:J28+[8]jose!I27+[8]meldrick!I27+[8]MIOLANNY!I27+[8]Nancy!I27+[8]Richard!I27+'[8]Robert '!I27:J28+[8]CLEMENTE!I27+'[8]ROBERTO Q'!I27:J28+'[8]ROBINSON '!I27:J28+[8]Valentin!I27+[8]yasmely!I27+'[8]yubelky '!I27:J28+[8]YURISAN!I27</f>
        <v>0</v>
      </c>
      <c r="J27" s="371">
        <f t="shared" si="0"/>
        <v>0</v>
      </c>
      <c r="K27" s="316"/>
    </row>
    <row r="28" spans="2:15" ht="16.5" customHeight="1" thickTop="1" thickBot="1" x14ac:dyDescent="0.3">
      <c r="B28" s="316"/>
      <c r="C28" s="364"/>
      <c r="D28" s="858" t="s">
        <v>20</v>
      </c>
      <c r="E28" s="373"/>
      <c r="F28" s="853">
        <f>SUM(F29:F33)</f>
        <v>9</v>
      </c>
      <c r="G28" s="853">
        <f>SUM(G29:G33)</f>
        <v>1</v>
      </c>
      <c r="H28" s="853">
        <f>SUM(H29:H33)</f>
        <v>0</v>
      </c>
      <c r="I28" s="853">
        <f>SUM(I29:I33)</f>
        <v>0</v>
      </c>
      <c r="J28" s="375">
        <f t="shared" si="0"/>
        <v>10</v>
      </c>
      <c r="K28" s="316"/>
      <c r="O28" s="376"/>
    </row>
    <row r="29" spans="2:15" ht="14.25" customHeight="1" outlineLevel="1" thickTop="1" thickBot="1" x14ac:dyDescent="0.25">
      <c r="B29" s="316"/>
      <c r="C29" s="364"/>
      <c r="D29" s="368"/>
      <c r="E29" s="369" t="s">
        <v>45</v>
      </c>
      <c r="F29" s="852">
        <f>[8]AMAURY!F29+'[8]ANA '!F29:G30+[8]ANDREA!F29+[8]ANNA!F29+'[8]ASIA '!F29:G30+'[8]Carlos B'!F29:G30+[8]CHRYSTIE!F29+[8]Croniz!F29+[8]Denny!F29+'[8]Dn-casos'!F29:G30+[8]Elizabeth!F29+[8]FRANCISCO!F29+[8]FRANKLIN!F29+[8]FREDDY!F29+'[8]FREDDY m'!F29:G30+[8]GLORIA!F29+[8]harold!F29+'[8]johanna e'!F29:G30+[8]jose!F29+[8]meldrick!F29+[8]MIOLANNY!F29+[8]Nancy!F29+[8]Richard!F29+'[8]Robert '!F29:G30+[8]CLEMENTE!F29+'[8]ROBERTO Q'!F29:G30+'[8]ROBINSON '!F29:G30+[8]Valentin!F29+[8]yasmely!F29+'[8]yubelky '!F29:G30+[8]YURISAN!F29</f>
        <v>0</v>
      </c>
      <c r="G29" s="852">
        <f>[8]AMAURY!G29+'[8]ANA '!G29:H30+[8]ANDREA!G29+[8]ANNA!G29+'[8]ASIA '!G29:H30+'[8]Carlos B'!G29:H30+[8]CHRYSTIE!G29+[8]Croniz!G29+[8]Denny!G29+'[8]Dn-casos'!G29:H30+[8]Elizabeth!G29+[8]FRANCISCO!G29+[8]FRANKLIN!G29+[8]FREDDY!G29+'[8]FREDDY m'!G29:H30+[8]GLORIA!G29+[8]harold!G29+'[8]johanna e'!G29:H30+[8]jose!G29+[8]meldrick!G29+[8]MIOLANNY!G29+[8]Nancy!G29+[8]Richard!G29+'[8]Robert '!G29:H30+[8]CLEMENTE!G29+'[8]ROBERTO Q'!G29:H30+'[8]ROBINSON '!G29:H30+[8]Valentin!G29+[8]yasmely!G29+'[8]yubelky '!G29:H30+[8]YURISAN!G29</f>
        <v>0</v>
      </c>
      <c r="H29" s="852">
        <f>[8]AMAURY!H29+'[8]ANA '!H29:I30+[8]ANDREA!H29+[8]ANNA!H29+'[8]ASIA '!H29:I30+'[8]Carlos B'!H29:I30+[8]CHRYSTIE!H29+[8]Croniz!H29+[8]Denny!H29+'[8]Dn-casos'!H29:I30+[8]Elizabeth!H29+[8]FRANCISCO!H29+[8]FRANKLIN!H29+[8]FREDDY!H29+'[8]FREDDY m'!H29:I30+[8]GLORIA!H29+[8]harold!H29+'[8]johanna e'!H29:I30+[8]jose!H29+[8]meldrick!H29+[8]MIOLANNY!H29+[8]Nancy!H29+[8]Richard!H29+'[8]Robert '!H29:I30+[8]CLEMENTE!H29+'[8]ROBERTO Q'!H29:I30+'[8]ROBINSON '!H29:I30+[8]Valentin!H29+[8]yasmely!H29+'[8]yubelky '!H29:I30+[8]YURISAN!H29</f>
        <v>0</v>
      </c>
      <c r="I29" s="852">
        <f>[8]AMAURY!I29+'[8]ANA '!I29:J30+[8]ANDREA!I29+[8]ANNA!I29+'[8]ASIA '!I29:J30+'[8]Carlos B'!I29:J30+[8]CHRYSTIE!I29+[8]Croniz!I29+[8]Denny!I29+'[8]Dn-casos'!I29:J30+[8]Elizabeth!I29+[8]FRANCISCO!I29+[8]FRANKLIN!I29+[8]FREDDY!I29+'[8]FREDDY m'!I29:J30+[8]GLORIA!I29+[8]harold!I29+'[8]johanna e'!I29:J30+[8]jose!I29+[8]meldrick!I29+[8]MIOLANNY!I29+[8]Nancy!I29+[8]Richard!I29+'[8]Robert '!I29:J30+[8]CLEMENTE!I29+'[8]ROBERTO Q'!I29:J30+'[8]ROBINSON '!I29:J30+[8]Valentin!I29+[8]yasmely!I29+'[8]yubelky '!I29:J30+[8]YURISAN!I29</f>
        <v>0</v>
      </c>
      <c r="J29" s="371">
        <f t="shared" si="0"/>
        <v>0</v>
      </c>
      <c r="K29" s="316"/>
    </row>
    <row r="30" spans="2:15" ht="14.25" customHeight="1" outlineLevel="1" thickTop="1" thickBot="1" x14ac:dyDescent="0.25">
      <c r="B30" s="316"/>
      <c r="C30" s="364"/>
      <c r="D30" s="368"/>
      <c r="E30" s="369" t="s">
        <v>27</v>
      </c>
      <c r="F30" s="852">
        <f>[8]AMAURY!F30+'[8]ANA '!F30:G31+[8]ANDREA!F30+[8]ANNA!F30+'[8]ASIA '!F30:G31+'[8]Carlos B'!F30:G31+[8]CHRYSTIE!F30+[8]Croniz!F30+[8]Denny!F30+'[8]Dn-casos'!F30:G31+[8]Elizabeth!F30+[8]FRANCISCO!F30+[8]FRANKLIN!F30+[8]FREDDY!F30+'[8]FREDDY m'!F30:G31+[8]GLORIA!F30+[8]harold!F30+'[8]johanna e'!F30:G31+[8]jose!F30+[8]meldrick!F30+[8]MIOLANNY!F30+[8]Nancy!F30+[8]Richard!F30+'[8]Robert '!F30:G31+[8]CLEMENTE!F30+'[8]ROBERTO Q'!F30:G31+'[8]ROBINSON '!F30:G31+[8]Valentin!F30+[8]yasmely!F30+'[8]yubelky '!F30:G31+[8]YURISAN!F30</f>
        <v>9</v>
      </c>
      <c r="G30" s="852">
        <f>[8]AMAURY!G30+'[8]ANA '!G30:H31+[8]ANDREA!G30+[8]ANNA!G30+'[8]ASIA '!G30:H31+'[8]Carlos B'!G30:H31+[8]CHRYSTIE!G30+[8]Croniz!G30+[8]Denny!G30+'[8]Dn-casos'!G30:H31+[8]Elizabeth!G30+[8]FRANCISCO!G30+[8]FRANKLIN!G30+[8]FREDDY!G30+'[8]FREDDY m'!G30:H31+[8]GLORIA!G30+[8]harold!G30+'[8]johanna e'!G30:H31+[8]jose!G30+[8]meldrick!G30+[8]MIOLANNY!G30+[8]Nancy!G30+[8]Richard!G30+'[8]Robert '!G30:H31+[8]CLEMENTE!G30+'[8]ROBERTO Q'!G30:H31+'[8]ROBINSON '!G30:H31+[8]Valentin!G30+[8]yasmely!G30+'[8]yubelky '!G30:H31+[8]YURISAN!G30</f>
        <v>1</v>
      </c>
      <c r="H30" s="852">
        <f>[8]AMAURY!H30+'[8]ANA '!H30:I31+[8]ANDREA!H30+[8]ANNA!H30+'[8]ASIA '!H30:I31+'[8]Carlos B'!H30:I31+[8]CHRYSTIE!H30+[8]Croniz!H30+[8]Denny!H30+'[8]Dn-casos'!H30:I31+[8]Elizabeth!H30+[8]FRANCISCO!H30+[8]FRANKLIN!H30+[8]FREDDY!H30+'[8]FREDDY m'!H30:I31+[8]GLORIA!H30+[8]harold!H30+'[8]johanna e'!H30:I31+[8]jose!H30+[8]meldrick!H30+[8]MIOLANNY!H30+[8]Nancy!H30+[8]Richard!H30+'[8]Robert '!H30:I31+[8]CLEMENTE!H30+'[8]ROBERTO Q'!H30:I31+'[8]ROBINSON '!H30:I31+[8]Valentin!H30+[8]yasmely!H30+'[8]yubelky '!H30:I31+[8]YURISAN!H30</f>
        <v>0</v>
      </c>
      <c r="I30" s="852">
        <f>[8]AMAURY!I30+'[8]ANA '!I30:J31+[8]ANDREA!I30+[8]ANNA!I30+'[8]ASIA '!I30:J31+'[8]Carlos B'!I30:J31+[8]CHRYSTIE!I30+[8]Croniz!I30+[8]Denny!I30+'[8]Dn-casos'!I30:J31+[8]Elizabeth!I30+[8]FRANCISCO!I30+[8]FRANKLIN!I30+[8]FREDDY!I30+'[8]FREDDY m'!I30:J31+[8]GLORIA!I30+[8]harold!I30+'[8]johanna e'!I30:J31+[8]jose!I30+[8]meldrick!I30+[8]MIOLANNY!I30+[8]Nancy!I30+[8]Richard!I30+'[8]Robert '!I30:J31+[8]CLEMENTE!I30+'[8]ROBERTO Q'!I30:J31+'[8]ROBINSON '!I30:J31+[8]Valentin!I30+[8]yasmely!I30+'[8]yubelky '!I30:J31+[8]YURISAN!I30</f>
        <v>0</v>
      </c>
      <c r="J30" s="371">
        <f t="shared" si="0"/>
        <v>10</v>
      </c>
      <c r="K30" s="316"/>
    </row>
    <row r="31" spans="2:15" ht="14.25" customHeight="1" outlineLevel="1" thickTop="1" thickBot="1" x14ac:dyDescent="0.25">
      <c r="B31" s="316"/>
      <c r="C31" s="364"/>
      <c r="D31" s="368"/>
      <c r="E31" s="369" t="s">
        <v>46</v>
      </c>
      <c r="F31" s="852">
        <f>[8]AMAURY!F31+'[8]ANA '!F31:G32+[8]ANDREA!F31+[8]ANNA!F31+'[8]ASIA '!F31:G32+'[8]Carlos B'!F31:G32+[8]CHRYSTIE!F31+[8]Croniz!F31+[8]Denny!F31+'[8]Dn-casos'!F31:G32+[8]Elizabeth!F31+[8]FRANCISCO!F31+[8]FRANKLIN!F31+[8]FREDDY!F31+'[8]FREDDY m'!F31:G32+[8]GLORIA!F31+[8]harold!F31+'[8]johanna e'!F31:G32+[8]jose!F31+[8]meldrick!F31+[8]MIOLANNY!F31+[8]Nancy!F31+[8]Richard!F31+'[8]Robert '!F31:G32+[8]CLEMENTE!F31+'[8]ROBERTO Q'!F31:G32+'[8]ROBINSON '!F31:G32+[8]Valentin!F31+[8]yasmely!F31+'[8]yubelky '!F31:G32+[8]YURISAN!F31</f>
        <v>0</v>
      </c>
      <c r="G31" s="852">
        <f>[8]AMAURY!G31+'[8]ANA '!G31:H32+[8]ANDREA!G31+[8]ANNA!G31+'[8]ASIA '!G31:H32+'[8]Carlos B'!G31:H32+[8]CHRYSTIE!G31+[8]Croniz!G31+[8]Denny!G31+'[8]Dn-casos'!G31:H32+[8]Elizabeth!G31+[8]FRANCISCO!G31+[8]FRANKLIN!G31+[8]FREDDY!G31+'[8]FREDDY m'!G31:H32+[8]GLORIA!G31+[8]harold!G31+'[8]johanna e'!G31:H32+[8]jose!G31+[8]meldrick!G31+[8]MIOLANNY!G31+[8]Nancy!G31+[8]Richard!G31+'[8]Robert '!G31:H32+[8]CLEMENTE!G31+'[8]ROBERTO Q'!G31:H32+'[8]ROBINSON '!G31:H32+[8]Valentin!G31+[8]yasmely!G31+'[8]yubelky '!G31:H32+[8]YURISAN!G31</f>
        <v>0</v>
      </c>
      <c r="H31" s="852">
        <f>[8]AMAURY!H31+'[8]ANA '!H31:I32+[8]ANDREA!H31+[8]ANNA!H31+'[8]ASIA '!H31:I32+'[8]Carlos B'!H31:I32+[8]CHRYSTIE!H31+[8]Croniz!H31+[8]Denny!H31+'[8]Dn-casos'!H31:I32+[8]Elizabeth!H31+[8]FRANCISCO!H31+[8]FRANKLIN!H31+[8]FREDDY!H31+'[8]FREDDY m'!H31:I32+[8]GLORIA!H31+[8]harold!H31+'[8]johanna e'!H31:I32+[8]jose!H31+[8]meldrick!H31+[8]MIOLANNY!H31+[8]Nancy!H31+[8]Richard!H31+'[8]Robert '!H31:I32+[8]CLEMENTE!H31+'[8]ROBERTO Q'!H31:I32+'[8]ROBINSON '!H31:I32+[8]Valentin!H31+[8]yasmely!H31+'[8]yubelky '!H31:I32+[8]YURISAN!H31</f>
        <v>0</v>
      </c>
      <c r="I31" s="852">
        <f>[8]AMAURY!I31+'[8]ANA '!I31:J32+[8]ANDREA!I31+[8]ANNA!I31+'[8]ASIA '!I31:J32+'[8]Carlos B'!I31:J32+[8]CHRYSTIE!I31+[8]Croniz!I31+[8]Denny!I31+'[8]Dn-casos'!I31:J32+[8]Elizabeth!I31+[8]FRANCISCO!I31+[8]FRANKLIN!I31+[8]FREDDY!I31+'[8]FREDDY m'!I31:J32+[8]GLORIA!I31+[8]harold!I31+'[8]johanna e'!I31:J32+[8]jose!I31+[8]meldrick!I31+[8]MIOLANNY!I31+[8]Nancy!I31+[8]Richard!I31+'[8]Robert '!I31:J32+[8]CLEMENTE!I31+'[8]ROBERTO Q'!I31:J32+'[8]ROBINSON '!I31:J32+[8]Valentin!I31+[8]yasmely!I31+'[8]yubelky '!I31:J32+[8]YURISAN!I31</f>
        <v>0</v>
      </c>
      <c r="J31" s="371">
        <f t="shared" si="0"/>
        <v>0</v>
      </c>
      <c r="K31" s="316"/>
    </row>
    <row r="32" spans="2:15" ht="14.25" customHeight="1" outlineLevel="1" thickTop="1" thickBot="1" x14ac:dyDescent="0.25">
      <c r="B32" s="316"/>
      <c r="C32" s="364"/>
      <c r="D32" s="368"/>
      <c r="E32" s="369" t="s">
        <v>47</v>
      </c>
      <c r="F32" s="852">
        <f>[8]AMAURY!F32+'[8]ANA '!F32:G33+[8]ANDREA!F32+[8]ANNA!F32+'[8]ASIA '!F32:G33+'[8]Carlos B'!F32:G33+[8]CHRYSTIE!F32+[8]Croniz!F32+[8]Denny!F32+'[8]Dn-casos'!F32:G33+[8]Elizabeth!F32+[8]FRANCISCO!F32+[8]FRANKLIN!F32+[8]FREDDY!F32+'[8]FREDDY m'!F32:G33+[8]GLORIA!F32+[8]harold!F32+'[8]johanna e'!F32:G33+[8]jose!F32+[8]meldrick!F32+[8]MIOLANNY!F32+[8]Nancy!F32+[8]Richard!F32+'[8]Robert '!F32:G33+[8]CLEMENTE!F32+'[8]ROBERTO Q'!F32:G33+'[8]ROBINSON '!F32:G33+[8]Valentin!F32+[8]yasmely!F32+'[8]yubelky '!F32:G33+[8]YURISAN!F32</f>
        <v>0</v>
      </c>
      <c r="G32" s="852">
        <f>[8]AMAURY!G32+'[8]ANA '!G32:H33+[8]ANDREA!G32+[8]ANNA!G32+'[8]ASIA '!G32:H33+'[8]Carlos B'!G32:H33+[8]CHRYSTIE!G32+[8]Croniz!G32+[8]Denny!G32+'[8]Dn-casos'!G32:H33+[8]Elizabeth!G32+[8]FRANCISCO!G32+[8]FRANKLIN!G32+[8]FREDDY!G32+'[8]FREDDY m'!G32:H33+[8]GLORIA!G32+[8]harold!G32+'[8]johanna e'!G32:H33+[8]jose!G32+[8]meldrick!G32+[8]MIOLANNY!G32+[8]Nancy!G32+[8]Richard!G32+'[8]Robert '!G32:H33+[8]CLEMENTE!G32+'[8]ROBERTO Q'!G32:H33+'[8]ROBINSON '!G32:H33+[8]Valentin!G32+[8]yasmely!G32+'[8]yubelky '!G32:H33+[8]YURISAN!G32</f>
        <v>0</v>
      </c>
      <c r="H32" s="852">
        <f>[8]AMAURY!H32+'[8]ANA '!H32:I33+[8]ANDREA!H32+[8]ANNA!H32+'[8]ASIA '!H32:I33+'[8]Carlos B'!H32:I33+[8]CHRYSTIE!H32+[8]Croniz!H32+[8]Denny!H32+'[8]Dn-casos'!H32:I33+[8]Elizabeth!H32+[8]FRANCISCO!H32+[8]FRANKLIN!H32+[8]FREDDY!H32+'[8]FREDDY m'!H32:I33+[8]GLORIA!H32+[8]harold!H32+'[8]johanna e'!H32:I33+[8]jose!H32+[8]meldrick!H32+[8]MIOLANNY!H32+[8]Nancy!H32+[8]Richard!H32+'[8]Robert '!H32:I33+[8]CLEMENTE!H32+'[8]ROBERTO Q'!H32:I33+'[8]ROBINSON '!H32:I33+[8]Valentin!H32+[8]yasmely!H32+'[8]yubelky '!H32:I33+[8]YURISAN!H32</f>
        <v>0</v>
      </c>
      <c r="I32" s="852">
        <f>[8]AMAURY!I32+'[8]ANA '!I32:J33+[8]ANDREA!I32+[8]ANNA!I32+'[8]ASIA '!I32:J33+'[8]Carlos B'!I32:J33+[8]CHRYSTIE!I32+[8]Croniz!I32+[8]Denny!I32+'[8]Dn-casos'!I32:J33+[8]Elizabeth!I32+[8]FRANCISCO!I32+[8]FRANKLIN!I32+[8]FREDDY!I32+'[8]FREDDY m'!I32:J33+[8]GLORIA!I32+[8]harold!I32+'[8]johanna e'!I32:J33+[8]jose!I32+[8]meldrick!I32+[8]MIOLANNY!I32+[8]Nancy!I32+[8]Richard!I32+'[8]Robert '!I32:J33+[8]CLEMENTE!I32+'[8]ROBERTO Q'!I32:J33+'[8]ROBINSON '!I32:J33+[8]Valentin!I32+[8]yasmely!I32+'[8]yubelky '!I32:J33+[8]YURISAN!I32</f>
        <v>0</v>
      </c>
      <c r="J32" s="371">
        <f t="shared" si="0"/>
        <v>0</v>
      </c>
      <c r="K32" s="316"/>
    </row>
    <row r="33" spans="2:11" ht="14.25" customHeight="1" outlineLevel="1" thickTop="1" thickBot="1" x14ac:dyDescent="0.25">
      <c r="B33" s="316"/>
      <c r="C33" s="364"/>
      <c r="D33" s="368"/>
      <c r="E33" s="369" t="s">
        <v>142</v>
      </c>
      <c r="F33" s="852">
        <f>[8]AMAURY!F33+'[8]ANA '!F33:G34+[8]ANDREA!F33+[8]ANNA!F33+'[8]ASIA '!F33:G34+'[8]Carlos B'!F33:G34+[8]CHRYSTIE!F33+[8]Croniz!F33+[8]Denny!F33+'[8]Dn-casos'!F33:G34+[8]Elizabeth!F33+[8]FRANCISCO!F33+[8]FRANKLIN!F33+[8]FREDDY!F33+'[8]FREDDY m'!F33:G34+[8]GLORIA!F33+[8]harold!F33+'[8]johanna e'!F33:G34+[8]jose!F33+[8]meldrick!F33+[8]MIOLANNY!F33+[8]Nancy!F33+[8]Richard!F33+'[8]Robert '!F33:G34+[8]CLEMENTE!F33+'[8]ROBERTO Q'!F33:G34+'[8]ROBINSON '!F33:G34+[8]Valentin!F33+[8]yasmely!F33+'[8]yubelky '!F33:G34+[8]YURISAN!F33</f>
        <v>0</v>
      </c>
      <c r="G33" s="852">
        <f>[8]AMAURY!G33+'[8]ANA '!G33:H34+[8]ANDREA!G33+[8]ANNA!G33+'[8]ASIA '!G33:H34+'[8]Carlos B'!G33:H34+[8]CHRYSTIE!G33+[8]Croniz!G33+[8]Denny!G33+'[8]Dn-casos'!G33:H34+[8]Elizabeth!G33+[8]FRANCISCO!G33+[8]FRANKLIN!G33+[8]FREDDY!G33+'[8]FREDDY m'!G33:H34+[8]GLORIA!G33+[8]harold!G33+'[8]johanna e'!G33:H34+[8]jose!G33+[8]meldrick!G33+[8]MIOLANNY!G33+[8]Nancy!G33+[8]Richard!G33+'[8]Robert '!G33:H34+[8]CLEMENTE!G33+'[8]ROBERTO Q'!G33:H34+'[8]ROBINSON '!G33:H34+[8]Valentin!G33+[8]yasmely!G33+'[8]yubelky '!G33:H34+[8]YURISAN!G33</f>
        <v>0</v>
      </c>
      <c r="H33" s="852">
        <f>[8]AMAURY!H33+'[8]ANA '!H33:I34+[8]ANDREA!H33+[8]ANNA!H33+'[8]ASIA '!H33:I34+'[8]Carlos B'!H33:I34+[8]CHRYSTIE!H33+[8]Croniz!H33+[8]Denny!H33+'[8]Dn-casos'!H33:I34+[8]Elizabeth!H33+[8]FRANCISCO!H33+[8]FRANKLIN!H33+[8]FREDDY!H33+'[8]FREDDY m'!H33:I34+[8]GLORIA!H33+[8]harold!H33+'[8]johanna e'!H33:I34+[8]jose!H33+[8]meldrick!H33+[8]MIOLANNY!H33+[8]Nancy!H33+[8]Richard!H33+'[8]Robert '!H33:I34+[8]CLEMENTE!H33+'[8]ROBERTO Q'!H33:I34+'[8]ROBINSON '!H33:I34+[8]Valentin!H33+[8]yasmely!H33+'[8]yubelky '!H33:I34+[8]YURISAN!H33</f>
        <v>0</v>
      </c>
      <c r="I33" s="852">
        <f>[8]AMAURY!I33+'[8]ANA '!I33:J34+[8]ANDREA!I33+[8]ANNA!I33+'[8]ASIA '!I33:J34+'[8]Carlos B'!I33:J34+[8]CHRYSTIE!I33+[8]Croniz!I33+[8]Denny!I33+'[8]Dn-casos'!I33:J34+[8]Elizabeth!I33+[8]FRANCISCO!I33+[8]FRANKLIN!I33+[8]FREDDY!I33+'[8]FREDDY m'!I33:J34+[8]GLORIA!I33+[8]harold!I33+'[8]johanna e'!I33:J34+[8]jose!I33+[8]meldrick!I33+[8]MIOLANNY!I33+[8]Nancy!I33+[8]Richard!I33+'[8]Robert '!I33:J34+[8]CLEMENTE!I33+'[8]ROBERTO Q'!I33:J34+'[8]ROBINSON '!I33:J34+[8]Valentin!I33+[8]yasmely!I33+'[8]yubelky '!I33:J34+[8]YURISAN!I33</f>
        <v>0</v>
      </c>
      <c r="J33" s="371">
        <f t="shared" si="0"/>
        <v>0</v>
      </c>
      <c r="K33" s="316"/>
    </row>
    <row r="34" spans="2:11" ht="16.5" customHeight="1" thickTop="1" thickBot="1" x14ac:dyDescent="0.3">
      <c r="B34" s="316"/>
      <c r="C34" s="364"/>
      <c r="D34" s="1330" t="s">
        <v>56</v>
      </c>
      <c r="E34" s="1342"/>
      <c r="F34" s="378">
        <f>SUM(F35:F37)</f>
        <v>71</v>
      </c>
      <c r="G34" s="378">
        <f>SUM(G35:G37)</f>
        <v>0</v>
      </c>
      <c r="H34" s="378">
        <f>SUM(H35:H37)</f>
        <v>0</v>
      </c>
      <c r="I34" s="378">
        <f>SUM(I35:I37)</f>
        <v>0</v>
      </c>
      <c r="J34" s="367">
        <f>SUM(F34:I34)</f>
        <v>71</v>
      </c>
      <c r="K34" s="316"/>
    </row>
    <row r="35" spans="2:11" ht="14.25" customHeight="1" outlineLevel="1" thickTop="1" thickBot="1" x14ac:dyDescent="0.25">
      <c r="B35" s="316"/>
      <c r="C35" s="364"/>
      <c r="D35" s="368"/>
      <c r="E35" s="379" t="s">
        <v>49</v>
      </c>
      <c r="F35" s="852">
        <f>[8]AMAURY!F35+'[8]ANA '!F35:G36+[8]ANDREA!F35+[8]ANNA!F35+'[8]ASIA '!F35:G36+'[8]Carlos B'!F35:G36+[8]CHRYSTIE!F35+[8]Croniz!F35+[8]Denny!F35+'[8]Dn-casos'!F35:G36+[8]Elizabeth!F35+[8]FRANCISCO!F35+[8]FRANKLIN!F35+[8]FREDDY!F35+'[8]FREDDY m'!F35:G36+[8]GLORIA!F35+[8]harold!F35+'[8]johanna e'!F35:G36+[8]jose!F35+[8]meldrick!F35+[8]MIOLANNY!F35+[8]Nancy!F35+[8]Richard!F35+'[8]Robert '!F35:G36+[8]CLEMENTE!F35+'[8]ROBERTO Q'!F35:G36+'[8]ROBINSON '!F35:G36+[8]Valentin!F35+[8]yasmely!F35+'[8]yubelky '!F35:G36+[8]YURISAN!F35</f>
        <v>2</v>
      </c>
      <c r="G35" s="852">
        <f>[8]AMAURY!G35+'[8]ANA '!G35:H36+[8]ANDREA!G35+[8]ANNA!G35+'[8]ASIA '!G35:H36+'[8]Carlos B'!G35:H36+[8]CHRYSTIE!G35+[8]Croniz!G35+[8]Denny!G35+'[8]Dn-casos'!G35:H36+[8]Elizabeth!G35+[8]FRANCISCO!G35+[8]FRANKLIN!G35+[8]FREDDY!G35+'[8]FREDDY m'!G35:H36+[8]GLORIA!G35+[8]harold!G35+'[8]johanna e'!G35:H36+[8]jose!G35+[8]meldrick!G35+[8]MIOLANNY!G35+[8]Nancy!G35+[8]Richard!G35+'[8]Robert '!G35:H36+[8]CLEMENTE!G35+'[8]ROBERTO Q'!G35:H36+'[8]ROBINSON '!G35:H36+[8]Valentin!G35+[8]yasmely!G35+'[8]yubelky '!G35:H36+[8]YURISAN!G35</f>
        <v>0</v>
      </c>
      <c r="H35" s="852">
        <f>[8]AMAURY!H35+'[8]ANA '!H35:I36+[8]ANDREA!H35+[8]ANNA!H35+'[8]ASIA '!H35:I36+'[8]Carlos B'!H35:I36+[8]CHRYSTIE!H35+[8]Croniz!H35+[8]Denny!H35+'[8]Dn-casos'!H35:I36+[8]Elizabeth!H35+[8]FRANCISCO!H35+[8]FRANKLIN!H35+[8]FREDDY!H35+'[8]FREDDY m'!H35:I36+[8]GLORIA!H35+[8]harold!H35+'[8]johanna e'!H35:I36+[8]jose!H35+[8]meldrick!H35+[8]MIOLANNY!H35+[8]Nancy!H35+[8]Richard!H35+'[8]Robert '!H35:I36+[8]CLEMENTE!H35+'[8]ROBERTO Q'!H35:I36+'[8]ROBINSON '!H35:I36+[8]Valentin!H35+[8]yasmely!H35+'[8]yubelky '!H35:I36+[8]YURISAN!H35</f>
        <v>0</v>
      </c>
      <c r="I35" s="852">
        <f>[8]AMAURY!I35+'[8]ANA '!I35:J36+[8]ANDREA!I35+[8]ANNA!I35+'[8]ASIA '!I35:J36+'[8]Carlos B'!I35:J36+[8]CHRYSTIE!I35+[8]Croniz!I35+[8]Denny!I35+'[8]Dn-casos'!I35:J36+[8]Elizabeth!I35+[8]FRANCISCO!I35+[8]FRANKLIN!I35+[8]FREDDY!I35+'[8]FREDDY m'!I35:J36+[8]GLORIA!I35+[8]harold!I35+'[8]johanna e'!I35:J36+[8]jose!I35+[8]meldrick!I35+[8]MIOLANNY!I35+[8]Nancy!I35+[8]Richard!I35+'[8]Robert '!I35:J36+[8]CLEMENTE!I35+'[8]ROBERTO Q'!I35:J36+'[8]ROBINSON '!I35:J36+[8]Valentin!I35+[8]yasmely!I35+'[8]yubelky '!I35:J36+[8]YURISAN!I35</f>
        <v>0</v>
      </c>
      <c r="J35" s="380">
        <f t="shared" ref="J35:J48" si="1">SUM(F35:I35)</f>
        <v>2</v>
      </c>
      <c r="K35" s="316"/>
    </row>
    <row r="36" spans="2:11" ht="14.25" customHeight="1" outlineLevel="1" thickTop="1" thickBot="1" x14ac:dyDescent="0.25">
      <c r="B36" s="316"/>
      <c r="C36" s="364"/>
      <c r="D36" s="368"/>
      <c r="E36" s="379" t="s">
        <v>50</v>
      </c>
      <c r="F36" s="852">
        <f>[8]AMAURY!F36+'[8]ANA '!F36:G37+[8]ANDREA!F36+[8]ANNA!F36+'[8]ASIA '!F36:G37+'[8]Carlos B'!F36:G37+[8]CHRYSTIE!F36+[8]Croniz!F36+[8]Denny!F36+'[8]Dn-casos'!F36:G37+[8]Elizabeth!F36+[8]FRANCISCO!F36+[8]FRANKLIN!F36+[8]FREDDY!F36+'[8]FREDDY m'!F36:G37+[8]GLORIA!F36+[8]harold!F36+'[8]johanna e'!F36:G37+[8]jose!F36+[8]meldrick!F36+[8]MIOLANNY!F36+[8]Nancy!F36+[8]Richard!F36+'[8]Robert '!F36:G37+[8]CLEMENTE!F36+'[8]ROBERTO Q'!F36:G37+'[8]ROBINSON '!F36:G37+[8]Valentin!F36+[8]yasmely!F36+'[8]yubelky '!F36:G37+[8]YURISAN!F36</f>
        <v>38</v>
      </c>
      <c r="G36" s="852">
        <f>[8]AMAURY!G36+'[8]ANA '!G36:H37+[8]ANDREA!G36+[8]ANNA!G36+'[8]ASIA '!G36:H37+'[8]Carlos B'!G36:H37+[8]CHRYSTIE!G36+[8]Croniz!G36+[8]Denny!G36+'[8]Dn-casos'!G36:H37+[8]Elizabeth!G36+[8]FRANCISCO!G36+[8]FRANKLIN!G36+[8]FREDDY!G36+'[8]FREDDY m'!G36:H37+[8]GLORIA!G36+[8]harold!G36+'[8]johanna e'!G36:H37+[8]jose!G36+[8]meldrick!G36+[8]MIOLANNY!G36+[8]Nancy!G36+[8]Richard!G36+'[8]Robert '!G36:H37+[8]CLEMENTE!G36+'[8]ROBERTO Q'!G36:H37+'[8]ROBINSON '!G36:H37+[8]Valentin!G36+[8]yasmely!G36+'[8]yubelky '!G36:H37+[8]YURISAN!G36</f>
        <v>0</v>
      </c>
      <c r="H36" s="852">
        <f>[8]AMAURY!H36+'[8]ANA '!H36:I37+[8]ANDREA!H36+[8]ANNA!H36+'[8]ASIA '!H36:I37+'[8]Carlos B'!H36:I37+[8]CHRYSTIE!H36+[8]Croniz!H36+[8]Denny!H36+'[8]Dn-casos'!H36:I37+[8]Elizabeth!H36+[8]FRANCISCO!H36+[8]FRANKLIN!H36+[8]FREDDY!H36+'[8]FREDDY m'!H36:I37+[8]GLORIA!H36+[8]harold!H36+'[8]johanna e'!H36:I37+[8]jose!H36+[8]meldrick!H36+[8]MIOLANNY!H36+[8]Nancy!H36+[8]Richard!H36+'[8]Robert '!H36:I37+[8]CLEMENTE!H36+'[8]ROBERTO Q'!H36:I37+'[8]ROBINSON '!H36:I37+[8]Valentin!H36+[8]yasmely!H36+'[8]yubelky '!H36:I37+[8]YURISAN!H36</f>
        <v>0</v>
      </c>
      <c r="I36" s="852">
        <f>[8]AMAURY!I36+'[8]ANA '!I36:J37+[8]ANDREA!I36+[8]ANNA!I36+'[8]ASIA '!I36:J37+'[8]Carlos B'!I36:J37+[8]CHRYSTIE!I36+[8]Croniz!I36+[8]Denny!I36+'[8]Dn-casos'!I36:J37+[8]Elizabeth!I36+[8]FRANCISCO!I36+[8]FRANKLIN!I36+[8]FREDDY!I36+'[8]FREDDY m'!I36:J37+[8]GLORIA!I36+[8]harold!I36+'[8]johanna e'!I36:J37+[8]jose!I36+[8]meldrick!I36+[8]MIOLANNY!I36+[8]Nancy!I36+[8]Richard!I36+'[8]Robert '!I36:J37+[8]CLEMENTE!I36+'[8]ROBERTO Q'!I36:J37+'[8]ROBINSON '!I36:J37+[8]Valentin!I36+[8]yasmely!I36+'[8]yubelky '!I36:J37+[8]YURISAN!I36</f>
        <v>0</v>
      </c>
      <c r="J36" s="380">
        <f>SUM(F36:I36)</f>
        <v>38</v>
      </c>
      <c r="K36" s="316"/>
    </row>
    <row r="37" spans="2:11" ht="14.25" customHeight="1" outlineLevel="1" thickTop="1" thickBot="1" x14ac:dyDescent="0.25">
      <c r="B37" s="316"/>
      <c r="C37" s="364"/>
      <c r="D37" s="368"/>
      <c r="E37" s="382" t="s">
        <v>48</v>
      </c>
      <c r="F37" s="852">
        <f>[8]AMAURY!F37+'[8]ANA '!F37:G38+[8]ANDREA!F37+[8]ANNA!F37+'[8]ASIA '!F37:G38+'[8]Carlos B'!F37:G38+[8]CHRYSTIE!F37+[8]Croniz!F37+[8]Denny!F37+'[8]Dn-casos'!F37:G38+[8]Elizabeth!F37+[8]FRANCISCO!F37+[8]FRANKLIN!F37+[8]FREDDY!F37+'[8]FREDDY m'!F37:G38+[8]GLORIA!F37+[8]harold!F37+'[8]johanna e'!F37:G38+[8]jose!F37+[8]meldrick!F37+[8]MIOLANNY!F37+[8]Nancy!F37+[8]Richard!F37+'[8]Robert '!F37:G38+[8]CLEMENTE!F37+'[8]ROBERTO Q'!F37:G38+'[8]ROBINSON '!F37:G38+[8]Valentin!F37+[8]yasmely!F37+'[8]yubelky '!F37:G38+[8]YURISAN!F37</f>
        <v>31</v>
      </c>
      <c r="G37" s="852">
        <f>[8]AMAURY!G37+'[8]ANA '!G37:H38+[8]ANDREA!G37+[8]ANNA!G37+'[8]ASIA '!G37:H38+'[8]Carlos B'!G37:H38+[8]CHRYSTIE!G37+[8]Croniz!G37+[8]Denny!G37+'[8]Dn-casos'!G37:H38+[8]Elizabeth!G37+[8]FRANCISCO!G37+[8]FRANKLIN!G37+[8]FREDDY!G37+'[8]FREDDY m'!G37:H38+[8]GLORIA!G37+[8]harold!G37+'[8]johanna e'!G37:H38+[8]jose!G37+[8]meldrick!G37+[8]MIOLANNY!G37+[8]Nancy!G37+[8]Richard!G37+'[8]Robert '!G37:H38+[8]CLEMENTE!G37+'[8]ROBERTO Q'!G37:H38+'[8]ROBINSON '!G37:H38+[8]Valentin!G37+[8]yasmely!G37+'[8]yubelky '!G37:H38+[8]YURISAN!G37</f>
        <v>0</v>
      </c>
      <c r="H37" s="852">
        <f>[8]AMAURY!H37+'[8]ANA '!H37:I38+[8]ANDREA!H37+[8]ANNA!H37+'[8]ASIA '!H37:I38+'[8]Carlos B'!H37:I38+[8]CHRYSTIE!H37+[8]Croniz!H37+[8]Denny!H37+'[8]Dn-casos'!H37:I38+[8]Elizabeth!H37+[8]FRANCISCO!H37+[8]FRANKLIN!H37+[8]FREDDY!H37+'[8]FREDDY m'!H37:I38+[8]GLORIA!H37+[8]harold!H37+'[8]johanna e'!H37:I38+[8]jose!H37+[8]meldrick!H37+[8]MIOLANNY!H37+[8]Nancy!H37+[8]Richard!H37+'[8]Robert '!H37:I38+[8]CLEMENTE!H37+'[8]ROBERTO Q'!H37:I38+'[8]ROBINSON '!H37:I38+[8]Valentin!H37+[8]yasmely!H37+'[8]yubelky '!H37:I38+[8]YURISAN!H37</f>
        <v>0</v>
      </c>
      <c r="I37" s="852">
        <f>[8]AMAURY!I37+'[8]ANA '!I37:J38+[8]ANDREA!I37+[8]ANNA!I37+'[8]ASIA '!I37:J38+'[8]Carlos B'!I37:J38+[8]CHRYSTIE!I37+[8]Croniz!I37+[8]Denny!I37+'[8]Dn-casos'!I37:J38+[8]Elizabeth!I37+[8]FRANCISCO!I37+[8]FRANKLIN!I37+[8]FREDDY!I37+'[8]FREDDY m'!I37:J38+[8]GLORIA!I37+[8]harold!I37+'[8]johanna e'!I37:J38+[8]jose!I37+[8]meldrick!I37+[8]MIOLANNY!I37+[8]Nancy!I37+[8]Richard!I37+'[8]Robert '!I37:J38+[8]CLEMENTE!I37+'[8]ROBERTO Q'!I37:J38+'[8]ROBINSON '!I37:J38+[8]Valentin!I37+[8]yasmely!I37+'[8]yubelky '!I37:J38+[8]YURISAN!I37</f>
        <v>0</v>
      </c>
      <c r="J37" s="380">
        <f>SUM(F37:I37)</f>
        <v>31</v>
      </c>
      <c r="K37" s="316"/>
    </row>
    <row r="38" spans="2:11" ht="16.5" customHeight="1" thickTop="1" thickBot="1" x14ac:dyDescent="0.3">
      <c r="B38" s="316"/>
      <c r="C38" s="317"/>
      <c r="D38" s="1330" t="s">
        <v>120</v>
      </c>
      <c r="E38" s="1342"/>
      <c r="F38" s="853">
        <f>SUM(F39:F48)</f>
        <v>10</v>
      </c>
      <c r="G38" s="853">
        <f>SUM(G39:G48)</f>
        <v>43</v>
      </c>
      <c r="H38" s="853">
        <f>SUM(H39:H48)</f>
        <v>2</v>
      </c>
      <c r="I38" s="853">
        <f>SUM(I39:I48)</f>
        <v>1</v>
      </c>
      <c r="J38" s="367">
        <f t="shared" si="1"/>
        <v>56</v>
      </c>
      <c r="K38" s="316"/>
    </row>
    <row r="39" spans="2:11" ht="14.25" customHeight="1" outlineLevel="1" thickTop="1" thickBot="1" x14ac:dyDescent="0.25">
      <c r="B39" s="316"/>
      <c r="C39" s="317"/>
      <c r="D39" s="383"/>
      <c r="E39" s="384" t="s">
        <v>125</v>
      </c>
      <c r="F39" s="852">
        <f>[8]AMAURY!F39+'[8]ANA '!F39:G40+[8]ANDREA!F39+[8]ANNA!F39+'[8]ASIA '!F39:G40+'[8]Carlos B'!F39:G40+[8]CHRYSTIE!F39+[8]Croniz!F39+[8]Denny!F39+'[8]Dn-casos'!F39:G40+[8]Elizabeth!F39+[8]FRANCISCO!F39+[8]FRANKLIN!F39+[8]FREDDY!F39+'[8]FREDDY m'!F39:G40+[8]GLORIA!F39+[8]harold!F39+'[8]johanna e'!F39:G40+[8]jose!F39+[8]meldrick!F39+[8]MIOLANNY!F39+[8]Nancy!F39+[8]Richard!F39+'[8]Robert '!F39:G40+[8]CLEMENTE!F39+'[8]ROBERTO Q'!F39:G40+'[8]ROBINSON '!F39:G40+[8]Valentin!F39+[8]yasmely!F39+'[8]yubelky '!F39:G40+[8]YURISAN!F39</f>
        <v>0</v>
      </c>
      <c r="G39" s="852">
        <f>[8]AMAURY!G39+'[8]ANA '!G39:H40+[8]ANDREA!G39+[8]ANNA!G39+'[8]ASIA '!G39:H40+'[8]Carlos B'!G39:H40+[8]CHRYSTIE!G39+[8]Croniz!G39+[8]Denny!G39+'[8]Dn-casos'!G39:H40+[8]Elizabeth!G39+[8]FRANCISCO!G39+[8]FRANKLIN!G39+[8]FREDDY!G39+'[8]FREDDY m'!G39:H40+[8]GLORIA!G39+[8]harold!G39+'[8]johanna e'!G39:H40+[8]jose!G39+[8]meldrick!G39+[8]MIOLANNY!G39+[8]Nancy!G39+[8]Richard!G39+'[8]Robert '!G39:H40+[8]CLEMENTE!G39+'[8]ROBERTO Q'!G39:H40+'[8]ROBINSON '!G39:H40+[8]Valentin!G39+[8]yasmely!G39+'[8]yubelky '!G39:H40+[8]YURISAN!G39</f>
        <v>7</v>
      </c>
      <c r="H39" s="852">
        <f>[8]AMAURY!H39+'[8]ANA '!H39:I40+[8]ANDREA!H39+[8]ANNA!H39+'[8]ASIA '!H39:I40+'[8]Carlos B'!H39:I40+[8]CHRYSTIE!H39+[8]Croniz!H39+[8]Denny!H39+'[8]Dn-casos'!H39:I40+[8]Elizabeth!H39+[8]FRANCISCO!H39+[8]FRANKLIN!H39+[8]FREDDY!H39+'[8]FREDDY m'!H39:I40+[8]GLORIA!H39+[8]harold!H39+'[8]johanna e'!H39:I40+[8]jose!H39+[8]meldrick!H39+[8]MIOLANNY!H39+[8]Nancy!H39+[8]Richard!H39+'[8]Robert '!H39:I40+[8]CLEMENTE!H39+'[8]ROBERTO Q'!H39:I40+'[8]ROBINSON '!H39:I40+[8]Valentin!H39+[8]yasmely!H39+'[8]yubelky '!H39:I40+[8]YURISAN!H39</f>
        <v>1</v>
      </c>
      <c r="I39" s="852">
        <f>[8]AMAURY!I39+'[8]ANA '!I39:J40+[8]ANDREA!I39+[8]ANNA!I39+'[8]ASIA '!I39:J40+'[8]Carlos B'!I39:J40+[8]CHRYSTIE!I39+[8]Croniz!I39+[8]Denny!I39+'[8]Dn-casos'!I39:J40+[8]Elizabeth!I39+[8]FRANCISCO!I39+[8]FRANKLIN!I39+[8]FREDDY!I39+'[8]FREDDY m'!I39:J40+[8]GLORIA!I39+[8]harold!I39+'[8]johanna e'!I39:J40+[8]jose!I39+[8]meldrick!I39+[8]MIOLANNY!I39+[8]Nancy!I39+[8]Richard!I39+'[8]Robert '!I39:J40+[8]CLEMENTE!I39+'[8]ROBERTO Q'!I39:J40+'[8]ROBINSON '!I39:J40+[8]Valentin!I39+[8]yasmely!I39+'[8]yubelky '!I39:J40+[8]YURISAN!I39</f>
        <v>0</v>
      </c>
      <c r="J39" s="380">
        <f t="shared" si="1"/>
        <v>8</v>
      </c>
      <c r="K39" s="316"/>
    </row>
    <row r="40" spans="2:11" ht="14.25" customHeight="1" outlineLevel="1" thickTop="1" thickBot="1" x14ac:dyDescent="0.25">
      <c r="B40" s="316"/>
      <c r="C40" s="317"/>
      <c r="D40" s="383"/>
      <c r="E40" s="384" t="s">
        <v>126</v>
      </c>
      <c r="F40" s="852">
        <f>[8]AMAURY!F40+'[8]ANA '!F40:G41+[8]ANDREA!F40+[8]ANNA!F40+'[8]ASIA '!F40:G41+'[8]Carlos B'!F40:G41+[8]CHRYSTIE!F40+[8]Croniz!F40+[8]Denny!F40+'[8]Dn-casos'!F40:G41+[8]Elizabeth!F40+[8]FRANCISCO!F40+[8]FRANKLIN!F40+[8]FREDDY!F40+'[8]FREDDY m'!F40:G41+[8]GLORIA!F40+[8]harold!F40+'[8]johanna e'!F40:G41+[8]jose!F40+[8]meldrick!F40+[8]MIOLANNY!F40+[8]Nancy!F40+[8]Richard!F40+'[8]Robert '!F40:G41+[8]CLEMENTE!F40+'[8]ROBERTO Q'!F40:G41+'[8]ROBINSON '!F40:G41+[8]Valentin!F40+[8]yasmely!F40+'[8]yubelky '!F40:G41+[8]YURISAN!F40</f>
        <v>0</v>
      </c>
      <c r="G40" s="852">
        <f>[8]AMAURY!G40+'[8]ANA '!G40:H41+[8]ANDREA!G40+[8]ANNA!G40+'[8]ASIA '!G40:H41+'[8]Carlos B'!G40:H41+[8]CHRYSTIE!G40+[8]Croniz!G40+[8]Denny!G40+'[8]Dn-casos'!G40:H41+[8]Elizabeth!G40+[8]FRANCISCO!G40+[8]FRANKLIN!G40+[8]FREDDY!G40+'[8]FREDDY m'!G40:H41+[8]GLORIA!G40+[8]harold!G40+'[8]johanna e'!G40:H41+[8]jose!G40+[8]meldrick!G40+[8]MIOLANNY!G40+[8]Nancy!G40+[8]Richard!G40+'[8]Robert '!G40:H41+[8]CLEMENTE!G40+'[8]ROBERTO Q'!G40:H41+'[8]ROBINSON '!G40:H41+[8]Valentin!G40+[8]yasmely!G40+'[8]yubelky '!G40:H41+[8]YURISAN!G40</f>
        <v>0</v>
      </c>
      <c r="H40" s="852">
        <f>[8]AMAURY!H40+'[8]ANA '!H40:I41+[8]ANDREA!H40+[8]ANNA!H40+'[8]ASIA '!H40:I41+'[8]Carlos B'!H40:I41+[8]CHRYSTIE!H40+[8]Croniz!H40+[8]Denny!H40+'[8]Dn-casos'!H40:I41+[8]Elizabeth!H40+[8]FRANCISCO!H40+[8]FRANKLIN!H40+[8]FREDDY!H40+'[8]FREDDY m'!H40:I41+[8]GLORIA!H40+[8]harold!H40+'[8]johanna e'!H40:I41+[8]jose!H40+[8]meldrick!H40+[8]MIOLANNY!H40+[8]Nancy!H40+[8]Richard!H40+'[8]Robert '!H40:I41+[8]CLEMENTE!H40+'[8]ROBERTO Q'!H40:I41+'[8]ROBINSON '!H40:I41+[8]Valentin!H40+[8]yasmely!H40+'[8]yubelky '!H40:I41+[8]YURISAN!H40</f>
        <v>0</v>
      </c>
      <c r="I40" s="852">
        <f>[8]AMAURY!I40+'[8]ANA '!I40:J41+[8]ANDREA!I40+[8]ANNA!I40+'[8]ASIA '!I40:J41+'[8]Carlos B'!I40:J41+[8]CHRYSTIE!I40+[8]Croniz!I40+[8]Denny!I40+'[8]Dn-casos'!I40:J41+[8]Elizabeth!I40+[8]FRANCISCO!I40+[8]FRANKLIN!I40+[8]FREDDY!I40+'[8]FREDDY m'!I40:J41+[8]GLORIA!I40+[8]harold!I40+'[8]johanna e'!I40:J41+[8]jose!I40+[8]meldrick!I40+[8]MIOLANNY!I40+[8]Nancy!I40+[8]Richard!I40+'[8]Robert '!I40:J41+[8]CLEMENTE!I40+'[8]ROBERTO Q'!I40:J41+'[8]ROBINSON '!I40:J41+[8]Valentin!I40+[8]yasmely!I40+'[8]yubelky '!I40:J41+[8]YURISAN!I40</f>
        <v>0</v>
      </c>
      <c r="J40" s="380">
        <f>SUM(F40:I40)</f>
        <v>0</v>
      </c>
      <c r="K40" s="316"/>
    </row>
    <row r="41" spans="2:11" ht="14.25" customHeight="1" outlineLevel="1" thickTop="1" thickBot="1" x14ac:dyDescent="0.25">
      <c r="B41" s="316"/>
      <c r="C41" s="317"/>
      <c r="D41" s="383"/>
      <c r="E41" s="384" t="s">
        <v>127</v>
      </c>
      <c r="F41" s="852">
        <f>[8]AMAURY!F41+'[8]ANA '!F41:G42+[8]ANDREA!F41+[8]ANNA!F41+'[8]ASIA '!F41:G42+'[8]Carlos B'!F41:G42+[8]CHRYSTIE!F41+[8]Croniz!F41+[8]Denny!F41+'[8]Dn-casos'!F41:G42+[8]Elizabeth!F41+[8]FRANCISCO!F41+[8]FRANKLIN!F41+[8]FREDDY!F41+'[8]FREDDY m'!F41:G42+[8]GLORIA!F41+[8]harold!F41+'[8]johanna e'!F41:G42+[8]jose!F41+[8]meldrick!F41+[8]MIOLANNY!F41+[8]Nancy!F41+[8]Richard!F41+'[8]Robert '!F41:G42+[8]CLEMENTE!F41+'[8]ROBERTO Q'!F41:G42+'[8]ROBINSON '!F41:G42+[8]Valentin!F41+[8]yasmely!F41+'[8]yubelky '!F41:G42+[8]YURISAN!F41</f>
        <v>0</v>
      </c>
      <c r="G41" s="852">
        <f>[8]AMAURY!G41+'[8]ANA '!G41:H42+[8]ANDREA!G41+[8]ANNA!G41+'[8]ASIA '!G41:H42+'[8]Carlos B'!G41:H42+[8]CHRYSTIE!G41+[8]Croniz!G41+[8]Denny!G41+'[8]Dn-casos'!G41:H42+[8]Elizabeth!G41+[8]FRANCISCO!G41+[8]FRANKLIN!G41+[8]FREDDY!G41+'[8]FREDDY m'!G41:H42+[8]GLORIA!G41+[8]harold!G41+'[8]johanna e'!G41:H42+[8]jose!G41+[8]meldrick!G41+[8]MIOLANNY!G41+[8]Nancy!G41+[8]Richard!G41+'[8]Robert '!G41:H42+[8]CLEMENTE!G41+'[8]ROBERTO Q'!G41:H42+'[8]ROBINSON '!G41:H42+[8]Valentin!G41+[8]yasmely!G41+'[8]yubelky '!G41:H42+[8]YURISAN!G41</f>
        <v>1</v>
      </c>
      <c r="H41" s="852">
        <f>[8]AMAURY!H41+'[8]ANA '!H41:I42+[8]ANDREA!H41+[8]ANNA!H41+'[8]ASIA '!H41:I42+'[8]Carlos B'!H41:I42+[8]CHRYSTIE!H41+[8]Croniz!H41+[8]Denny!H41+'[8]Dn-casos'!H41:I42+[8]Elizabeth!H41+[8]FRANCISCO!H41+[8]FRANKLIN!H41+[8]FREDDY!H41+'[8]FREDDY m'!H41:I42+[8]GLORIA!H41+[8]harold!H41+'[8]johanna e'!H41:I42+[8]jose!H41+[8]meldrick!H41+[8]MIOLANNY!H41+[8]Nancy!H41+[8]Richard!H41+'[8]Robert '!H41:I42+[8]CLEMENTE!H41+'[8]ROBERTO Q'!H41:I42+'[8]ROBINSON '!H41:I42+[8]Valentin!H41+[8]yasmely!H41+'[8]yubelky '!H41:I42+[8]YURISAN!H41</f>
        <v>0</v>
      </c>
      <c r="I41" s="852">
        <f>[8]AMAURY!I41+'[8]ANA '!I41:J42+[8]ANDREA!I41+[8]ANNA!I41+'[8]ASIA '!I41:J42+'[8]Carlos B'!I41:J42+[8]CHRYSTIE!I41+[8]Croniz!I41+[8]Denny!I41+'[8]Dn-casos'!I41:J42+[8]Elizabeth!I41+[8]FRANCISCO!I41+[8]FRANKLIN!I41+[8]FREDDY!I41+'[8]FREDDY m'!I41:J42+[8]GLORIA!I41+[8]harold!I41+'[8]johanna e'!I41:J42+[8]jose!I41+[8]meldrick!I41+[8]MIOLANNY!I41+[8]Nancy!I41+[8]Richard!I41+'[8]Robert '!I41:J42+[8]CLEMENTE!I41+'[8]ROBERTO Q'!I41:J42+'[8]ROBINSON '!I41:J42+[8]Valentin!I41+[8]yasmely!I41+'[8]yubelky '!I41:J42+[8]YURISAN!I41</f>
        <v>0</v>
      </c>
      <c r="J41" s="380">
        <f>SUM(F41:I41)</f>
        <v>1</v>
      </c>
      <c r="K41" s="316"/>
    </row>
    <row r="42" spans="2:11" ht="14.25" customHeight="1" outlineLevel="1" thickTop="1" thickBot="1" x14ac:dyDescent="0.25">
      <c r="B42" s="316"/>
      <c r="C42" s="317"/>
      <c r="D42" s="383"/>
      <c r="E42" s="385" t="s">
        <v>128</v>
      </c>
      <c r="F42" s="852">
        <f>[8]AMAURY!F42+'[8]ANA '!F42:G43+[8]ANDREA!F42+[8]ANNA!F42+'[8]ASIA '!F42:G43+'[8]Carlos B'!F42:G43+[8]CHRYSTIE!F42+[8]Croniz!F42+[8]Denny!F42+'[8]Dn-casos'!F42:G43+[8]Elizabeth!F42+[8]FRANCISCO!F42+[8]FRANKLIN!F42+[8]FREDDY!F42+'[8]FREDDY m'!F42:G43+[8]GLORIA!F42+[8]harold!F42+'[8]johanna e'!F42:G43+[8]jose!F42+[8]meldrick!F42+[8]MIOLANNY!F42+[8]Nancy!F42+[8]Richard!F42+'[8]Robert '!F42:G43+[8]CLEMENTE!F42+'[8]ROBERTO Q'!F42:G43+'[8]ROBINSON '!F42:G43+[8]Valentin!F42+[8]yasmely!F42+'[8]yubelky '!F42:G43+[8]YURISAN!F42</f>
        <v>1</v>
      </c>
      <c r="G42" s="852">
        <f>[8]AMAURY!G42+'[8]ANA '!G42:H43+[8]ANDREA!G42+[8]ANNA!G42+'[8]ASIA '!G42:H43+'[8]Carlos B'!G42:H43+[8]CHRYSTIE!G42+[8]Croniz!G42+[8]Denny!G42+'[8]Dn-casos'!G42:H43+[8]Elizabeth!G42+[8]FRANCISCO!G42+[8]FRANKLIN!G42+[8]FREDDY!G42+'[8]FREDDY m'!G42:H43+[8]GLORIA!G42+[8]harold!G42+'[8]johanna e'!G42:H43+[8]jose!G42+[8]meldrick!G42+[8]MIOLANNY!G42+[8]Nancy!G42+[8]Richard!G42+'[8]Robert '!G42:H43+[8]CLEMENTE!G42+'[8]ROBERTO Q'!G42:H43+'[8]ROBINSON '!G42:H43+[8]Valentin!G42+[8]yasmely!G42+'[8]yubelky '!G42:H43+[8]YURISAN!G42</f>
        <v>2</v>
      </c>
      <c r="H42" s="852">
        <f>[8]AMAURY!H42+'[8]ANA '!H42:I43+[8]ANDREA!H42+[8]ANNA!H42+'[8]ASIA '!H42:I43+'[8]Carlos B'!H42:I43+[8]CHRYSTIE!H42+[8]Croniz!H42+[8]Denny!H42+'[8]Dn-casos'!H42:I43+[8]Elizabeth!H42+[8]FRANCISCO!H42+[8]FRANKLIN!H42+[8]FREDDY!H42+'[8]FREDDY m'!H42:I43+[8]GLORIA!H42+[8]harold!H42+'[8]johanna e'!H42:I43+[8]jose!H42+[8]meldrick!H42+[8]MIOLANNY!H42+[8]Nancy!H42+[8]Richard!H42+'[8]Robert '!H42:I43+[8]CLEMENTE!H42+'[8]ROBERTO Q'!H42:I43+'[8]ROBINSON '!H42:I43+[8]Valentin!H42+[8]yasmely!H42+'[8]yubelky '!H42:I43+[8]YURISAN!H42</f>
        <v>0</v>
      </c>
      <c r="I42" s="852">
        <f>[8]AMAURY!I42+'[8]ANA '!I42:J43+[8]ANDREA!I42+[8]ANNA!I42+'[8]ASIA '!I42:J43+'[8]Carlos B'!I42:J43+[8]CHRYSTIE!I42+[8]Croniz!I42+[8]Denny!I42+'[8]Dn-casos'!I42:J43+[8]Elizabeth!I42+[8]FRANCISCO!I42+[8]FRANKLIN!I42+[8]FREDDY!I42+'[8]FREDDY m'!I42:J43+[8]GLORIA!I42+[8]harold!I42+'[8]johanna e'!I42:J43+[8]jose!I42+[8]meldrick!I42+[8]MIOLANNY!I42+[8]Nancy!I42+[8]Richard!I42+'[8]Robert '!I42:J43+[8]CLEMENTE!I42+'[8]ROBERTO Q'!I42:J43+'[8]ROBINSON '!I42:J43+[8]Valentin!I42+[8]yasmely!I42+'[8]yubelky '!I42:J43+[8]YURISAN!I42</f>
        <v>0</v>
      </c>
      <c r="J42" s="380">
        <f>SUM(F42:I42)</f>
        <v>3</v>
      </c>
      <c r="K42" s="316"/>
    </row>
    <row r="43" spans="2:11" ht="14.25" customHeight="1" outlineLevel="1" thickTop="1" thickBot="1" x14ac:dyDescent="0.25">
      <c r="B43" s="316"/>
      <c r="C43" s="317"/>
      <c r="D43" s="383"/>
      <c r="E43" s="386" t="s">
        <v>129</v>
      </c>
      <c r="F43" s="852">
        <f>[8]AMAURY!F43+'[8]ANA '!F43:G44+[8]ANDREA!F43+[8]ANNA!F43+'[8]ASIA '!F43:G44+'[8]Carlos B'!F43:G44+[8]CHRYSTIE!F43+[8]Croniz!F43+[8]Denny!F43+'[8]Dn-casos'!F43:G44+[8]Elizabeth!F43+[8]FRANCISCO!F43+[8]FRANKLIN!F43+[8]FREDDY!F43+'[8]FREDDY m'!F43:G44+[8]GLORIA!F43+[8]harold!F43+'[8]johanna e'!F43:G44+[8]jose!F43+[8]meldrick!F43+[8]MIOLANNY!F43+[8]Nancy!F43+[8]Richard!F43+'[8]Robert '!F43:G44+[8]CLEMENTE!F43+'[8]ROBERTO Q'!F43:G44+'[8]ROBINSON '!F43:G44+[8]Valentin!F43+[8]yasmely!F43+'[8]yubelky '!F43:G44+[8]YURISAN!F43</f>
        <v>0</v>
      </c>
      <c r="G43" s="852">
        <f>[8]AMAURY!G43+'[8]ANA '!G43:H44+[8]ANDREA!G43+[8]ANNA!G43+'[8]ASIA '!G43:H44+'[8]Carlos B'!G43:H44+[8]CHRYSTIE!G43+[8]Croniz!G43+[8]Denny!G43+'[8]Dn-casos'!G43:H44+[8]Elizabeth!G43+[8]FRANCISCO!G43+[8]FRANKLIN!G43+[8]FREDDY!G43+'[8]FREDDY m'!G43:H44+[8]GLORIA!G43+[8]harold!G43+'[8]johanna e'!G43:H44+[8]jose!G43+[8]meldrick!G43+[8]MIOLANNY!G43+[8]Nancy!G43+[8]Richard!G43+'[8]Robert '!G43:H44+[8]CLEMENTE!G43+'[8]ROBERTO Q'!G43:H44+'[8]ROBINSON '!G43:H44+[8]Valentin!G43+[8]yasmely!G43+'[8]yubelky '!G43:H44+[8]YURISAN!G43</f>
        <v>0</v>
      </c>
      <c r="H43" s="852">
        <f>[8]AMAURY!H43+'[8]ANA '!H43:I44+[8]ANDREA!H43+[8]ANNA!H43+'[8]ASIA '!H43:I44+'[8]Carlos B'!H43:I44+[8]CHRYSTIE!H43+[8]Croniz!H43+[8]Denny!H43+'[8]Dn-casos'!H43:I44+[8]Elizabeth!H43+[8]FRANCISCO!H43+[8]FRANKLIN!H43+[8]FREDDY!H43+'[8]FREDDY m'!H43:I44+[8]GLORIA!H43+[8]harold!H43+'[8]johanna e'!H43:I44+[8]jose!H43+[8]meldrick!H43+[8]MIOLANNY!H43+[8]Nancy!H43+[8]Richard!H43+'[8]Robert '!H43:I44+[8]CLEMENTE!H43+'[8]ROBERTO Q'!H43:I44+'[8]ROBINSON '!H43:I44+[8]Valentin!H43+[8]yasmely!H43+'[8]yubelky '!H43:I44+[8]YURISAN!H43</f>
        <v>0</v>
      </c>
      <c r="I43" s="852">
        <f>[8]AMAURY!I43+'[8]ANA '!I43:J44+[8]ANDREA!I43+[8]ANNA!I43+'[8]ASIA '!I43:J44+'[8]Carlos B'!I43:J44+[8]CHRYSTIE!I43+[8]Croniz!I43+[8]Denny!I43+'[8]Dn-casos'!I43:J44+[8]Elizabeth!I43+[8]FRANCISCO!I43+[8]FRANKLIN!I43+[8]FREDDY!I43+'[8]FREDDY m'!I43:J44+[8]GLORIA!I43+[8]harold!I43+'[8]johanna e'!I43:J44+[8]jose!I43+[8]meldrick!I43+[8]MIOLANNY!I43+[8]Nancy!I43+[8]Richard!I43+'[8]Robert '!I43:J44+[8]CLEMENTE!I43+'[8]ROBERTO Q'!I43:J44+'[8]ROBINSON '!I43:J44+[8]Valentin!I43+[8]yasmely!I43+'[8]yubelky '!I43:J44+[8]YURISAN!I43</f>
        <v>0</v>
      </c>
      <c r="J43" s="380">
        <f t="shared" si="1"/>
        <v>0</v>
      </c>
      <c r="K43" s="316"/>
    </row>
    <row r="44" spans="2:11" ht="14.25" customHeight="1" outlineLevel="1" thickTop="1" thickBot="1" x14ac:dyDescent="0.25">
      <c r="B44" s="316"/>
      <c r="C44" s="317"/>
      <c r="D44" s="383"/>
      <c r="E44" s="385" t="s">
        <v>130</v>
      </c>
      <c r="F44" s="852">
        <f>[8]AMAURY!F44+'[8]ANA '!F44:G45+[8]ANDREA!F44+[8]ANNA!F44+'[8]ASIA '!F44:G45+'[8]Carlos B'!F44:G45+[8]CHRYSTIE!F44+[8]Croniz!F44+[8]Denny!F44+'[8]Dn-casos'!F44:G45+[8]Elizabeth!F44+[8]FRANCISCO!F44+[8]FRANKLIN!F44+[8]FREDDY!F44+'[8]FREDDY m'!F44:G45+[8]GLORIA!F44+[8]harold!F44+'[8]johanna e'!F44:G45+[8]jose!F44+[8]meldrick!F44+[8]MIOLANNY!F44+[8]Nancy!F44+[8]Richard!F44+'[8]Robert '!F44:G45+[8]CLEMENTE!F44+'[8]ROBERTO Q'!F44:G45+'[8]ROBINSON '!F44:G45+[8]Valentin!F44+[8]yasmely!F44+'[8]yubelky '!F44:G45+[8]YURISAN!F44</f>
        <v>4</v>
      </c>
      <c r="G44" s="852">
        <f>[8]AMAURY!G44+'[8]ANA '!G44:H45+[8]ANDREA!G44+[8]ANNA!G44+'[8]ASIA '!G44:H45+'[8]Carlos B'!G44:H45+[8]CHRYSTIE!G44+[8]Croniz!G44+[8]Denny!G44+'[8]Dn-casos'!G44:H45+[8]Elizabeth!G44+[8]FRANCISCO!G44+[8]FRANKLIN!G44+[8]FREDDY!G44+'[8]FREDDY m'!G44:H45+[8]GLORIA!G44+[8]harold!G44+'[8]johanna e'!G44:H45+[8]jose!G44+[8]meldrick!G44+[8]MIOLANNY!G44+[8]Nancy!G44+[8]Richard!G44+'[8]Robert '!G44:H45+[8]CLEMENTE!G44+'[8]ROBERTO Q'!G44:H45+'[8]ROBINSON '!G44:H45+[8]Valentin!G44+[8]yasmely!G44+'[8]yubelky '!G44:H45+[8]YURISAN!G44</f>
        <v>7</v>
      </c>
      <c r="H44" s="852">
        <f>[8]AMAURY!H44+'[8]ANA '!H44:I45+[8]ANDREA!H44+[8]ANNA!H44+'[8]ASIA '!H44:I45+'[8]Carlos B'!H44:I45+[8]CHRYSTIE!H44+[8]Croniz!H44+[8]Denny!H44+'[8]Dn-casos'!H44:I45+[8]Elizabeth!H44+[8]FRANCISCO!H44+[8]FRANKLIN!H44+[8]FREDDY!H44+'[8]FREDDY m'!H44:I45+[8]GLORIA!H44+[8]harold!H44+'[8]johanna e'!H44:I45+[8]jose!H44+[8]meldrick!H44+[8]MIOLANNY!H44+[8]Nancy!H44+[8]Richard!H44+'[8]Robert '!H44:I45+[8]CLEMENTE!H44+'[8]ROBERTO Q'!H44:I45+'[8]ROBINSON '!H44:I45+[8]Valentin!H44+[8]yasmely!H44+'[8]yubelky '!H44:I45+[8]YURISAN!H44</f>
        <v>0</v>
      </c>
      <c r="I44" s="852">
        <f>[8]AMAURY!I44+'[8]ANA '!I44:J45+[8]ANDREA!I44+[8]ANNA!I44+'[8]ASIA '!I44:J45+'[8]Carlos B'!I44:J45+[8]CHRYSTIE!I44+[8]Croniz!I44+[8]Denny!I44+'[8]Dn-casos'!I44:J45+[8]Elizabeth!I44+[8]FRANCISCO!I44+[8]FRANKLIN!I44+[8]FREDDY!I44+'[8]FREDDY m'!I44:J45+[8]GLORIA!I44+[8]harold!I44+'[8]johanna e'!I44:J45+[8]jose!I44+[8]meldrick!I44+[8]MIOLANNY!I44+[8]Nancy!I44+[8]Richard!I44+'[8]Robert '!I44:J45+[8]CLEMENTE!I44+'[8]ROBERTO Q'!I44:J45+'[8]ROBINSON '!I44:J45+[8]Valentin!I44+[8]yasmely!I44+'[8]yubelky '!I44:J45+[8]YURISAN!I44</f>
        <v>0</v>
      </c>
      <c r="J44" s="380">
        <f>SUM(F44:I44)</f>
        <v>11</v>
      </c>
      <c r="K44" s="316"/>
    </row>
    <row r="45" spans="2:11" ht="14.25" customHeight="1" outlineLevel="1" thickTop="1" thickBot="1" x14ac:dyDescent="0.25">
      <c r="B45" s="316"/>
      <c r="C45" s="317"/>
      <c r="D45" s="383"/>
      <c r="E45" s="385" t="s">
        <v>131</v>
      </c>
      <c r="F45" s="852">
        <f>[8]AMAURY!F45+'[8]ANA '!F45:G46+[8]ANDREA!F45+[8]ANNA!F45+'[8]ASIA '!F45:G46+'[8]Carlos B'!F45:G46+[8]CHRYSTIE!F45+[8]Croniz!F45+[8]Denny!F45+'[8]Dn-casos'!F45:G46+[8]Elizabeth!F45+[8]FRANCISCO!F45+[8]FRANKLIN!F45+[8]FREDDY!F45+'[8]FREDDY m'!F45:G46+[8]GLORIA!F45+[8]harold!F45+'[8]johanna e'!F45:G46+[8]jose!F45+[8]meldrick!F45+[8]MIOLANNY!F45+[8]Nancy!F45+[8]Richard!F45+'[8]Robert '!F45:G46+[8]CLEMENTE!F45+'[8]ROBERTO Q'!F45:G46+'[8]ROBINSON '!F45:G46+[8]Valentin!F45+[8]yasmely!F45+'[8]yubelky '!F45:G46+[8]YURISAN!F45</f>
        <v>3</v>
      </c>
      <c r="G45" s="852">
        <f>[8]AMAURY!G45+'[8]ANA '!G45:H46+[8]ANDREA!G45+[8]ANNA!G45+'[8]ASIA '!G45:H46+'[8]Carlos B'!G45:H46+[8]CHRYSTIE!G45+[8]Croniz!G45+[8]Denny!G45+'[8]Dn-casos'!G45:H46+[8]Elizabeth!G45+[8]FRANCISCO!G45+[8]FRANKLIN!G45+[8]FREDDY!G45+'[8]FREDDY m'!G45:H46+[8]GLORIA!G45+[8]harold!G45+'[8]johanna e'!G45:H46+[8]jose!G45+[8]meldrick!G45+[8]MIOLANNY!G45+[8]Nancy!G45+[8]Richard!G45+'[8]Robert '!G45:H46+[8]CLEMENTE!G45+'[8]ROBERTO Q'!G45:H46+'[8]ROBINSON '!G45:H46+[8]Valentin!G45+[8]yasmely!G45+'[8]yubelky '!G45:H46+[8]YURISAN!G45</f>
        <v>13</v>
      </c>
      <c r="H45" s="852">
        <f>[8]AMAURY!H45+'[8]ANA '!H45:I46+[8]ANDREA!H45+[8]ANNA!H45+'[8]ASIA '!H45:I46+'[8]Carlos B'!H45:I46+[8]CHRYSTIE!H45+[8]Croniz!H45+[8]Denny!H45+'[8]Dn-casos'!H45:I46+[8]Elizabeth!H45+[8]FRANCISCO!H45+[8]FRANKLIN!H45+[8]FREDDY!H45+'[8]FREDDY m'!H45:I46+[8]GLORIA!H45+[8]harold!H45+'[8]johanna e'!H45:I46+[8]jose!H45+[8]meldrick!H45+[8]MIOLANNY!H45+[8]Nancy!H45+[8]Richard!H45+'[8]Robert '!H45:I46+[8]CLEMENTE!H45+'[8]ROBERTO Q'!H45:I46+'[8]ROBINSON '!H45:I46+[8]Valentin!H45+[8]yasmely!H45+'[8]yubelky '!H45:I46+[8]YURISAN!H45</f>
        <v>0</v>
      </c>
      <c r="I45" s="852">
        <f>[8]AMAURY!I45+'[8]ANA '!I45:J46+[8]ANDREA!I45+[8]ANNA!I45+'[8]ASIA '!I45:J46+'[8]Carlos B'!I45:J46+[8]CHRYSTIE!I45+[8]Croniz!I45+[8]Denny!I45+'[8]Dn-casos'!I45:J46+[8]Elizabeth!I45+[8]FRANCISCO!I45+[8]FRANKLIN!I45+[8]FREDDY!I45+'[8]FREDDY m'!I45:J46+[8]GLORIA!I45+[8]harold!I45+'[8]johanna e'!I45:J46+[8]jose!I45+[8]meldrick!I45+[8]MIOLANNY!I45+[8]Nancy!I45+[8]Richard!I45+'[8]Robert '!I45:J46+[8]CLEMENTE!I45+'[8]ROBERTO Q'!I45:J46+'[8]ROBINSON '!I45:J46+[8]Valentin!I45+[8]yasmely!I45+'[8]yubelky '!I45:J46+[8]YURISAN!I45</f>
        <v>0</v>
      </c>
      <c r="J45" s="380">
        <f>SUM(F45:I45)</f>
        <v>16</v>
      </c>
      <c r="K45" s="316"/>
    </row>
    <row r="46" spans="2:11" ht="14.25" customHeight="1" outlineLevel="1" thickTop="1" thickBot="1" x14ac:dyDescent="0.25">
      <c r="B46" s="316"/>
      <c r="C46" s="317"/>
      <c r="D46" s="383"/>
      <c r="E46" s="386" t="s">
        <v>132</v>
      </c>
      <c r="F46" s="852">
        <f>[8]AMAURY!F46+'[8]ANA '!F46:G47+[8]ANDREA!F46+[8]ANNA!F46+'[8]ASIA '!F46:G47+'[8]Carlos B'!F46:G47+[8]CHRYSTIE!F46+[8]Croniz!F46+[8]Denny!F46+'[8]Dn-casos'!F46:G47+[8]Elizabeth!F46+[8]FRANCISCO!F46+[8]FRANKLIN!F46+[8]FREDDY!F46+'[8]FREDDY m'!F46:G47+[8]GLORIA!F46+[8]harold!F46+'[8]johanna e'!F46:G47+[8]jose!F46+[8]meldrick!F46+[8]MIOLANNY!F46+[8]Nancy!F46+[8]Richard!F46+'[8]Robert '!F46:G47+[8]CLEMENTE!F46+'[8]ROBERTO Q'!F46:G47+'[8]ROBINSON '!F46:G47+[8]Valentin!F46+[8]yasmely!F46+'[8]yubelky '!F46:G47+[8]YURISAN!F46</f>
        <v>2</v>
      </c>
      <c r="G46" s="852">
        <f>[8]AMAURY!G46+'[8]ANA '!G46:H47+[8]ANDREA!G46+[8]ANNA!G46+'[8]ASIA '!G46:H47+'[8]Carlos B'!G46:H47+[8]CHRYSTIE!G46+[8]Croniz!G46+[8]Denny!G46+'[8]Dn-casos'!G46:H47+[8]Elizabeth!G46+[8]FRANCISCO!G46+[8]FRANKLIN!G46+[8]FREDDY!G46+'[8]FREDDY m'!G46:H47+[8]GLORIA!G46+[8]harold!G46+'[8]johanna e'!G46:H47+[8]jose!G46+[8]meldrick!G46+[8]MIOLANNY!G46+[8]Nancy!G46+[8]Richard!G46+'[8]Robert '!G46:H47+[8]CLEMENTE!G46+'[8]ROBERTO Q'!G46:H47+'[8]ROBINSON '!G46:H47+[8]Valentin!G46+[8]yasmely!G46+'[8]yubelky '!G46:H47+[8]YURISAN!G46</f>
        <v>9</v>
      </c>
      <c r="H46" s="852">
        <f>[8]AMAURY!H46+'[8]ANA '!H46:I47+[8]ANDREA!H46+[8]ANNA!H46+'[8]ASIA '!H46:I47+'[8]Carlos B'!H46:I47+[8]CHRYSTIE!H46+[8]Croniz!H46+[8]Denny!H46+'[8]Dn-casos'!H46:I47+[8]Elizabeth!H46+[8]FRANCISCO!H46+[8]FRANKLIN!H46+[8]FREDDY!H46+'[8]FREDDY m'!H46:I47+[8]GLORIA!H46+[8]harold!H46+'[8]johanna e'!H46:I47+[8]jose!H46+[8]meldrick!H46+[8]MIOLANNY!H46+[8]Nancy!H46+[8]Richard!H46+'[8]Robert '!H46:I47+[8]CLEMENTE!H46+'[8]ROBERTO Q'!H46:I47+'[8]ROBINSON '!H46:I47+[8]Valentin!H46+[8]yasmely!H46+'[8]yubelky '!H46:I47+[8]YURISAN!H46</f>
        <v>0</v>
      </c>
      <c r="I46" s="852">
        <f>[8]AMAURY!I46+'[8]ANA '!I46:J47+[8]ANDREA!I46+[8]ANNA!I46+'[8]ASIA '!I46:J47+'[8]Carlos B'!I46:J47+[8]CHRYSTIE!I46+[8]Croniz!I46+[8]Denny!I46+'[8]Dn-casos'!I46:J47+[8]Elizabeth!I46+[8]FRANCISCO!I46+[8]FRANKLIN!I46+[8]FREDDY!I46+'[8]FREDDY m'!I46:J47+[8]GLORIA!I46+[8]harold!I46+'[8]johanna e'!I46:J47+[8]jose!I46+[8]meldrick!I46+[8]MIOLANNY!I46+[8]Nancy!I46+[8]Richard!I46+'[8]Robert '!I46:J47+[8]CLEMENTE!I46+'[8]ROBERTO Q'!I46:J47+'[8]ROBINSON '!I46:J47+[8]Valentin!I46+[8]yasmely!I46+'[8]yubelky '!I46:J47+[8]YURISAN!I46</f>
        <v>0</v>
      </c>
      <c r="J46" s="380">
        <f t="shared" si="1"/>
        <v>11</v>
      </c>
      <c r="K46" s="316"/>
    </row>
    <row r="47" spans="2:11" ht="14.25" customHeight="1" outlineLevel="1" thickTop="1" thickBot="1" x14ac:dyDescent="0.25">
      <c r="B47" s="316"/>
      <c r="C47" s="317"/>
      <c r="D47" s="383"/>
      <c r="E47" s="386" t="s">
        <v>133</v>
      </c>
      <c r="F47" s="852">
        <f>[8]AMAURY!F47+'[8]ANA '!F47:G48+[8]ANDREA!F47+[8]ANNA!F47+'[8]ASIA '!F47:G48+'[8]Carlos B'!F47:G48+[8]CHRYSTIE!F47+[8]Croniz!F47+[8]Denny!F47+'[8]Dn-casos'!F47:G48+[8]Elizabeth!F47+[8]FRANCISCO!F47+[8]FRANKLIN!F47+[8]FREDDY!F47+'[8]FREDDY m'!F47:G48+[8]GLORIA!F47+[8]harold!F47+'[8]johanna e'!F47:G48+[8]jose!F47+[8]meldrick!F47+[8]MIOLANNY!F47+[8]Nancy!F47+[8]Richard!F47+'[8]Robert '!F47:G48+[8]CLEMENTE!F47+'[8]ROBERTO Q'!F47:G48+'[8]ROBINSON '!F47:G48+[8]Valentin!F47+[8]yasmely!F47+'[8]yubelky '!F47:G48+[8]YURISAN!F47</f>
        <v>0</v>
      </c>
      <c r="G47" s="852">
        <f>[8]AMAURY!G47+'[8]ANA '!G47:H48+[8]ANDREA!G47+[8]ANNA!G47+'[8]ASIA '!G47:H48+'[8]Carlos B'!G47:H48+[8]CHRYSTIE!G47+[8]Croniz!G47+[8]Denny!G47+'[8]Dn-casos'!G47:H48+[8]Elizabeth!G47+[8]FRANCISCO!G47+[8]FRANKLIN!G47+[8]FREDDY!G47+'[8]FREDDY m'!G47:H48+[8]GLORIA!G47+[8]harold!G47+'[8]johanna e'!G47:H48+[8]jose!G47+[8]meldrick!G47+[8]MIOLANNY!G47+[8]Nancy!G47+[8]Richard!G47+'[8]Robert '!G47:H48+[8]CLEMENTE!G47+'[8]ROBERTO Q'!G47:H48+'[8]ROBINSON '!G47:H48+[8]Valentin!G47+[8]yasmely!G47+'[8]yubelky '!G47:H48+[8]YURISAN!G47</f>
        <v>0</v>
      </c>
      <c r="H47" s="852">
        <f>[8]AMAURY!H47+'[8]ANA '!H47:I48+[8]ANDREA!H47+[8]ANNA!H47+'[8]ASIA '!H47:I48+'[8]Carlos B'!H47:I48+[8]CHRYSTIE!H47+[8]Croniz!H47+[8]Denny!H47+'[8]Dn-casos'!H47:I48+[8]Elizabeth!H47+[8]FRANCISCO!H47+[8]FRANKLIN!H47+[8]FREDDY!H47+'[8]FREDDY m'!H47:I48+[8]GLORIA!H47+[8]harold!H47+'[8]johanna e'!H47:I48+[8]jose!H47+[8]meldrick!H47+[8]MIOLANNY!H47+[8]Nancy!H47+[8]Richard!H47+'[8]Robert '!H47:I48+[8]CLEMENTE!H47+'[8]ROBERTO Q'!H47:I48+'[8]ROBINSON '!H47:I48+[8]Valentin!H47+[8]yasmely!H47+'[8]yubelky '!H47:I48+[8]YURISAN!H47</f>
        <v>1</v>
      </c>
      <c r="I47" s="852">
        <f>[8]AMAURY!I47+'[8]ANA '!I47:J48+[8]ANDREA!I47+[8]ANNA!I47+'[8]ASIA '!I47:J48+'[8]Carlos B'!I47:J48+[8]CHRYSTIE!I47+[8]Croniz!I47+[8]Denny!I47+'[8]Dn-casos'!I47:J48+[8]Elizabeth!I47+[8]FRANCISCO!I47+[8]FRANKLIN!I47+[8]FREDDY!I47+'[8]FREDDY m'!I47:J48+[8]GLORIA!I47+[8]harold!I47+'[8]johanna e'!I47:J48+[8]jose!I47+[8]meldrick!I47+[8]MIOLANNY!I47+[8]Nancy!I47+[8]Richard!I47+'[8]Robert '!I47:J48+[8]CLEMENTE!I47+'[8]ROBERTO Q'!I47:J48+'[8]ROBINSON '!I47:J48+[8]Valentin!I47+[8]yasmely!I47+'[8]yubelky '!I47:J48+[8]YURISAN!I47</f>
        <v>0</v>
      </c>
      <c r="J47" s="380">
        <f t="shared" si="1"/>
        <v>1</v>
      </c>
      <c r="K47" s="316"/>
    </row>
    <row r="48" spans="2:11" ht="14.25" customHeight="1" outlineLevel="1" thickTop="1" thickBot="1" x14ac:dyDescent="0.25">
      <c r="B48" s="316"/>
      <c r="C48" s="317"/>
      <c r="D48" s="383"/>
      <c r="E48" s="386" t="s">
        <v>134</v>
      </c>
      <c r="F48" s="852">
        <f>[8]AMAURY!F48+'[8]ANA '!F48:G49+[8]ANDREA!F48+[8]ANNA!F48+'[8]ASIA '!F48:G49+'[8]Carlos B'!F48:G49+[8]CHRYSTIE!F48+[8]Croniz!F48+[8]Denny!F48+'[8]Dn-casos'!F48:G49+[8]Elizabeth!F48+[8]FRANCISCO!F48+[8]FRANKLIN!F48+[8]FREDDY!F48+'[8]FREDDY m'!F48:G49+[8]GLORIA!F48+[8]harold!F48+'[8]johanna e'!F48:G49+[8]jose!F48+[8]meldrick!F48+[8]MIOLANNY!F48+[8]Nancy!F48+[8]Richard!F48+'[8]Robert '!F48:G49+[8]CLEMENTE!F48+'[8]ROBERTO Q'!F48:G49+'[8]ROBINSON '!F48:G49+[8]Valentin!F48+[8]yasmely!F48+'[8]yubelky '!F48:G49+[8]YURISAN!F48</f>
        <v>0</v>
      </c>
      <c r="G48" s="852">
        <f>[8]AMAURY!G48+'[8]ANA '!G48:H49+[8]ANDREA!G48+[8]ANNA!G48+'[8]ASIA '!G48:H49+'[8]Carlos B'!G48:H49+[8]CHRYSTIE!G48+[8]Croniz!G48+[8]Denny!G48+'[8]Dn-casos'!G48:H49+[8]Elizabeth!G48+[8]FRANCISCO!G48+[8]FRANKLIN!G48+[8]FREDDY!G48+'[8]FREDDY m'!G48:H49+[8]GLORIA!G48+[8]harold!G48+'[8]johanna e'!G48:H49+[8]jose!G48+[8]meldrick!G48+[8]MIOLANNY!G48+[8]Nancy!G48+[8]Richard!G48+'[8]Robert '!G48:H49+[8]CLEMENTE!G48+'[8]ROBERTO Q'!G48:H49+'[8]ROBINSON '!G48:H49+[8]Valentin!G48+[8]yasmely!G48+'[8]yubelky '!G48:H49+[8]YURISAN!G48</f>
        <v>4</v>
      </c>
      <c r="H48" s="852">
        <f>[8]AMAURY!H48+'[8]ANA '!H48:I49+[8]ANDREA!H48+[8]ANNA!H48+'[8]ASIA '!H48:I49+'[8]Carlos B'!H48:I49+[8]CHRYSTIE!H48+[8]Croniz!H48+[8]Denny!H48+'[8]Dn-casos'!H48:I49+[8]Elizabeth!H48+[8]FRANCISCO!H48+[8]FRANKLIN!H48+[8]FREDDY!H48+'[8]FREDDY m'!H48:I49+[8]GLORIA!H48+[8]harold!H48+'[8]johanna e'!H48:I49+[8]jose!H48+[8]meldrick!H48+[8]MIOLANNY!H48+[8]Nancy!H48+[8]Richard!H48+'[8]Robert '!H48:I49+[8]CLEMENTE!H48+'[8]ROBERTO Q'!H48:I49+'[8]ROBINSON '!H48:I49+[8]Valentin!H48+[8]yasmely!H48+'[8]yubelky '!H48:I49+[8]YURISAN!H48</f>
        <v>0</v>
      </c>
      <c r="I48" s="852">
        <f>[8]AMAURY!I48+'[8]ANA '!I48:J49+[8]ANDREA!I48+[8]ANNA!I48+'[8]ASIA '!I48:J49+'[8]Carlos B'!I48:J49+[8]CHRYSTIE!I48+[8]Croniz!I48+[8]Denny!I48+'[8]Dn-casos'!I48:J49+[8]Elizabeth!I48+[8]FRANCISCO!I48+[8]FRANKLIN!I48+[8]FREDDY!I48+'[8]FREDDY m'!I48:J49+[8]GLORIA!I48+[8]harold!I48+'[8]johanna e'!I48:J49+[8]jose!I48+[8]meldrick!I48+[8]MIOLANNY!I48+[8]Nancy!I48+[8]Richard!I48+'[8]Robert '!I48:J49+[8]CLEMENTE!I48+'[8]ROBERTO Q'!I48:J49+'[8]ROBINSON '!I48:J49+[8]Valentin!I48+[8]yasmely!I48+'[8]yubelky '!I48:J49+[8]YURISAN!I48</f>
        <v>1</v>
      </c>
      <c r="J48" s="380">
        <f t="shared" si="1"/>
        <v>5</v>
      </c>
      <c r="K48" s="316"/>
    </row>
    <row r="49" spans="2:12" ht="16.5" customHeight="1" thickTop="1" thickBot="1" x14ac:dyDescent="0.25">
      <c r="B49" s="316"/>
      <c r="C49" s="317"/>
      <c r="D49" s="1365" t="s">
        <v>96</v>
      </c>
      <c r="E49" s="1366"/>
      <c r="F49" s="387">
        <f>SUM(F50:F64)</f>
        <v>0</v>
      </c>
      <c r="G49" s="387">
        <f>SUM(G50:G64)</f>
        <v>0</v>
      </c>
      <c r="H49" s="387">
        <f>SUM(H50:H64)</f>
        <v>0</v>
      </c>
      <c r="I49" s="387">
        <f>SUM(I50:I64)</f>
        <v>0</v>
      </c>
      <c r="J49" s="388">
        <f>SUM(F49:F49:I49)</f>
        <v>0</v>
      </c>
      <c r="K49" s="316"/>
      <c r="L49" s="332"/>
    </row>
    <row r="50" spans="2:12" ht="14.25" customHeight="1" outlineLevel="1" thickTop="1" thickBot="1" x14ac:dyDescent="0.25">
      <c r="B50" s="316"/>
      <c r="C50" s="317"/>
      <c r="D50" s="389"/>
      <c r="E50" s="390" t="s">
        <v>117</v>
      </c>
      <c r="F50" s="892">
        <f>[8]AMAURY!F50+'[8]ANA '!F50:G51+[8]ANDREA!F50+[8]ANNA!F50+'[8]ASIA '!F50:G51+'[8]Carlos B'!F50:G51+[8]CHRYSTIE!F50+[8]Croniz!F50+[8]Denny!F50+'[8]Dn-casos'!F50:G51+[8]Elizabeth!F50+[8]FRANCISCO!F50+[8]FRANKLIN!F50+[8]FREDDY!F50+'[8]FREDDY m'!F50:G51+[8]GLORIA!F50+[8]harold!F50+'[8]johanna e'!F50:G51+[8]jose!F50+[8]meldrick!F50+[8]MIOLANNY!F50+[8]Nancy!F50+[8]Richard!F50+'[8]Robert '!F50:G51+[8]CLEMENTE!F50+'[8]ROBERTO Q'!F50:G51+'[8]ROBINSON '!F50:G51+[8]Valentin!F50+[8]yasmely!F50+'[8]yubelky '!F50:G51+[8]YURISAN!F50</f>
        <v>0</v>
      </c>
      <c r="G50" s="892">
        <f>[8]AMAURY!G50+'[8]ANA '!G50:H51+[8]ANDREA!G50+[8]ANNA!G50+'[8]ASIA '!G50:H51+'[8]Carlos B'!G50:H51+[8]CHRYSTIE!G50+[8]Croniz!G50+[8]Denny!G50+'[8]Dn-casos'!G50:H51+[8]Elizabeth!G50+[8]FRANCISCO!G50+[8]FRANKLIN!G50+[8]FREDDY!G50+'[8]FREDDY m'!G50:H51+[8]GLORIA!G50+[8]harold!G50+'[8]johanna e'!G50:H51+[8]jose!G50+[8]meldrick!G50+[8]MIOLANNY!G50+[8]Nancy!G50+[8]Richard!G50+'[8]Robert '!G50:H51+[8]CLEMENTE!G50+'[8]ROBERTO Q'!G50:H51+'[8]ROBINSON '!G50:H51+[8]Valentin!G50+[8]yasmely!G50+'[8]yubelky '!G50:H51+[8]YURISAN!G50</f>
        <v>0</v>
      </c>
      <c r="H50" s="892">
        <f>[8]AMAURY!H50+'[8]ANA '!H50:I51+[8]ANDREA!H50+[8]ANNA!H50+'[8]ASIA '!H50:I51+'[8]Carlos B'!H50:I51+[8]CHRYSTIE!H50+[8]Croniz!H50+[8]Denny!H50+'[8]Dn-casos'!H50:I51+[8]Elizabeth!H50+[8]FRANCISCO!H50+[8]FRANKLIN!H50+[8]FREDDY!H50+'[8]FREDDY m'!H50:I51+[8]GLORIA!H50+[8]harold!H50+'[8]johanna e'!H50:I51+[8]jose!H50+[8]meldrick!H50+[8]MIOLANNY!H50+[8]Nancy!H50+[8]Richard!H50+'[8]Robert '!H50:I51+[8]CLEMENTE!H50+'[8]ROBERTO Q'!H50:I51+'[8]ROBINSON '!H50:I51+[8]Valentin!H50+[8]yasmely!H50+'[8]yubelky '!H50:I51+[8]YURISAN!H50</f>
        <v>0</v>
      </c>
      <c r="I50" s="892">
        <f>[8]AMAURY!I50+'[8]ANA '!I50:J51+[8]ANDREA!I50+[8]ANNA!I50+'[8]ASIA '!I50:J51+'[8]Carlos B'!I50:J51+[8]CHRYSTIE!I50+[8]Croniz!I50+[8]Denny!I50+'[8]Dn-casos'!I50:J51+[8]Elizabeth!I50+[8]FRANCISCO!I50+[8]FRANKLIN!I50+[8]FREDDY!I50+'[8]FREDDY m'!I50:J51+[8]GLORIA!I50+[8]harold!I50+'[8]johanna e'!I50:J51+[8]jose!I50+[8]meldrick!I50+[8]MIOLANNY!I50+[8]Nancy!I50+[8]Richard!I50+'[8]Robert '!I50:J51+[8]CLEMENTE!I50+'[8]ROBERTO Q'!I50:J51+'[8]ROBINSON '!I50:J51+[8]Valentin!I50+[8]yasmely!I50+'[8]yubelky '!I50:J51+[8]YURISAN!I50</f>
        <v>0</v>
      </c>
      <c r="J50" s="356">
        <f>SUM(F50:F50:I50)</f>
        <v>0</v>
      </c>
      <c r="K50" s="316"/>
    </row>
    <row r="51" spans="2:12" ht="14.25" customHeight="1" outlineLevel="1" thickTop="1" thickBot="1" x14ac:dyDescent="0.25">
      <c r="B51" s="316"/>
      <c r="C51" s="317"/>
      <c r="D51" s="392"/>
      <c r="E51" s="390" t="s">
        <v>98</v>
      </c>
      <c r="F51" s="892">
        <f>[8]AMAURY!F51+'[8]ANA '!F51:G52+[8]ANDREA!F51+[8]ANNA!F51+'[8]ASIA '!F51:G52+'[8]Carlos B'!F51:G52+[8]CHRYSTIE!F51+[8]Croniz!F51+[8]Denny!F51+'[8]Dn-casos'!F51:G52+[8]Elizabeth!F51+[8]FRANCISCO!F51+[8]FRANKLIN!F51+[8]FREDDY!F51+'[8]FREDDY m'!F51:G52+[8]GLORIA!F51+[8]harold!F51+'[8]johanna e'!F51:G52+[8]jose!F51+[8]meldrick!F51+[8]MIOLANNY!F51+[8]Nancy!F51+[8]Richard!F51+'[8]Robert '!F51:G52+[8]CLEMENTE!F51+'[8]ROBERTO Q'!F51:G52+'[8]ROBINSON '!F51:G52+[8]Valentin!F51+[8]yasmely!F51+'[8]yubelky '!F51:G52+[8]YURISAN!F51</f>
        <v>0</v>
      </c>
      <c r="G51" s="892">
        <f>[8]AMAURY!G51+'[8]ANA '!G51:H52+[8]ANDREA!G51+[8]ANNA!G51+'[8]ASIA '!G51:H52+'[8]Carlos B'!G51:H52+[8]CHRYSTIE!G51+[8]Croniz!G51+[8]Denny!G51+'[8]Dn-casos'!G51:H52+[8]Elizabeth!G51+[8]FRANCISCO!G51+[8]FRANKLIN!G51+[8]FREDDY!G51+'[8]FREDDY m'!G51:H52+[8]GLORIA!G51+[8]harold!G51+'[8]johanna e'!G51:H52+[8]jose!G51+[8]meldrick!G51+[8]MIOLANNY!G51+[8]Nancy!G51+[8]Richard!G51+'[8]Robert '!G51:H52+[8]CLEMENTE!G51+'[8]ROBERTO Q'!G51:H52+'[8]ROBINSON '!G51:H52+[8]Valentin!G51+[8]yasmely!G51+'[8]yubelky '!G51:H52+[8]YURISAN!G51</f>
        <v>0</v>
      </c>
      <c r="H51" s="892">
        <f>[8]AMAURY!H51+'[8]ANA '!H51:I52+[8]ANDREA!H51+[8]ANNA!H51+'[8]ASIA '!H51:I52+'[8]Carlos B'!H51:I52+[8]CHRYSTIE!H51+[8]Croniz!H51+[8]Denny!H51+'[8]Dn-casos'!H51:I52+[8]Elizabeth!H51+[8]FRANCISCO!H51+[8]FRANKLIN!H51+[8]FREDDY!H51+'[8]FREDDY m'!H51:I52+[8]GLORIA!H51+[8]harold!H51+'[8]johanna e'!H51:I52+[8]jose!H51+[8]meldrick!H51+[8]MIOLANNY!H51+[8]Nancy!H51+[8]Richard!H51+'[8]Robert '!H51:I52+[8]CLEMENTE!H51+'[8]ROBERTO Q'!H51:I52+'[8]ROBINSON '!H51:I52+[8]Valentin!H51+[8]yasmely!H51+'[8]yubelky '!H51:I52+[8]YURISAN!H51</f>
        <v>0</v>
      </c>
      <c r="I51" s="892">
        <f>[8]AMAURY!I51+'[8]ANA '!I51:J52+[8]ANDREA!I51+[8]ANNA!I51+'[8]ASIA '!I51:J52+'[8]Carlos B'!I51:J52+[8]CHRYSTIE!I51+[8]Croniz!I51+[8]Denny!I51+'[8]Dn-casos'!I51:J52+[8]Elizabeth!I51+[8]FRANCISCO!I51+[8]FRANKLIN!I51+[8]FREDDY!I51+'[8]FREDDY m'!I51:J52+[8]GLORIA!I51+[8]harold!I51+'[8]johanna e'!I51:J52+[8]jose!I51+[8]meldrick!I51+[8]MIOLANNY!I51+[8]Nancy!I51+[8]Richard!I51+'[8]Robert '!I51:J52+[8]CLEMENTE!I51+'[8]ROBERTO Q'!I51:J52+'[8]ROBINSON '!I51:J52+[8]Valentin!I51+[8]yasmely!I51+'[8]yubelky '!I51:J52+[8]YURISAN!I51</f>
        <v>0</v>
      </c>
      <c r="J51" s="356">
        <f>SUM(F51:F51:I51)</f>
        <v>0</v>
      </c>
      <c r="K51" s="316"/>
    </row>
    <row r="52" spans="2:12" ht="14.25" customHeight="1" outlineLevel="1" thickTop="1" thickBot="1" x14ac:dyDescent="0.25">
      <c r="B52" s="316"/>
      <c r="C52" s="317"/>
      <c r="D52" s="392"/>
      <c r="E52" s="390" t="s">
        <v>97</v>
      </c>
      <c r="F52" s="892">
        <f>[8]AMAURY!F52+'[8]ANA '!F52:G53+[8]ANDREA!F52+[8]ANNA!F52+'[8]ASIA '!F52:G53+'[8]Carlos B'!F52:G53+[8]CHRYSTIE!F52+[8]Croniz!F52+[8]Denny!F52+'[8]Dn-casos'!F52:G53+[8]Elizabeth!F52+[8]FRANCISCO!F52+[8]FRANKLIN!F52+[8]FREDDY!F52+'[8]FREDDY m'!F52:G53+[8]GLORIA!F52+[8]harold!F52+'[8]johanna e'!F52:G53+[8]jose!F52+[8]meldrick!F52+[8]MIOLANNY!F52+[8]Nancy!F52+[8]Richard!F52+'[8]Robert '!F52:G53+[8]CLEMENTE!F52+'[8]ROBERTO Q'!F52:G53+'[8]ROBINSON '!F52:G53+[8]Valentin!F52+[8]yasmely!F52+'[8]yubelky '!F52:G53+[8]YURISAN!F52</f>
        <v>0</v>
      </c>
      <c r="G52" s="892">
        <f>[8]AMAURY!G52+'[8]ANA '!G52:H53+[8]ANDREA!G52+[8]ANNA!G52+'[8]ASIA '!G52:H53+'[8]Carlos B'!G52:H53+[8]CHRYSTIE!G52+[8]Croniz!G52+[8]Denny!G52+'[8]Dn-casos'!G52:H53+[8]Elizabeth!G52+[8]FRANCISCO!G52+[8]FRANKLIN!G52+[8]FREDDY!G52+'[8]FREDDY m'!G52:H53+[8]GLORIA!G52+[8]harold!G52+'[8]johanna e'!G52:H53+[8]jose!G52+[8]meldrick!G52+[8]MIOLANNY!G52+[8]Nancy!G52+[8]Richard!G52+'[8]Robert '!G52:H53+[8]CLEMENTE!G52+'[8]ROBERTO Q'!G52:H53+'[8]ROBINSON '!G52:H53+[8]Valentin!G52+[8]yasmely!G52+'[8]yubelky '!G52:H53+[8]YURISAN!G52</f>
        <v>0</v>
      </c>
      <c r="H52" s="892">
        <f>[8]AMAURY!H52+'[8]ANA '!H52:I53+[8]ANDREA!H52+[8]ANNA!H52+'[8]ASIA '!H52:I53+'[8]Carlos B'!H52:I53+[8]CHRYSTIE!H52+[8]Croniz!H52+[8]Denny!H52+'[8]Dn-casos'!H52:I53+[8]Elizabeth!H52+[8]FRANCISCO!H52+[8]FRANKLIN!H52+[8]FREDDY!H52+'[8]FREDDY m'!H52:I53+[8]GLORIA!H52+[8]harold!H52+'[8]johanna e'!H52:I53+[8]jose!H52+[8]meldrick!H52+[8]MIOLANNY!H52+[8]Nancy!H52+[8]Richard!H52+'[8]Robert '!H52:I53+[8]CLEMENTE!H52+'[8]ROBERTO Q'!H52:I53+'[8]ROBINSON '!H52:I53+[8]Valentin!H52+[8]yasmely!H52+'[8]yubelky '!H52:I53+[8]YURISAN!H52</f>
        <v>0</v>
      </c>
      <c r="I52" s="892">
        <f>[8]AMAURY!I52+'[8]ANA '!I52:J53+[8]ANDREA!I52+[8]ANNA!I52+'[8]ASIA '!I52:J53+'[8]Carlos B'!I52:J53+[8]CHRYSTIE!I52+[8]Croniz!I52+[8]Denny!I52+'[8]Dn-casos'!I52:J53+[8]Elizabeth!I52+[8]FRANCISCO!I52+[8]FRANKLIN!I52+[8]FREDDY!I52+'[8]FREDDY m'!I52:J53+[8]GLORIA!I52+[8]harold!I52+'[8]johanna e'!I52:J53+[8]jose!I52+[8]meldrick!I52+[8]MIOLANNY!I52+[8]Nancy!I52+[8]Richard!I52+'[8]Robert '!I52:J53+[8]CLEMENTE!I52+'[8]ROBERTO Q'!I52:J53+'[8]ROBINSON '!I52:J53+[8]Valentin!I52+[8]yasmely!I52+'[8]yubelky '!I52:J53+[8]YURISAN!I52</f>
        <v>0</v>
      </c>
      <c r="J52" s="356">
        <f>SUM(F52:F52:I52)</f>
        <v>0</v>
      </c>
      <c r="K52" s="316"/>
    </row>
    <row r="53" spans="2:12" ht="14.25" customHeight="1" outlineLevel="1" thickTop="1" thickBot="1" x14ac:dyDescent="0.25">
      <c r="B53" s="316"/>
      <c r="C53" s="317"/>
      <c r="D53" s="393"/>
      <c r="E53" s="390" t="s">
        <v>102</v>
      </c>
      <c r="F53" s="892">
        <f>[8]AMAURY!F53+'[8]ANA '!F53:G54+[8]ANDREA!F53+[8]ANNA!F53+'[8]ASIA '!F53:G54+'[8]Carlos B'!F53:G54+[8]CHRYSTIE!F53+[8]Croniz!F53+[8]Denny!F53+'[8]Dn-casos'!F53:G54+[8]Elizabeth!F53+[8]FRANCISCO!F53+[8]FRANKLIN!F53+[8]FREDDY!F53+'[8]FREDDY m'!F53:G54+[8]GLORIA!F53+[8]harold!F53+'[8]johanna e'!F53:G54+[8]jose!F53+[8]meldrick!F53+[8]MIOLANNY!F53+[8]Nancy!F53+[8]Richard!F53+'[8]Robert '!F53:G54+[8]CLEMENTE!F53+'[8]ROBERTO Q'!F53:G54+'[8]ROBINSON '!F53:G54+[8]Valentin!F53+[8]yasmely!F53+'[8]yubelky '!F53:G54+[8]YURISAN!F53</f>
        <v>0</v>
      </c>
      <c r="G53" s="892">
        <f>[8]AMAURY!G53+'[8]ANA '!G53:H54+[8]ANDREA!G53+[8]ANNA!G53+'[8]ASIA '!G53:H54+'[8]Carlos B'!G53:H54+[8]CHRYSTIE!G53+[8]Croniz!G53+[8]Denny!G53+'[8]Dn-casos'!G53:H54+[8]Elizabeth!G53+[8]FRANCISCO!G53+[8]FRANKLIN!G53+[8]FREDDY!G53+'[8]FREDDY m'!G53:H54+[8]GLORIA!G53+[8]harold!G53+'[8]johanna e'!G53:H54+[8]jose!G53+[8]meldrick!G53+[8]MIOLANNY!G53+[8]Nancy!G53+[8]Richard!G53+'[8]Robert '!G53:H54+[8]CLEMENTE!G53+'[8]ROBERTO Q'!G53:H54+'[8]ROBINSON '!G53:H54+[8]Valentin!G53+[8]yasmely!G53+'[8]yubelky '!G53:H54+[8]YURISAN!G53</f>
        <v>0</v>
      </c>
      <c r="H53" s="892">
        <f>[8]AMAURY!H53+'[8]ANA '!H53:I54+[8]ANDREA!H53+[8]ANNA!H53+'[8]ASIA '!H53:I54+'[8]Carlos B'!H53:I54+[8]CHRYSTIE!H53+[8]Croniz!H53+[8]Denny!H53+'[8]Dn-casos'!H53:I54+[8]Elizabeth!H53+[8]FRANCISCO!H53+[8]FRANKLIN!H53+[8]FREDDY!H53+'[8]FREDDY m'!H53:I54+[8]GLORIA!H53+[8]harold!H53+'[8]johanna e'!H53:I54+[8]jose!H53+[8]meldrick!H53+[8]MIOLANNY!H53+[8]Nancy!H53+[8]Richard!H53+'[8]Robert '!H53:I54+[8]CLEMENTE!H53+'[8]ROBERTO Q'!H53:I54+'[8]ROBINSON '!H53:I54+[8]Valentin!H53+[8]yasmely!H53+'[8]yubelky '!H53:I54+[8]YURISAN!H53</f>
        <v>0</v>
      </c>
      <c r="I53" s="892">
        <f>[8]AMAURY!I53+'[8]ANA '!I53:J54+[8]ANDREA!I53+[8]ANNA!I53+'[8]ASIA '!I53:J54+'[8]Carlos B'!I53:J54+[8]CHRYSTIE!I53+[8]Croniz!I53+[8]Denny!I53+'[8]Dn-casos'!I53:J54+[8]Elizabeth!I53+[8]FRANCISCO!I53+[8]FRANKLIN!I53+[8]FREDDY!I53+'[8]FREDDY m'!I53:J54+[8]GLORIA!I53+[8]harold!I53+'[8]johanna e'!I53:J54+[8]jose!I53+[8]meldrick!I53+[8]MIOLANNY!I53+[8]Nancy!I53+[8]Richard!I53+'[8]Robert '!I53:J54+[8]CLEMENTE!I53+'[8]ROBERTO Q'!I53:J54+'[8]ROBINSON '!I53:J54+[8]Valentin!I53+[8]yasmely!I53+'[8]yubelky '!I53:J54+[8]YURISAN!I53</f>
        <v>0</v>
      </c>
      <c r="J53" s="356">
        <f>SUM(F53:F53:I53)</f>
        <v>0</v>
      </c>
      <c r="K53" s="316"/>
    </row>
    <row r="54" spans="2:12" ht="14.25" customHeight="1" outlineLevel="1" thickTop="1" thickBot="1" x14ac:dyDescent="0.25">
      <c r="B54" s="316"/>
      <c r="C54" s="317"/>
      <c r="D54" s="393"/>
      <c r="E54" s="390" t="s">
        <v>137</v>
      </c>
      <c r="F54" s="892">
        <f>[8]AMAURY!F54+'[8]ANA '!F54:G55+[8]ANDREA!F54+[8]ANNA!F54+'[8]ASIA '!F54:G55+'[8]Carlos B'!F54:G55+[8]CHRYSTIE!F54+[8]Croniz!F54+[8]Denny!F54+'[8]Dn-casos'!F54:G55+[8]Elizabeth!F54+[8]FRANCISCO!F54+[8]FRANKLIN!F54+[8]FREDDY!F54+'[8]FREDDY m'!F54:G55+[8]GLORIA!F54+[8]harold!F54+'[8]johanna e'!F54:G55+[8]jose!F54+[8]meldrick!F54+[8]MIOLANNY!F54+[8]Nancy!F54+[8]Richard!F54+'[8]Robert '!F54:G55+[8]CLEMENTE!F54+'[8]ROBERTO Q'!F54:G55+'[8]ROBINSON '!F54:G55+[8]Valentin!F54+[8]yasmely!F54+'[8]yubelky '!F54:G55+[8]YURISAN!F54</f>
        <v>0</v>
      </c>
      <c r="G54" s="892"/>
      <c r="H54" s="892">
        <f>[8]AMAURY!H54+'[8]ANA '!H54:I55+[8]ANDREA!H54+[8]ANNA!H54+'[8]ASIA '!H54:I55+'[8]Carlos B'!H54:I55+[8]CHRYSTIE!H54+[8]Croniz!H54+[8]Denny!H54+'[8]Dn-casos'!H54:I55+[8]Elizabeth!H54+[8]FRANCISCO!H54+[8]FRANKLIN!H54+[8]FREDDY!H54+'[8]FREDDY m'!H54:I55+[8]GLORIA!H54+[8]harold!H54+'[8]johanna e'!H54:I55+[8]jose!H54+[8]meldrick!H54+[8]MIOLANNY!H54+[8]Nancy!H54+[8]Richard!H54+'[8]Robert '!H54:I55+[8]CLEMENTE!H54+'[8]ROBERTO Q'!H54:I55+'[8]ROBINSON '!H54:I55+[8]Valentin!H54+[8]yasmely!H54+'[8]yubelky '!H54:I55+[8]YURISAN!H54</f>
        <v>0</v>
      </c>
      <c r="I54" s="892">
        <f>[8]AMAURY!I54+'[8]ANA '!I54:J55+[8]ANDREA!I54+[8]ANNA!I54+'[8]ASIA '!I54:J55+'[8]Carlos B'!I54:J55+[8]CHRYSTIE!I54+[8]Croniz!I54+[8]Denny!I54+'[8]Dn-casos'!I54:J55+[8]Elizabeth!I54+[8]FRANCISCO!I54+[8]FRANKLIN!I54+[8]FREDDY!I54+'[8]FREDDY m'!I54:J55+[8]GLORIA!I54+[8]harold!I54+'[8]johanna e'!I54:J55+[8]jose!I54+[8]meldrick!I54+[8]MIOLANNY!I54+[8]Nancy!I54+[8]Richard!I54+'[8]Robert '!I54:J55+[8]CLEMENTE!I54+'[8]ROBERTO Q'!I54:J55+'[8]ROBINSON '!I54:J55+[8]Valentin!I54+[8]yasmely!I54+'[8]yubelky '!I54:J55+[8]YURISAN!I54</f>
        <v>0</v>
      </c>
      <c r="J54" s="356">
        <f>SUM(F54:F54:I54)</f>
        <v>0</v>
      </c>
      <c r="K54" s="316"/>
    </row>
    <row r="55" spans="2:12" ht="14.25" customHeight="1" outlineLevel="1" thickTop="1" thickBot="1" x14ac:dyDescent="0.25">
      <c r="B55" s="316"/>
      <c r="C55" s="317"/>
      <c r="D55" s="393"/>
      <c r="E55" s="394" t="s">
        <v>105</v>
      </c>
      <c r="F55" s="892">
        <f>[8]AMAURY!F55+'[8]ANA '!F55:G56+[8]ANDREA!F55+[8]ANNA!F55+'[8]ASIA '!F55:G56+'[8]Carlos B'!F55:G56+[8]CHRYSTIE!F55+[8]Croniz!F55+[8]Denny!F55+'[8]Dn-casos'!F55:G56+[8]Elizabeth!F55+[8]FRANCISCO!F55+[8]FRANKLIN!F55+[8]FREDDY!F55+'[8]FREDDY m'!F55:G56+[8]GLORIA!F55+[8]harold!F55+'[8]johanna e'!F55:G56+[8]jose!F55+[8]meldrick!F55+[8]MIOLANNY!F55+[8]Nancy!F55+[8]Richard!F55+'[8]Robert '!F55:G56+[8]CLEMENTE!F55+'[8]ROBERTO Q'!F55:G56+'[8]ROBINSON '!F55:G56+[8]Valentin!F55+[8]yasmely!F55+'[8]yubelky '!F55:G56+[8]YURISAN!F55</f>
        <v>0</v>
      </c>
      <c r="G55" s="892">
        <f>[8]AMAURY!G55+'[8]ANA '!G55:H56+[8]ANDREA!G55+[8]ANNA!G55+'[8]ASIA '!G55:H56+'[8]Carlos B'!G55:H56+[8]CHRYSTIE!G55+[8]Croniz!G55+[8]Denny!G55+'[8]Dn-casos'!G55:H56+[8]Elizabeth!G55+[8]FRANCISCO!G55+[8]FRANKLIN!G55+[8]FREDDY!G55+'[8]FREDDY m'!G55:H56+[8]GLORIA!G55+[8]harold!G55+'[8]johanna e'!G55:H56+[8]jose!G55+[8]meldrick!G55+[8]MIOLANNY!G55+[8]Nancy!G55+[8]Richard!G55+'[8]Robert '!G55:H56+[8]CLEMENTE!G55+'[8]ROBERTO Q'!G55:H56+'[8]ROBINSON '!G55:H56+[8]Valentin!G55+[8]yasmely!G55+'[8]yubelky '!G55:H56+[8]YURISAN!G55</f>
        <v>0</v>
      </c>
      <c r="H55" s="892">
        <f>[8]AMAURY!H55+'[8]ANA '!H55:I56+[8]ANDREA!H55+[8]ANNA!H55+'[8]ASIA '!H55:I56+'[8]Carlos B'!H55:I56+[8]CHRYSTIE!H55+[8]Croniz!H55+[8]Denny!H55+'[8]Dn-casos'!H55:I56+[8]Elizabeth!H55+[8]FRANCISCO!H55+[8]FRANKLIN!H55+[8]FREDDY!H55+'[8]FREDDY m'!H55:I56+[8]GLORIA!H55+[8]harold!H55+'[8]johanna e'!H55:I56+[8]jose!H55+[8]meldrick!H55+[8]MIOLANNY!H55+[8]Nancy!H55+[8]Richard!H55+'[8]Robert '!H55:I56+[8]CLEMENTE!H55+'[8]ROBERTO Q'!H55:I56+'[8]ROBINSON '!H55:I56+[8]Valentin!H55+[8]yasmely!H55+'[8]yubelky '!H55:I56+[8]YURISAN!H55</f>
        <v>0</v>
      </c>
      <c r="I55" s="892">
        <f>[8]AMAURY!I55+'[8]ANA '!I55:J56+[8]ANDREA!I55+[8]ANNA!I55+'[8]ASIA '!I55:J56+'[8]Carlos B'!I55:J56+[8]CHRYSTIE!I55+[8]Croniz!I55+[8]Denny!I55+'[8]Dn-casos'!I55:J56+[8]Elizabeth!I55+[8]FRANCISCO!I55+[8]FRANKLIN!I55+[8]FREDDY!I55+'[8]FREDDY m'!I55:J56+[8]GLORIA!I55+[8]harold!I55+'[8]johanna e'!I55:J56+[8]jose!I55+[8]meldrick!I55+[8]MIOLANNY!I55+[8]Nancy!I55+[8]Richard!I55+'[8]Robert '!I55:J56+[8]CLEMENTE!I55+'[8]ROBERTO Q'!I55:J56+'[8]ROBINSON '!I55:J56+[8]Valentin!I55+[8]yasmely!I55+'[8]yubelky '!I55:J56+[8]YURISAN!I55</f>
        <v>0</v>
      </c>
      <c r="J55" s="356">
        <f>SUM(F55:F55:I55)</f>
        <v>0</v>
      </c>
      <c r="K55" s="316"/>
    </row>
    <row r="56" spans="2:12" ht="14.25" customHeight="1" outlineLevel="1" thickTop="1" thickBot="1" x14ac:dyDescent="0.25">
      <c r="B56" s="316"/>
      <c r="C56" s="317"/>
      <c r="D56" s="393"/>
      <c r="E56" s="394" t="s">
        <v>104</v>
      </c>
      <c r="F56" s="892">
        <f>[8]AMAURY!F56+'[8]ANA '!F56:G57+[8]ANDREA!F56+[8]ANNA!F56+'[8]ASIA '!F56:G57+'[8]Carlos B'!F56:G57+[8]CHRYSTIE!F56+[8]Croniz!F56+[8]Denny!F56+'[8]Dn-casos'!F56:G57+[8]Elizabeth!F56+[8]FRANCISCO!F56+[8]FRANKLIN!F56+[8]FREDDY!F56+'[8]FREDDY m'!F56:G57+[8]GLORIA!F56+[8]harold!F56+'[8]johanna e'!F56:G57+[8]jose!F56+[8]meldrick!F56+[8]MIOLANNY!F56+[8]Nancy!F56+[8]Richard!F56+'[8]Robert '!F56:G57+[8]CLEMENTE!F56+'[8]ROBERTO Q'!F56:G57+'[8]ROBINSON '!F56:G57+[8]Valentin!F56+[8]yasmely!F56+'[8]yubelky '!F56:G57+[8]YURISAN!F56</f>
        <v>0</v>
      </c>
      <c r="G56" s="892">
        <f>[8]AMAURY!G56+'[8]ANA '!G56:H57+[8]ANDREA!G56+[8]ANNA!G56+'[8]ASIA '!G56:H57+'[8]Carlos B'!G56:H57+[8]CHRYSTIE!G56+[8]Croniz!G56+[8]Denny!G56+'[8]Dn-casos'!G56:H57+[8]Elizabeth!G56+[8]FRANCISCO!G56+[8]FRANKLIN!G56+[8]FREDDY!G56+'[8]FREDDY m'!G56:H57+[8]GLORIA!G56+[8]harold!G56+'[8]johanna e'!G56:H57+[8]jose!G56+[8]meldrick!G56+[8]MIOLANNY!G56+[8]Nancy!G56+[8]Richard!G56+'[8]Robert '!G56:H57+[8]CLEMENTE!G56+'[8]ROBERTO Q'!G56:H57+'[8]ROBINSON '!G56:H57+[8]Valentin!G56+[8]yasmely!G56+'[8]yubelky '!G56:H57+[8]YURISAN!G56</f>
        <v>0</v>
      </c>
      <c r="H56" s="892">
        <f>[8]AMAURY!H56+'[8]ANA '!H56:I57+[8]ANDREA!H56+[8]ANNA!H56+'[8]ASIA '!H56:I57+'[8]Carlos B'!H56:I57+[8]CHRYSTIE!H56+[8]Croniz!H56+[8]Denny!H56+'[8]Dn-casos'!H56:I57+[8]Elizabeth!H56+[8]FRANCISCO!H56+[8]FRANKLIN!H56+[8]FREDDY!H56+'[8]FREDDY m'!H56:I57+[8]GLORIA!H56+[8]harold!H56+'[8]johanna e'!H56:I57+[8]jose!H56+[8]meldrick!H56+[8]MIOLANNY!H56+[8]Nancy!H56+[8]Richard!H56+'[8]Robert '!H56:I57+[8]CLEMENTE!H56+'[8]ROBERTO Q'!H56:I57+'[8]ROBINSON '!H56:I57+[8]Valentin!H56+[8]yasmely!H56+'[8]yubelky '!H56:I57+[8]YURISAN!H56</f>
        <v>0</v>
      </c>
      <c r="I56" s="892">
        <f>[8]AMAURY!I56+'[8]ANA '!I56:J57+[8]ANDREA!I56+[8]ANNA!I56+'[8]ASIA '!I56:J57+'[8]Carlos B'!I56:J57+[8]CHRYSTIE!I56+[8]Croniz!I56+[8]Denny!I56+'[8]Dn-casos'!I56:J57+[8]Elizabeth!I56+[8]FRANCISCO!I56+[8]FRANKLIN!I56+[8]FREDDY!I56+'[8]FREDDY m'!I56:J57+[8]GLORIA!I56+[8]harold!I56+'[8]johanna e'!I56:J57+[8]jose!I56+[8]meldrick!I56+[8]MIOLANNY!I56+[8]Nancy!I56+[8]Richard!I56+'[8]Robert '!I56:J57+[8]CLEMENTE!I56+'[8]ROBERTO Q'!I56:J57+'[8]ROBINSON '!I56:J57+[8]Valentin!I56+[8]yasmely!I56+'[8]yubelky '!I56:J57+[8]YURISAN!I56</f>
        <v>0</v>
      </c>
      <c r="J56" s="356">
        <f>SUM(F56:F56:I56)</f>
        <v>0</v>
      </c>
      <c r="K56" s="316"/>
    </row>
    <row r="57" spans="2:12" ht="14.25" customHeight="1" outlineLevel="1" thickTop="1" thickBot="1" x14ac:dyDescent="0.25">
      <c r="B57" s="316"/>
      <c r="C57" s="317"/>
      <c r="D57" s="393"/>
      <c r="E57" s="394" t="s">
        <v>103</v>
      </c>
      <c r="F57" s="892">
        <f>[8]AMAURY!F57+'[8]ANA '!F57:G58+[8]ANDREA!F57+[8]ANNA!F57+'[8]ASIA '!F57:G58+'[8]Carlos B'!F57:G58+[8]CHRYSTIE!F57+[8]Croniz!F57+[8]Denny!F57+'[8]Dn-casos'!F57:G58+[8]Elizabeth!F57+[8]FRANCISCO!F57+[8]FRANKLIN!F57+[8]FREDDY!F57+'[8]FREDDY m'!F57:G58+[8]GLORIA!F57+[8]harold!F57+'[8]johanna e'!F57:G58+[8]jose!F57+[8]meldrick!F57+[8]MIOLANNY!F57+[8]Nancy!F57+[8]Richard!F57+'[8]Robert '!F57:G58+[8]CLEMENTE!F57+'[8]ROBERTO Q'!F57:G58+'[8]ROBINSON '!F57:G58+[8]Valentin!F57+[8]yasmely!F57+'[8]yubelky '!F57:G58+[8]YURISAN!F57</f>
        <v>0</v>
      </c>
      <c r="G57" s="892">
        <f>[8]AMAURY!G57+'[8]ANA '!G57:H58+[8]ANDREA!G57+[8]ANNA!G57+'[8]ASIA '!G57:H58+'[8]Carlos B'!G57:H58+[8]CHRYSTIE!G57+[8]Croniz!G57+[8]Denny!G57+'[8]Dn-casos'!G57:H58+[8]Elizabeth!G57+[8]FRANCISCO!G57+[8]FRANKLIN!G57+[8]FREDDY!G57+'[8]FREDDY m'!G57:H58+[8]GLORIA!G57+[8]harold!G57+'[8]johanna e'!G57:H58+[8]jose!G57+[8]meldrick!G57+[8]MIOLANNY!G57+[8]Nancy!G57+[8]Richard!G57+'[8]Robert '!G57:H58+[8]CLEMENTE!G57+'[8]ROBERTO Q'!G57:H58+'[8]ROBINSON '!G57:H58+[8]Valentin!G57+[8]yasmely!G57+'[8]yubelky '!G57:H58+[8]YURISAN!G57</f>
        <v>0</v>
      </c>
      <c r="H57" s="892">
        <f>[8]AMAURY!H57+'[8]ANA '!H57:I58+[8]ANDREA!H57+[8]ANNA!H57+'[8]ASIA '!H57:I58+'[8]Carlos B'!H57:I58+[8]CHRYSTIE!H57+[8]Croniz!H57+[8]Denny!H57+'[8]Dn-casos'!H57:I58+[8]Elizabeth!H57+[8]FRANCISCO!H57+[8]FRANKLIN!H57+[8]FREDDY!H57+'[8]FREDDY m'!H57:I58+[8]GLORIA!H57+[8]harold!H57+'[8]johanna e'!H57:I58+[8]jose!H57+[8]meldrick!H57+[8]MIOLANNY!H57+[8]Nancy!H57+[8]Richard!H57+'[8]Robert '!H57:I58+[8]CLEMENTE!H57+'[8]ROBERTO Q'!H57:I58+'[8]ROBINSON '!H57:I58+[8]Valentin!H57+[8]yasmely!H57+'[8]yubelky '!H57:I58+[8]YURISAN!H57</f>
        <v>0</v>
      </c>
      <c r="I57" s="892">
        <f>[8]AMAURY!I57+'[8]ANA '!I57:J58+[8]ANDREA!I57+[8]ANNA!I57+'[8]ASIA '!I57:J58+'[8]Carlos B'!I57:J58+[8]CHRYSTIE!I57+[8]Croniz!I57+[8]Denny!I57+'[8]Dn-casos'!I57:J58+[8]Elizabeth!I57+[8]FRANCISCO!I57+[8]FRANKLIN!I57+[8]FREDDY!I57+'[8]FREDDY m'!I57:J58+[8]GLORIA!I57+[8]harold!I57+'[8]johanna e'!I57:J58+[8]jose!I57+[8]meldrick!I57+[8]MIOLANNY!I57+[8]Nancy!I57+[8]Richard!I57+'[8]Robert '!I57:J58+[8]CLEMENTE!I57+'[8]ROBERTO Q'!I57:J58+'[8]ROBINSON '!I57:J58+[8]Valentin!I57+[8]yasmely!I57+'[8]yubelky '!I57:J58+[8]YURISAN!I57</f>
        <v>0</v>
      </c>
      <c r="J57" s="356">
        <f>SUM(F57:F57:I57)</f>
        <v>0</v>
      </c>
      <c r="K57" s="316"/>
    </row>
    <row r="58" spans="2:12" ht="14.25" customHeight="1" outlineLevel="1" thickTop="1" thickBot="1" x14ac:dyDescent="0.25">
      <c r="B58" s="316"/>
      <c r="C58" s="317"/>
      <c r="D58" s="393"/>
      <c r="E58" s="394" t="s">
        <v>138</v>
      </c>
      <c r="F58" s="892">
        <f>[8]AMAURY!F58+'[8]ANA '!F58:G59+[8]ANDREA!F58+[8]ANNA!F58+'[8]ASIA '!F58:G59+'[8]Carlos B'!F58:G59+[8]CHRYSTIE!F58+[8]Croniz!F58+[8]Denny!F58+'[8]Dn-casos'!F58:G59+[8]Elizabeth!F58+[8]FRANCISCO!F58+[8]FRANKLIN!F58+[8]FREDDY!F58+'[8]FREDDY m'!F58:G59+[8]GLORIA!F58+[8]harold!F58+'[8]johanna e'!F58:G59+[8]jose!F58+[8]meldrick!F58+[8]MIOLANNY!F58+[8]Nancy!F58+[8]Richard!F58+'[8]Robert '!F58:G59+[8]CLEMENTE!F58+'[8]ROBERTO Q'!F58:G59+'[8]ROBINSON '!F58:G59+[8]Valentin!F58+[8]yasmely!F58+'[8]yubelky '!F58:G59+[8]YURISAN!F58</f>
        <v>0</v>
      </c>
      <c r="G58" s="892">
        <f>[8]AMAURY!G58+'[8]ANA '!G58:H59+[8]ANDREA!G58+[8]ANNA!G58+'[8]ASIA '!G58:H59+'[8]Carlos B'!G58:H59+[8]CHRYSTIE!G58+[8]Croniz!G58+[8]Denny!G58+'[8]Dn-casos'!G58:H59+[8]Elizabeth!G58+[8]FRANCISCO!G58+[8]FRANKLIN!G58+[8]FREDDY!G58+'[8]FREDDY m'!G58:H59+[8]GLORIA!G58+[8]harold!G58+'[8]johanna e'!G58:H59+[8]jose!G58+[8]meldrick!G58+[8]MIOLANNY!G58+[8]Nancy!G58+[8]Richard!G58+'[8]Robert '!G58:H59+[8]CLEMENTE!G58+'[8]ROBERTO Q'!G58:H59+'[8]ROBINSON '!G58:H59+[8]Valentin!G58+[8]yasmely!G58+'[8]yubelky '!G58:H59+[8]YURISAN!G58</f>
        <v>0</v>
      </c>
      <c r="H58" s="892">
        <f>[8]AMAURY!H58+'[8]ANA '!H58:I59+[8]ANDREA!H58+[8]ANNA!H58+'[8]ASIA '!H58:I59+'[8]Carlos B'!H58:I59+[8]CHRYSTIE!H58+[8]Croniz!H58+[8]Denny!H58+'[8]Dn-casos'!H58:I59+[8]Elizabeth!H58+[8]FRANCISCO!H58+[8]FRANKLIN!H58+[8]FREDDY!H58+'[8]FREDDY m'!H58:I59+[8]GLORIA!H58+[8]harold!H58+'[8]johanna e'!H58:I59+[8]jose!H58+[8]meldrick!H58+[8]MIOLANNY!H58+[8]Nancy!H58+[8]Richard!H58+'[8]Robert '!H58:I59+[8]CLEMENTE!H58+'[8]ROBERTO Q'!H58:I59+'[8]ROBINSON '!H58:I59+[8]Valentin!H58+[8]yasmely!H58+'[8]yubelky '!H58:I59+[8]YURISAN!H58</f>
        <v>0</v>
      </c>
      <c r="I58" s="892">
        <f>[8]AMAURY!I58+'[8]ANA '!I58:J59+[8]ANDREA!I58+[8]ANNA!I58+'[8]ASIA '!I58:J59+'[8]Carlos B'!I58:J59+[8]CHRYSTIE!I58+[8]Croniz!I58+[8]Denny!I58+'[8]Dn-casos'!I58:J59+[8]Elizabeth!I58+[8]FRANCISCO!I58+[8]FRANKLIN!I58+[8]FREDDY!I58+'[8]FREDDY m'!I58:J59+[8]GLORIA!I58+[8]harold!I58+'[8]johanna e'!I58:J59+[8]jose!I58+[8]meldrick!I58+[8]MIOLANNY!I58+[8]Nancy!I58+[8]Richard!I58+'[8]Robert '!I58:J59+[8]CLEMENTE!I58+'[8]ROBERTO Q'!I58:J59+'[8]ROBINSON '!I58:J59+[8]Valentin!I58+[8]yasmely!I58+'[8]yubelky '!I58:J59+[8]YURISAN!I58</f>
        <v>0</v>
      </c>
      <c r="J58" s="356">
        <f>SUM(F58:F58:I58)</f>
        <v>0</v>
      </c>
      <c r="K58" s="316"/>
    </row>
    <row r="59" spans="2:12" ht="14.25" customHeight="1" outlineLevel="1" thickTop="1" thickBot="1" x14ac:dyDescent="0.25">
      <c r="B59" s="316"/>
      <c r="C59" s="317"/>
      <c r="D59" s="393"/>
      <c r="E59" s="390" t="s">
        <v>100</v>
      </c>
      <c r="F59" s="892">
        <f>[8]AMAURY!F59+'[8]ANA '!F59:G60+[8]ANDREA!F59+[8]ANNA!F59+'[8]ASIA '!F59:G60+'[8]Carlos B'!F59:G60+[8]CHRYSTIE!F59+[8]Croniz!F59+[8]Denny!F59+'[8]Dn-casos'!F59:G60+[8]Elizabeth!F59+[8]FRANCISCO!F59+[8]FRANKLIN!F59+[8]FREDDY!F59+'[8]FREDDY m'!F59:G60+[8]GLORIA!F59+[8]harold!F59+'[8]johanna e'!F59:G60+[8]jose!F59+[8]meldrick!F59+[8]MIOLANNY!F59+[8]Nancy!F59+[8]Richard!F59+'[8]Robert '!F59:G60+[8]CLEMENTE!F59+'[8]ROBERTO Q'!F59:G60+'[8]ROBINSON '!F59:G60+[8]Valentin!F59+[8]yasmely!F59+'[8]yubelky '!F59:G60+[8]YURISAN!F59</f>
        <v>0</v>
      </c>
      <c r="G59" s="892">
        <f>[8]AMAURY!G59+'[8]ANA '!G59:H60+[8]ANDREA!G59+[8]ANNA!G59+'[8]ASIA '!G59:H60+'[8]Carlos B'!G59:H60+[8]CHRYSTIE!G59+[8]Croniz!G59+[8]Denny!G59+'[8]Dn-casos'!G59:H60+[8]Elizabeth!G59+[8]FRANCISCO!G59+[8]FRANKLIN!G59+[8]FREDDY!G59+'[8]FREDDY m'!G59:H60+[8]GLORIA!G59+[8]harold!G59+'[8]johanna e'!G59:H60+[8]jose!G59+[8]meldrick!G59+[8]MIOLANNY!G59+[8]Nancy!G59+[8]Richard!G59+'[8]Robert '!G59:H60+[8]CLEMENTE!G59+'[8]ROBERTO Q'!G59:H60+'[8]ROBINSON '!G59:H60+[8]Valentin!G59+[8]yasmely!G59+'[8]yubelky '!G59:H60+[8]YURISAN!G59</f>
        <v>0</v>
      </c>
      <c r="H59" s="892">
        <f>[8]AMAURY!H59+'[8]ANA '!H59:I60+[8]ANDREA!H59+[8]ANNA!H59+'[8]ASIA '!H59:I60+'[8]Carlos B'!H59:I60+[8]CHRYSTIE!H59+[8]Croniz!H59+[8]Denny!H59+'[8]Dn-casos'!H59:I60+[8]Elizabeth!H59+[8]FRANCISCO!H59+[8]FRANKLIN!H59+[8]FREDDY!H59+'[8]FREDDY m'!H59:I60+[8]GLORIA!H59+[8]harold!H59+'[8]johanna e'!H59:I60+[8]jose!H59+[8]meldrick!H59+[8]MIOLANNY!H59+[8]Nancy!H59+[8]Richard!H59+'[8]Robert '!H59:I60+[8]CLEMENTE!H59+'[8]ROBERTO Q'!H59:I60+'[8]ROBINSON '!H59:I60+[8]Valentin!H59+[8]yasmely!H59+'[8]yubelky '!H59:I60+[8]YURISAN!H59</f>
        <v>0</v>
      </c>
      <c r="I59" s="892">
        <f>[8]AMAURY!I59+'[8]ANA '!I59:J60+[8]ANDREA!I59+[8]ANNA!I59+'[8]ASIA '!I59:J60+'[8]Carlos B'!I59:J60+[8]CHRYSTIE!I59+[8]Croniz!I59+[8]Denny!I59+'[8]Dn-casos'!I59:J60+[8]Elizabeth!I59+[8]FRANCISCO!I59+[8]FRANKLIN!I59+[8]FREDDY!I59+'[8]FREDDY m'!I59:J60+[8]GLORIA!I59+[8]harold!I59+'[8]johanna e'!I59:J60+[8]jose!I59+[8]meldrick!I59+[8]MIOLANNY!I59+[8]Nancy!I59+[8]Richard!I59+'[8]Robert '!I59:J60+[8]CLEMENTE!I59+'[8]ROBERTO Q'!I59:J60+'[8]ROBINSON '!I59:J60+[8]Valentin!I59+[8]yasmely!I59+'[8]yubelky '!I59:J60+[8]YURISAN!I59</f>
        <v>0</v>
      </c>
      <c r="J59" s="356">
        <f>SUM(F59:F59:I59)</f>
        <v>0</v>
      </c>
      <c r="K59" s="316"/>
    </row>
    <row r="60" spans="2:12" ht="14.25" customHeight="1" outlineLevel="1" thickTop="1" thickBot="1" x14ac:dyDescent="0.25">
      <c r="B60" s="316"/>
      <c r="C60" s="317"/>
      <c r="D60" s="393"/>
      <c r="E60" s="395" t="s">
        <v>99</v>
      </c>
      <c r="F60" s="892">
        <f>[8]AMAURY!F60+'[8]ANA '!F60:G61+[8]ANDREA!F60+[8]ANNA!F60+'[8]ASIA '!F60:G61+'[8]Carlos B'!F60:G61+[8]CHRYSTIE!F60+[8]Croniz!F60+[8]Denny!F60+'[8]Dn-casos'!F60:G61+[8]Elizabeth!F60+[8]FRANCISCO!F60+[8]FRANKLIN!F60+[8]FREDDY!F60+'[8]FREDDY m'!F60:G61+[8]GLORIA!F60+[8]harold!F60+'[8]johanna e'!F60:G61+[8]jose!F60+[8]meldrick!F60+[8]MIOLANNY!F60+[8]Nancy!F60+[8]Richard!F60+'[8]Robert '!F60:G61+[8]CLEMENTE!F60+'[8]ROBERTO Q'!F60:G61+'[8]ROBINSON '!F60:G61+[8]Valentin!F60+[8]yasmely!F60+'[8]yubelky '!F60:G61+[8]YURISAN!F60</f>
        <v>0</v>
      </c>
      <c r="G60" s="892">
        <f>[8]AMAURY!G60+'[8]ANA '!G60:H61+[8]ANDREA!G60+[8]ANNA!G60+'[8]ASIA '!G60:H61+'[8]Carlos B'!G60:H61+[8]CHRYSTIE!G60+[8]Croniz!G60+[8]Denny!G60+'[8]Dn-casos'!G60:H61+[8]Elizabeth!G60+[8]FRANCISCO!G60+[8]FRANKLIN!G60+[8]FREDDY!G60+'[8]FREDDY m'!G60:H61+[8]GLORIA!G60+[8]harold!G60+'[8]johanna e'!G60:H61+[8]jose!G60+[8]meldrick!G60+[8]MIOLANNY!G60+[8]Nancy!G60+[8]Richard!G60+'[8]Robert '!G60:H61+[8]CLEMENTE!G60+'[8]ROBERTO Q'!G60:H61+'[8]ROBINSON '!G60:H61+[8]Valentin!G60+[8]yasmely!G60+'[8]yubelky '!G60:H61+[8]YURISAN!G60</f>
        <v>0</v>
      </c>
      <c r="H60" s="892">
        <f>[8]AMAURY!H60+'[8]ANA '!H60:I61+[8]ANDREA!H60+[8]ANNA!H60+'[8]ASIA '!H60:I61+'[8]Carlos B'!H60:I61+[8]CHRYSTIE!H60+[8]Croniz!H60+[8]Denny!H60+'[8]Dn-casos'!H60:I61+[8]Elizabeth!H60+[8]FRANCISCO!H60+[8]FRANKLIN!H60+[8]FREDDY!H60+'[8]FREDDY m'!H60:I61+[8]GLORIA!H60+[8]harold!H60+'[8]johanna e'!H60:I61+[8]jose!H60+[8]meldrick!H60+[8]MIOLANNY!H60+[8]Nancy!H60+[8]Richard!H60+'[8]Robert '!H60:I61+[8]CLEMENTE!H60+'[8]ROBERTO Q'!H60:I61+'[8]ROBINSON '!H60:I61+[8]Valentin!H60+[8]yasmely!H60+'[8]yubelky '!H60:I61+[8]YURISAN!H60</f>
        <v>0</v>
      </c>
      <c r="I60" s="892">
        <f>[8]AMAURY!I60+'[8]ANA '!I60:J61+[8]ANDREA!I60+[8]ANNA!I60+'[8]ASIA '!I60:J61+'[8]Carlos B'!I60:J61+[8]CHRYSTIE!I60+[8]Croniz!I60+[8]Denny!I60+'[8]Dn-casos'!I60:J61+[8]Elizabeth!I60+[8]FRANCISCO!I60+[8]FRANKLIN!I60+[8]FREDDY!I60+'[8]FREDDY m'!I60:J61+[8]GLORIA!I60+[8]harold!I60+'[8]johanna e'!I60:J61+[8]jose!I60+[8]meldrick!I60+[8]MIOLANNY!I60+[8]Nancy!I60+[8]Richard!I60+'[8]Robert '!I60:J61+[8]CLEMENTE!I60+'[8]ROBERTO Q'!I60:J61+'[8]ROBINSON '!I60:J61+[8]Valentin!I60+[8]yasmely!I60+'[8]yubelky '!I60:J61+[8]YURISAN!I60</f>
        <v>0</v>
      </c>
      <c r="J60" s="356">
        <f>SUM(F60:F60:I60)</f>
        <v>0</v>
      </c>
      <c r="K60" s="316"/>
    </row>
    <row r="61" spans="2:12" ht="14.25" customHeight="1" outlineLevel="1" thickTop="1" thickBot="1" x14ac:dyDescent="0.25">
      <c r="B61" s="316"/>
      <c r="C61" s="317"/>
      <c r="D61" s="393"/>
      <c r="E61" s="395" t="s">
        <v>139</v>
      </c>
      <c r="F61" s="892">
        <f>[8]AMAURY!F61+'[8]ANA '!F61:G62+[8]ANDREA!F61+[8]ANNA!F61+'[8]ASIA '!F61:G62+'[8]Carlos B'!F61:G62+[8]CHRYSTIE!F61+[8]Croniz!F61+[8]Denny!F61+'[8]Dn-casos'!F61:G62+[8]Elizabeth!F61+[8]FRANCISCO!F61+[8]FRANKLIN!F61+[8]FREDDY!F61+'[8]FREDDY m'!F61:G62+[8]GLORIA!F61+[8]harold!F61+'[8]johanna e'!F61:G62+[8]jose!F61+[8]meldrick!F61+[8]MIOLANNY!F61+[8]Nancy!F61+[8]Richard!F61+'[8]Robert '!F61:G62+[8]CLEMENTE!F61+'[8]ROBERTO Q'!F61:G62+'[8]ROBINSON '!F61:G62+[8]Valentin!F61+[8]yasmely!F61+'[8]yubelky '!F61:G62+[8]YURISAN!F61</f>
        <v>0</v>
      </c>
      <c r="G61" s="892">
        <f>[8]AMAURY!G61+'[8]ANA '!G61:H62+[8]ANDREA!G61+[8]ANNA!G61+'[8]ASIA '!G61:H62+'[8]Carlos B'!G61:H62+[8]CHRYSTIE!G61+[8]Croniz!G61+[8]Denny!G61+'[8]Dn-casos'!G61:H62+[8]Elizabeth!G61+[8]FRANCISCO!G61+[8]FRANKLIN!G61+[8]FREDDY!G61+'[8]FREDDY m'!G61:H62+[8]GLORIA!G61+[8]harold!G61+'[8]johanna e'!G61:H62+[8]jose!G61+[8]meldrick!G61+[8]MIOLANNY!G61+[8]Nancy!G61+[8]Richard!G61+'[8]Robert '!G61:H62+[8]CLEMENTE!G61+'[8]ROBERTO Q'!G61:H62+'[8]ROBINSON '!G61:H62+[8]Valentin!G61+[8]yasmely!G61+'[8]yubelky '!G61:H62+[8]YURISAN!G61</f>
        <v>0</v>
      </c>
      <c r="H61" s="892">
        <f>[8]AMAURY!H61+'[8]ANA '!H61:I62+[8]ANDREA!H61+[8]ANNA!H61+'[8]ASIA '!H61:I62+'[8]Carlos B'!H61:I62+[8]CHRYSTIE!H61+[8]Croniz!H61+[8]Denny!H61+'[8]Dn-casos'!H61:I62+[8]Elizabeth!H61+[8]FRANCISCO!H61+[8]FRANKLIN!H61+[8]FREDDY!H61+'[8]FREDDY m'!H61:I62+[8]GLORIA!H61+[8]harold!H61+'[8]johanna e'!H61:I62+[8]jose!H61+[8]meldrick!H61+[8]MIOLANNY!H61+[8]Nancy!H61+[8]Richard!H61+'[8]Robert '!H61:I62+[8]CLEMENTE!H61+'[8]ROBERTO Q'!H61:I62+'[8]ROBINSON '!H61:I62+[8]Valentin!H61+[8]yasmely!H61+'[8]yubelky '!H61:I62+[8]YURISAN!H61</f>
        <v>0</v>
      </c>
      <c r="I61" s="892">
        <f>[8]AMAURY!I61+'[8]ANA '!I61:J62+[8]ANDREA!I61+[8]ANNA!I61+'[8]ASIA '!I61:J62+'[8]Carlos B'!I61:J62+[8]CHRYSTIE!I61+[8]Croniz!I61+[8]Denny!I61+'[8]Dn-casos'!I61:J62+[8]Elizabeth!I61+[8]FRANCISCO!I61+[8]FRANKLIN!I61+[8]FREDDY!I61+'[8]FREDDY m'!I61:J62+[8]GLORIA!I61+[8]harold!I61+'[8]johanna e'!I61:J62+[8]jose!I61+[8]meldrick!I61+[8]MIOLANNY!I61+[8]Nancy!I61+[8]Richard!I61+'[8]Robert '!I61:J62+[8]CLEMENTE!I61+'[8]ROBERTO Q'!I61:J62+'[8]ROBINSON '!I61:J62+[8]Valentin!I61+[8]yasmely!I61+'[8]yubelky '!I61:J62+[8]YURISAN!I61</f>
        <v>0</v>
      </c>
      <c r="J61" s="356">
        <f>SUM(F61:F61:I61)</f>
        <v>0</v>
      </c>
      <c r="K61" s="316"/>
    </row>
    <row r="62" spans="2:12" ht="14.25" customHeight="1" outlineLevel="1" thickTop="1" thickBot="1" x14ac:dyDescent="0.25">
      <c r="B62" s="316"/>
      <c r="C62" s="317"/>
      <c r="D62" s="393"/>
      <c r="E62" s="395" t="s">
        <v>106</v>
      </c>
      <c r="F62" s="892">
        <f>[8]AMAURY!F62+'[8]ANA '!F62:G63+[8]ANDREA!F62+[8]ANNA!F62+'[8]ASIA '!F62:G63+'[8]Carlos B'!F62:G63+[8]CHRYSTIE!F62+[8]Croniz!F62+[8]Denny!F62+'[8]Dn-casos'!F62:G63+[8]Elizabeth!F62+[8]FRANCISCO!F62+[8]FRANKLIN!F62+[8]FREDDY!F62+'[8]FREDDY m'!F62:G63+[8]GLORIA!F62+[8]harold!F62+'[8]johanna e'!F62:G63+[8]jose!F62+[8]meldrick!F62+[8]MIOLANNY!F62+[8]Nancy!F62+[8]Richard!F62+'[8]Robert '!F62:G63+[8]CLEMENTE!F62+'[8]ROBERTO Q'!F62:G63+'[8]ROBINSON '!F62:G63+[8]Valentin!F62+[8]yasmely!F62+'[8]yubelky '!F62:G63+[8]YURISAN!F62</f>
        <v>0</v>
      </c>
      <c r="G62" s="892">
        <f>[8]AMAURY!G62+'[8]ANA '!G62:H63+[8]ANDREA!G62+[8]ANNA!G62+'[8]ASIA '!G62:H63+'[8]Carlos B'!G62:H63+[8]CHRYSTIE!G62+[8]Croniz!G62+[8]Denny!G62+'[8]Dn-casos'!G62:H63+[8]Elizabeth!G62+[8]FRANCISCO!G62+[8]FRANKLIN!G62+[8]FREDDY!G62+'[8]FREDDY m'!G62:H63+[8]GLORIA!G62+[8]harold!G62+'[8]johanna e'!G62:H63+[8]jose!G62+[8]meldrick!G62+[8]MIOLANNY!G62+[8]Nancy!G62+[8]Richard!G62+'[8]Robert '!G62:H63+[8]CLEMENTE!G62+'[8]ROBERTO Q'!G62:H63+'[8]ROBINSON '!G62:H63+[8]Valentin!G62+[8]yasmely!G62+'[8]yubelky '!G62:H63+[8]YURISAN!G62</f>
        <v>0</v>
      </c>
      <c r="H62" s="892">
        <f>[8]AMAURY!H62+'[8]ANA '!H62:I63+[8]ANDREA!H62+[8]ANNA!H62+'[8]ASIA '!H62:I63+'[8]Carlos B'!H62:I63+[8]CHRYSTIE!H62+[8]Croniz!H62+[8]Denny!H62+'[8]Dn-casos'!H62:I63+[8]Elizabeth!H62+[8]FRANCISCO!H62+[8]FRANKLIN!H62+[8]FREDDY!H62+'[8]FREDDY m'!H62:I63+[8]GLORIA!H62+[8]harold!H62+'[8]johanna e'!H62:I63+[8]jose!H62+[8]meldrick!H62+[8]MIOLANNY!H62+[8]Nancy!H62+[8]Richard!H62+'[8]Robert '!H62:I63+[8]CLEMENTE!H62+'[8]ROBERTO Q'!H62:I63+'[8]ROBINSON '!H62:I63+[8]Valentin!H62+[8]yasmely!H62+'[8]yubelky '!H62:I63+[8]YURISAN!H62</f>
        <v>0</v>
      </c>
      <c r="I62" s="892">
        <f>[8]AMAURY!I62+'[8]ANA '!I62:J63+[8]ANDREA!I62+[8]ANNA!I62+'[8]ASIA '!I62:J63+'[8]Carlos B'!I62:J63+[8]CHRYSTIE!I62+[8]Croniz!I62+[8]Denny!I62+'[8]Dn-casos'!I62:J63+[8]Elizabeth!I62+[8]FRANCISCO!I62+[8]FRANKLIN!I62+[8]FREDDY!I62+'[8]FREDDY m'!I62:J63+[8]GLORIA!I62+[8]harold!I62+'[8]johanna e'!I62:J63+[8]jose!I62+[8]meldrick!I62+[8]MIOLANNY!I62+[8]Nancy!I62+[8]Richard!I62+'[8]Robert '!I62:J63+[8]CLEMENTE!I62+'[8]ROBERTO Q'!I62:J63+'[8]ROBINSON '!I62:J63+[8]Valentin!I62+[8]yasmely!I62+'[8]yubelky '!I62:J63+[8]YURISAN!I62</f>
        <v>0</v>
      </c>
      <c r="J62" s="356">
        <f>SUM(F62:F62:I62)</f>
        <v>0</v>
      </c>
      <c r="K62" s="316"/>
    </row>
    <row r="63" spans="2:12" ht="14.25" customHeight="1" outlineLevel="1" thickTop="1" thickBot="1" x14ac:dyDescent="0.25">
      <c r="B63" s="316"/>
      <c r="C63" s="317"/>
      <c r="D63" s="393"/>
      <c r="E63" s="396" t="s">
        <v>92</v>
      </c>
      <c r="F63" s="892">
        <f>[8]AMAURY!F63+'[8]ANA '!F63:G64+[8]ANDREA!F63+[8]ANNA!F63+'[8]ASIA '!F63:G64+'[8]Carlos B'!F63:G64+[8]CHRYSTIE!F63+[8]Croniz!F63+[8]Denny!F63+'[8]Dn-casos'!F63:G64+[8]Elizabeth!F63+[8]FRANCISCO!F63+[8]FRANKLIN!F63+[8]FREDDY!F63+'[8]FREDDY m'!F63:G64+[8]GLORIA!F63+[8]harold!F63+'[8]johanna e'!F63:G64+[8]jose!F63+[8]meldrick!F63+[8]MIOLANNY!F63+[8]Nancy!F63+[8]Richard!F63+'[8]Robert '!F63:G64+[8]CLEMENTE!F63+'[8]ROBERTO Q'!F63:G64+'[8]ROBINSON '!F63:G64+[8]Valentin!F63+[8]yasmely!F63+'[8]yubelky '!F63:G64+[8]YURISAN!F63</f>
        <v>0</v>
      </c>
      <c r="G63" s="892">
        <f>[8]AMAURY!G63+'[8]ANA '!G63:H64+[8]ANDREA!G63+[8]ANNA!G63+'[8]ASIA '!G63:H64+'[8]Carlos B'!G63:H64+[8]CHRYSTIE!G63+[8]Croniz!G63+[8]Denny!G63+'[8]Dn-casos'!G63:H64+[8]Elizabeth!G63+[8]FRANCISCO!G63+[8]FRANKLIN!G63+[8]FREDDY!G63+'[8]FREDDY m'!G63:H64+[8]GLORIA!G63+[8]harold!G63+'[8]johanna e'!G63:H64+[8]jose!G63+[8]meldrick!G63+[8]MIOLANNY!G63+[8]Nancy!G63+[8]Richard!G63+'[8]Robert '!G63:H64+[8]CLEMENTE!G63+'[8]ROBERTO Q'!G63:H64+'[8]ROBINSON '!G63:H64+[8]Valentin!G63+[8]yasmely!G63+'[8]yubelky '!G63:H64+[8]YURISAN!G63</f>
        <v>0</v>
      </c>
      <c r="H63" s="892">
        <f>[8]AMAURY!H63+'[8]ANA '!H63:I64+[8]ANDREA!H63+[8]ANNA!H63+'[8]ASIA '!H63:I64+'[8]Carlos B'!H63:I64+[8]CHRYSTIE!H63+[8]Croniz!H63+[8]Denny!H63+'[8]Dn-casos'!H63:I64+[8]Elizabeth!H63+[8]FRANCISCO!H63+[8]FRANKLIN!H63+[8]FREDDY!H63+'[8]FREDDY m'!H63:I64+[8]GLORIA!H63+[8]harold!H63+'[8]johanna e'!H63:I64+[8]jose!H63+[8]meldrick!H63+[8]MIOLANNY!H63+[8]Nancy!H63+[8]Richard!H63+'[8]Robert '!H63:I64+[8]CLEMENTE!H63+'[8]ROBERTO Q'!H63:I64+'[8]ROBINSON '!H63:I64+[8]Valentin!H63+[8]yasmely!H63+'[8]yubelky '!H63:I64+[8]YURISAN!H63</f>
        <v>0</v>
      </c>
      <c r="I63" s="892">
        <f>[8]AMAURY!I63+'[8]ANA '!I63:J64+[8]ANDREA!I63+[8]ANNA!I63+'[8]ASIA '!I63:J64+'[8]Carlos B'!I63:J64+[8]CHRYSTIE!I63+[8]Croniz!I63+[8]Denny!I63+'[8]Dn-casos'!I63:J64+[8]Elizabeth!I63+[8]FRANCISCO!I63+[8]FRANKLIN!I63+[8]FREDDY!I63+'[8]FREDDY m'!I63:J64+[8]GLORIA!I63+[8]harold!I63+'[8]johanna e'!I63:J64+[8]jose!I63+[8]meldrick!I63+[8]MIOLANNY!I63+[8]Nancy!I63+[8]Richard!I63+'[8]Robert '!I63:J64+[8]CLEMENTE!I63+'[8]ROBERTO Q'!I63:J64+'[8]ROBINSON '!I63:J64+[8]Valentin!I63+[8]yasmely!I63+'[8]yubelky '!I63:J64+[8]YURISAN!I63</f>
        <v>0</v>
      </c>
      <c r="J63" s="356">
        <f>SUM(F63:F63:I63)</f>
        <v>0</v>
      </c>
      <c r="K63" s="316"/>
    </row>
    <row r="64" spans="2:12" ht="14.25" customHeight="1" outlineLevel="1" thickTop="1" thickBot="1" x14ac:dyDescent="0.25">
      <c r="B64" s="316"/>
      <c r="C64" s="317"/>
      <c r="D64" s="392"/>
      <c r="E64" s="396" t="s">
        <v>121</v>
      </c>
      <c r="F64" s="892">
        <f>[8]AMAURY!F64+'[8]ANA '!F64:G65+[8]ANDREA!F64+[8]ANNA!F64+'[8]ASIA '!F64:G65+'[8]Carlos B'!F64:G65+[8]CHRYSTIE!F64+[8]Croniz!F64+[8]Denny!F64+'[8]Dn-casos'!F64:G65+[8]Elizabeth!F64+[8]FRANCISCO!F64+[8]FRANKLIN!F64+[8]FREDDY!F64+'[8]FREDDY m'!F64:G65+[8]GLORIA!F64+[8]harold!F64+'[8]johanna e'!F64:G65+[8]jose!F64+[8]meldrick!F64+[8]MIOLANNY!F64+[8]Nancy!F64+[8]Richard!F64+'[8]Robert '!F64:G65+[8]CLEMENTE!F64+'[8]ROBERTO Q'!F64:G65+'[8]ROBINSON '!F64:G65+[8]Valentin!F64+[8]yasmely!F64+'[8]yubelky '!F64:G65+[8]YURISAN!F64</f>
        <v>0</v>
      </c>
      <c r="G64" s="892">
        <f>[8]AMAURY!G64+'[8]ANA '!G64:H65+[8]ANDREA!G64+[8]ANNA!G64+'[8]ASIA '!G64:H65+'[8]Carlos B'!G64:H65+[8]CHRYSTIE!G64+[8]Croniz!G64+[8]Denny!G64+'[8]Dn-casos'!G64:H65+[8]Elizabeth!G64+[8]FRANCISCO!G64+[8]FRANKLIN!G64+[8]FREDDY!G64+'[8]FREDDY m'!G64:H65+[8]GLORIA!G64+[8]harold!G64+'[8]johanna e'!G64:H65+[8]jose!G64+[8]meldrick!G64+[8]MIOLANNY!G64+[8]Nancy!G64+[8]Richard!G64+'[8]Robert '!G64:H65+[8]CLEMENTE!G64+'[8]ROBERTO Q'!G64:H65+'[8]ROBINSON '!G64:H65+[8]Valentin!G64+[8]yasmely!G64+'[8]yubelky '!G64:H65+[8]YURISAN!G64</f>
        <v>0</v>
      </c>
      <c r="H64" s="892">
        <f>[8]AMAURY!H64+'[8]ANA '!H64:I65+[8]ANDREA!H64+[8]ANNA!H64+'[8]ASIA '!H64:I65+'[8]Carlos B'!H64:I65+[8]CHRYSTIE!H64+[8]Croniz!H64+[8]Denny!H64+'[8]Dn-casos'!H64:I65+[8]Elizabeth!H64+[8]FRANCISCO!H64+[8]FRANKLIN!H64+[8]FREDDY!H64+'[8]FREDDY m'!H64:I65+[8]GLORIA!H64+[8]harold!H64+'[8]johanna e'!H64:I65+[8]jose!H64+[8]meldrick!H64+[8]MIOLANNY!H64+[8]Nancy!H64+[8]Richard!H64+'[8]Robert '!H64:I65+[8]CLEMENTE!H64+'[8]ROBERTO Q'!H64:I65+'[8]ROBINSON '!H64:I65+[8]Valentin!H64+[8]yasmely!H64+'[8]yubelky '!H64:I65+[8]YURISAN!H64</f>
        <v>0</v>
      </c>
      <c r="I64" s="892">
        <f>[8]AMAURY!I64+'[8]ANA '!I64:J65+[8]ANDREA!I64+[8]ANNA!I64+'[8]ASIA '!I64:J65+'[8]Carlos B'!I64:J65+[8]CHRYSTIE!I64+[8]Croniz!I64+[8]Denny!I64+'[8]Dn-casos'!I64:J65+[8]Elizabeth!I64+[8]FRANCISCO!I64+[8]FRANKLIN!I64+[8]FREDDY!I64+'[8]FREDDY m'!I64:J65+[8]GLORIA!I64+[8]harold!I64+'[8]johanna e'!I64:J65+[8]jose!I64+[8]meldrick!I64+[8]MIOLANNY!I64+[8]Nancy!I64+[8]Richard!I64+'[8]Robert '!I64:J65+[8]CLEMENTE!I64+'[8]ROBERTO Q'!I64:J65+'[8]ROBINSON '!I64:J65+[8]Valentin!I64+[8]yasmely!I64+'[8]yubelky '!I64:J65+[8]YURISAN!I64</f>
        <v>0</v>
      </c>
      <c r="J64" s="356">
        <f>SUM(F64:F64:I64)</f>
        <v>0</v>
      </c>
      <c r="K64" s="317"/>
    </row>
    <row r="65" spans="2:11" ht="3.75" customHeight="1" thickTop="1" thickBot="1" x14ac:dyDescent="0.25">
      <c r="B65" s="397"/>
      <c r="C65" s="398"/>
      <c r="D65" s="399"/>
      <c r="E65" s="400"/>
      <c r="F65" s="401"/>
      <c r="G65" s="401"/>
      <c r="H65" s="401"/>
      <c r="I65" s="402"/>
      <c r="J65" s="403"/>
      <c r="K65" s="398"/>
    </row>
    <row r="66" spans="2:11" ht="12" customHeight="1" thickTop="1" x14ac:dyDescent="0.2">
      <c r="B66" s="316"/>
      <c r="C66" s="1355" t="s">
        <v>28</v>
      </c>
      <c r="D66" s="1356"/>
      <c r="E66" s="1356"/>
      <c r="F66" s="1356"/>
      <c r="G66" s="1356"/>
      <c r="H66" s="1356"/>
      <c r="I66" s="1357"/>
      <c r="J66" s="1327">
        <f>(J71+J73+J74+J75+J79+J80+J81+J82+J83+J84+J37+J42+J43+J44+J48+J50+J51+J52+J53+J55+J56+J60)</f>
        <v>122</v>
      </c>
      <c r="K66" s="316"/>
    </row>
    <row r="67" spans="2:11" ht="12" customHeight="1" x14ac:dyDescent="0.2">
      <c r="B67" s="316"/>
      <c r="C67" s="1358"/>
      <c r="D67" s="1359"/>
      <c r="E67" s="1359"/>
      <c r="F67" s="1359"/>
      <c r="G67" s="1359"/>
      <c r="H67" s="1359"/>
      <c r="I67" s="1360"/>
      <c r="J67" s="1328"/>
      <c r="K67" s="316"/>
    </row>
    <row r="68" spans="2:11" ht="12" customHeight="1" thickBot="1" x14ac:dyDescent="0.25">
      <c r="B68" s="316"/>
      <c r="C68" s="1361"/>
      <c r="D68" s="1362"/>
      <c r="E68" s="1362"/>
      <c r="F68" s="1362"/>
      <c r="G68" s="1362"/>
      <c r="H68" s="1362"/>
      <c r="I68" s="1363"/>
      <c r="J68" s="1329"/>
      <c r="K68" s="317"/>
    </row>
    <row r="69" spans="2:11" ht="14.25" customHeight="1" thickTop="1" thickBot="1" x14ac:dyDescent="0.25">
      <c r="B69" s="404"/>
      <c r="C69" s="405"/>
      <c r="D69" s="405"/>
      <c r="E69" s="405"/>
      <c r="F69" s="406"/>
      <c r="G69" s="406"/>
      <c r="H69" s="406"/>
      <c r="I69" s="407"/>
      <c r="J69" s="408"/>
      <c r="K69" s="316"/>
    </row>
    <row r="70" spans="2:11" ht="16.5" customHeight="1" thickTop="1" thickBot="1" x14ac:dyDescent="0.25">
      <c r="B70" s="404"/>
      <c r="C70" s="405"/>
      <c r="D70" s="1346" t="s">
        <v>141</v>
      </c>
      <c r="E70" s="1347"/>
      <c r="F70" s="409">
        <f>(F71)</f>
        <v>33</v>
      </c>
      <c r="G70" s="409">
        <f>(G71)</f>
        <v>6</v>
      </c>
      <c r="H70" s="409">
        <f>(H71)</f>
        <v>0</v>
      </c>
      <c r="I70" s="409">
        <f>(I71)</f>
        <v>0</v>
      </c>
      <c r="J70" s="853">
        <f>SUM(F70:I70)</f>
        <v>39</v>
      </c>
      <c r="K70" s="316"/>
    </row>
    <row r="71" spans="2:11" ht="14.25" customHeight="1" thickTop="1" thickBot="1" x14ac:dyDescent="0.25">
      <c r="B71" s="404"/>
      <c r="C71" s="405"/>
      <c r="D71" s="1344" t="s">
        <v>86</v>
      </c>
      <c r="E71" s="1345"/>
      <c r="F71" s="852">
        <f>[8]AMAURY!F71+'[8]ANA '!F71:G72+[8]ANDREA!F71+[8]ANNA!F71+'[8]ASIA '!F71:G72+'[8]Carlos B'!F71:G72+[8]CHRYSTIE!F71+[8]Croniz!F71+[8]Denny!F71+'[8]Dn-casos'!F71:G72+[8]Elizabeth!F71+[8]FRANCISCO!F71+[8]FRANKLIN!F71+[8]FREDDY!F71+'[8]FREDDY m'!F71:G72+[8]GLORIA!F71+[8]harold!F71+'[8]johanna e'!F71:G72+[8]jose!F71+[8]meldrick!F71+[8]MIOLANNY!F71+[8]Nancy!F71+[8]Richard!F71+'[8]Robert '!F71:G72+[8]CLEMENTE!F71+'[8]ROBERTO Q'!F71:G72+'[8]ROBINSON '!F71:G72+[8]Valentin!F71+[8]yasmely!F71+'[8]yubelky '!F71:G72+[8]YURISAN!F71</f>
        <v>33</v>
      </c>
      <c r="G71" s="852">
        <f>[8]AMAURY!G71+'[8]ANA '!G71:H72+[8]ANDREA!G71+[8]ANNA!G71+'[8]ASIA '!G71:H72+'[8]Carlos B'!G71:H72+[8]CHRYSTIE!G71+[8]Croniz!G71+[8]Denny!G71+'[8]Dn-casos'!G71:H72+[8]Elizabeth!G71+[8]FRANCISCO!G71+[8]FRANKLIN!G71+[8]FREDDY!G71+'[8]FREDDY m'!G71:H72+[8]GLORIA!G71+[8]harold!G71+'[8]johanna e'!G71:H72+[8]jose!G71+[8]meldrick!G71+[8]MIOLANNY!G71+[8]Nancy!G71+[8]Richard!G71+'[8]Robert '!G71:H72+[8]CLEMENTE!G71+'[8]ROBERTO Q'!G71:H72+'[8]ROBINSON '!G71:H72+[8]Valentin!G71+[8]yasmely!G71+'[8]yubelky '!G71:H72+[8]YURISAN!G71</f>
        <v>6</v>
      </c>
      <c r="H71" s="852">
        <f>[8]AMAURY!H71+'[8]ANA '!H71:I72+[8]ANDREA!H71+[8]ANNA!H71+'[8]ASIA '!H71:I72+'[8]Carlos B'!H71:I72+[8]CHRYSTIE!H71+[8]Croniz!H71+[8]Denny!H71+'[8]Dn-casos'!H71:I72+[8]Elizabeth!H71+[8]FRANCISCO!H71+[8]FRANKLIN!H71+[8]FREDDY!H71+'[8]FREDDY m'!H71:I72+[8]GLORIA!H71+[8]harold!H71+'[8]johanna e'!H71:I72+[8]jose!H71+[8]meldrick!H71+[8]MIOLANNY!H71+[8]Nancy!H71+[8]Richard!H71+'[8]Robert '!H71:I72+[8]CLEMENTE!H71+'[8]ROBERTO Q'!H71:I72+'[8]ROBINSON '!H71:I72+[8]Valentin!H71+[8]yasmely!H71+'[8]yubelky '!H71:I72+[8]YURISAN!H71</f>
        <v>0</v>
      </c>
      <c r="I71" s="852">
        <f>[8]AMAURY!I71+'[8]ANA '!I71:J72+[8]ANDREA!I71+[8]ANNA!I71+'[8]ASIA '!I71:J72+'[8]Carlos B'!I71:J72+[8]CHRYSTIE!I71+[8]Croniz!I71+[8]Denny!I71+'[8]Dn-casos'!I71:J72+[8]Elizabeth!I71+[8]FRANCISCO!I71+[8]FRANKLIN!I71+[8]FREDDY!I71+'[8]FREDDY m'!I71:J72+[8]GLORIA!I71+[8]harold!I71+'[8]johanna e'!I71:J72+[8]jose!I71+[8]meldrick!I71+[8]MIOLANNY!I71+[8]Nancy!I71+[8]Richard!I71+'[8]Robert '!I71:J72+[8]CLEMENTE!I71+'[8]ROBERTO Q'!I71:J72+'[8]ROBINSON '!I71:J72+[8]Valentin!I71+[8]yasmely!I71+'[8]yubelky '!I71:J72+[8]YURISAN!I71</f>
        <v>0</v>
      </c>
      <c r="J71" s="410">
        <f>SUM(F71:I71)</f>
        <v>39</v>
      </c>
      <c r="K71" s="316"/>
    </row>
    <row r="72" spans="2:11" ht="16.5" customHeight="1" thickTop="1" thickBot="1" x14ac:dyDescent="0.25">
      <c r="B72" s="316"/>
      <c r="C72" s="411"/>
      <c r="D72" s="1346" t="s">
        <v>140</v>
      </c>
      <c r="E72" s="1347"/>
      <c r="F72" s="409">
        <f>SUM(F73:F75)</f>
        <v>15</v>
      </c>
      <c r="G72" s="409">
        <f>SUM(G73:G75)</f>
        <v>0</v>
      </c>
      <c r="H72" s="409">
        <f>SUM(H73:H75)</f>
        <v>0</v>
      </c>
      <c r="I72" s="409">
        <f>SUM(I73:I75)</f>
        <v>0</v>
      </c>
      <c r="J72" s="853">
        <f t="shared" ref="J72:J87" si="2">SUM(F72:I72)</f>
        <v>15</v>
      </c>
      <c r="K72" s="316"/>
    </row>
    <row r="73" spans="2:11" ht="14.25" customHeight="1" outlineLevel="1" thickTop="1" thickBot="1" x14ac:dyDescent="0.25">
      <c r="B73" s="316"/>
      <c r="C73" s="411"/>
      <c r="D73" s="383"/>
      <c r="E73" s="412" t="s">
        <v>29</v>
      </c>
      <c r="F73" s="852">
        <f>[8]AMAURY!F73+'[8]ANA '!F73:G74+[8]ANDREA!F73+[8]ANNA!F73+'[8]ASIA '!F73:G74+'[8]Carlos B'!F73:G74+[8]CHRYSTIE!F73+[8]Croniz!F73+[8]Denny!F73+'[8]Dn-casos'!F73:G74+[8]Elizabeth!F73+[8]FRANCISCO!F73+[8]FRANKLIN!F73+[8]FREDDY!F73+'[8]FREDDY m'!F73:G74+[8]GLORIA!F73+[8]harold!F73+'[8]johanna e'!F73:G74+[8]jose!F73+[8]meldrick!F73+[8]MIOLANNY!F73+[8]Nancy!F73+[8]Richard!F73+'[8]Robert '!F73:G74+[8]CLEMENTE!F73+'[8]ROBERTO Q'!F73:G74+'[8]ROBINSON '!F73:G74+[8]Valentin!F73+[8]yasmely!F73+'[8]yubelky '!F73:G74+[8]YURISAN!F73</f>
        <v>0</v>
      </c>
      <c r="G73" s="852">
        <f>[8]AMAURY!G73+'[8]ANA '!G73:H74+[8]ANDREA!G73+[8]ANNA!G73+'[8]ASIA '!G73:H74+'[8]Carlos B'!G73:H74+[8]CHRYSTIE!G73+[8]Croniz!G73+[8]Denny!G73+'[8]Dn-casos'!G73:H74+[8]Elizabeth!G73+[8]FRANCISCO!G73+[8]FRANKLIN!G73+[8]FREDDY!G73+'[8]FREDDY m'!G73:H74+[8]GLORIA!G73+[8]harold!G73+'[8]johanna e'!G73:H74+[8]jose!G73+[8]meldrick!G73+[8]MIOLANNY!G73+[8]Nancy!G73+[8]Richard!G73+'[8]Robert '!G73:H74+[8]CLEMENTE!G73+'[8]ROBERTO Q'!G73:H74+'[8]ROBINSON '!G73:H74+[8]Valentin!G73+[8]yasmely!G73+'[8]yubelky '!G73:H74+[8]YURISAN!G73</f>
        <v>0</v>
      </c>
      <c r="H73" s="852">
        <f>[8]AMAURY!H73+'[8]ANA '!H73:I74+[8]ANDREA!H73+[8]ANNA!H73+'[8]ASIA '!H73:I74+'[8]Carlos B'!H73:I74+[8]CHRYSTIE!H73+[8]Croniz!H73+[8]Denny!H73+'[8]Dn-casos'!H73:I74+[8]Elizabeth!H73+[8]FRANCISCO!H73+[8]FRANKLIN!H73+[8]FREDDY!H73+'[8]FREDDY m'!H73:I74+[8]GLORIA!H73+[8]harold!H73+'[8]johanna e'!H73:I74+[8]jose!H73+[8]meldrick!H73+[8]MIOLANNY!H73+[8]Nancy!H73+[8]Richard!H73+'[8]Robert '!H73:I74+[8]CLEMENTE!H73+'[8]ROBERTO Q'!H73:I74+'[8]ROBINSON '!H73:I74+[8]Valentin!H73+[8]yasmely!H73+'[8]yubelky '!H73:I74+[8]YURISAN!H73</f>
        <v>0</v>
      </c>
      <c r="I73" s="852">
        <f>[8]AMAURY!I73+'[8]ANA '!I73:J74+[8]ANDREA!I73+[8]ANNA!I73+'[8]ASIA '!I73:J74+'[8]Carlos B'!I73:J74+[8]CHRYSTIE!I73+[8]Croniz!I73+[8]Denny!I73+'[8]Dn-casos'!I73:J74+[8]Elizabeth!I73+[8]FRANCISCO!I73+[8]FRANKLIN!I73+[8]FREDDY!I73+'[8]FREDDY m'!I73:J74+[8]GLORIA!I73+[8]harold!I73+'[8]johanna e'!I73:J74+[8]jose!I73+[8]meldrick!I73+[8]MIOLANNY!I73+[8]Nancy!I73+[8]Richard!I73+'[8]Robert '!I73:J74+[8]CLEMENTE!I73+'[8]ROBERTO Q'!I73:J74+'[8]ROBINSON '!I73:J74+[8]Valentin!I73+[8]yasmely!I73+'[8]yubelky '!I73:J74+[8]YURISAN!I73</f>
        <v>0</v>
      </c>
      <c r="J73" s="410">
        <f t="shared" si="2"/>
        <v>0</v>
      </c>
      <c r="K73" s="316"/>
    </row>
    <row r="74" spans="2:11" ht="14.25" outlineLevel="1" thickTop="1" thickBot="1" x14ac:dyDescent="0.25">
      <c r="B74" s="316"/>
      <c r="C74" s="411"/>
      <c r="D74" s="383"/>
      <c r="E74" s="413" t="s">
        <v>57</v>
      </c>
      <c r="F74" s="852">
        <f>[8]AMAURY!F74+'[8]ANA '!F74:G75+[8]ANDREA!F74+[8]ANNA!F74+'[8]ASIA '!F74:G75+'[8]Carlos B'!F74:G75+[8]CHRYSTIE!F74+[8]Croniz!F74+[8]Denny!F74+'[8]Dn-casos'!F74:G75+[8]Elizabeth!F74+[8]FRANCISCO!F74+[8]FRANKLIN!F74+[8]FREDDY!F74+'[8]FREDDY m'!F74:G75+[8]GLORIA!F74+[8]harold!F74+'[8]johanna e'!F74:G75+[8]jose!F74+[8]meldrick!F74+[8]MIOLANNY!F74+[8]Nancy!F74+[8]Richard!F74+'[8]Robert '!F74:G75+[8]CLEMENTE!F74+'[8]ROBERTO Q'!F74:G75+'[8]ROBINSON '!F74:G75+[8]Valentin!F74+[8]yasmely!F74+'[8]yubelky '!F74:G75+[8]YURISAN!F74</f>
        <v>15</v>
      </c>
      <c r="G74" s="852">
        <f>[8]AMAURY!G74+'[8]ANA '!G74:H75+[8]ANDREA!G74+[8]ANNA!G74+'[8]ASIA '!G74:H75+'[8]Carlos B'!G74:H75+[8]CHRYSTIE!G74+[8]Croniz!G74+[8]Denny!G74+'[8]Dn-casos'!G74:H75+[8]Elizabeth!G74+[8]FRANCISCO!G74+[8]FRANKLIN!G74+[8]FREDDY!G74+'[8]FREDDY m'!G74:H75+[8]GLORIA!G74+[8]harold!G74+'[8]johanna e'!G74:H75+[8]jose!G74+[8]meldrick!G74+[8]MIOLANNY!G74+[8]Nancy!G74+[8]Richard!G74+'[8]Robert '!G74:H75+[8]CLEMENTE!G74+'[8]ROBERTO Q'!G74:H75+'[8]ROBINSON '!G74:H75+[8]Valentin!G74+[8]yasmely!G74+'[8]yubelky '!G74:H75+[8]YURISAN!G74</f>
        <v>0</v>
      </c>
      <c r="H74" s="852">
        <f>[8]AMAURY!H74+'[8]ANA '!H74:I75+[8]ANDREA!H74+[8]ANNA!H74+'[8]ASIA '!H74:I75+'[8]Carlos B'!H74:I75+[8]CHRYSTIE!H74+[8]Croniz!H74+[8]Denny!H74+'[8]Dn-casos'!H74:I75+[8]Elizabeth!H74+[8]FRANCISCO!H74+[8]FRANKLIN!H74+[8]FREDDY!H74+'[8]FREDDY m'!H74:I75+[8]GLORIA!H74+[8]harold!H74+'[8]johanna e'!H74:I75+[8]jose!H74+[8]meldrick!H74+[8]MIOLANNY!H74+[8]Nancy!H74+[8]Richard!H74+'[8]Robert '!H74:I75+[8]CLEMENTE!H74+'[8]ROBERTO Q'!H74:I75+'[8]ROBINSON '!H74:I75+[8]Valentin!H74+[8]yasmely!H74+'[8]yubelky '!H74:I75+[8]YURISAN!H74</f>
        <v>0</v>
      </c>
      <c r="I74" s="852">
        <f>[8]AMAURY!I74+'[8]ANA '!I74:J75+[8]ANDREA!I74+[8]ANNA!I74+'[8]ASIA '!I74:J75+'[8]Carlos B'!I74:J75+[8]CHRYSTIE!I74+[8]Croniz!I74+[8]Denny!I74+'[8]Dn-casos'!I74:J75+[8]Elizabeth!I74+[8]FRANCISCO!I74+[8]FRANKLIN!I74+[8]FREDDY!I74+'[8]FREDDY m'!I74:J75+[8]GLORIA!I74+[8]harold!I74+'[8]johanna e'!I74:J75+[8]jose!I74+[8]meldrick!I74+[8]MIOLANNY!I74+[8]Nancy!I74+[8]Richard!I74+'[8]Robert '!I74:J75+[8]CLEMENTE!I74+'[8]ROBERTO Q'!I74:J75+'[8]ROBINSON '!I74:J75+[8]Valentin!I74+[8]yasmely!I74+'[8]yubelky '!I74:J75+[8]YURISAN!I74</f>
        <v>0</v>
      </c>
      <c r="J74" s="410">
        <f t="shared" si="2"/>
        <v>15</v>
      </c>
      <c r="K74" s="316"/>
    </row>
    <row r="75" spans="2:11" ht="14.25" outlineLevel="1" thickTop="1" thickBot="1" x14ac:dyDescent="0.25">
      <c r="B75" s="316"/>
      <c r="C75" s="411"/>
      <c r="D75" s="414"/>
      <c r="E75" s="415" t="s">
        <v>58</v>
      </c>
      <c r="F75" s="852">
        <f>[8]AMAURY!F75+'[8]ANA '!F75:G76+[8]ANDREA!F75+[8]ANNA!F75+'[8]ASIA '!F75:G76+'[8]Carlos B'!F75:G76+[8]CHRYSTIE!F75+[8]Croniz!F75+[8]Denny!F75+'[8]Dn-casos'!F75:G76+[8]Elizabeth!F75+[8]FRANCISCO!F75+[8]FRANKLIN!F75+[8]FREDDY!F75+'[8]FREDDY m'!F75:G76+[8]GLORIA!F75+[8]harold!F75+'[8]johanna e'!F75:G76+[8]jose!F75+[8]meldrick!F75+[8]MIOLANNY!F75+[8]Nancy!F75+[8]Richard!F75+'[8]Robert '!F75:G76+[8]CLEMENTE!F75+'[8]ROBERTO Q'!F75:G76+'[8]ROBINSON '!F75:G76+[8]Valentin!F75+[8]yasmely!F75+'[8]yubelky '!F75:G76+[8]YURISAN!F75</f>
        <v>0</v>
      </c>
      <c r="G75" s="852">
        <f>[8]AMAURY!G75+'[8]ANA '!G75:H76+[8]ANDREA!G75+[8]ANNA!G75+'[8]ASIA '!G75:H76+'[8]Carlos B'!G75:H76+[8]CHRYSTIE!G75+[8]Croniz!G75+[8]Denny!G75+'[8]Dn-casos'!G75:H76+[8]Elizabeth!G75+[8]FRANCISCO!G75+[8]FRANKLIN!G75+[8]FREDDY!G75+'[8]FREDDY m'!G75:H76+[8]GLORIA!G75+[8]harold!G75+'[8]johanna e'!G75:H76+[8]jose!G75+[8]meldrick!G75+[8]MIOLANNY!G75+[8]Nancy!G75+[8]Richard!G75+'[8]Robert '!G75:H76+[8]CLEMENTE!G75+'[8]ROBERTO Q'!G75:H76+'[8]ROBINSON '!G75:H76+[8]Valentin!G75+[8]yasmely!G75+'[8]yubelky '!G75:H76+[8]YURISAN!G75</f>
        <v>0</v>
      </c>
      <c r="H75" s="852">
        <f>[8]AMAURY!H75+'[8]ANA '!H75:I76+[8]ANDREA!H75+[8]ANNA!H75+'[8]ASIA '!H75:I76+'[8]Carlos B'!H75:I76+[8]CHRYSTIE!H75+[8]Croniz!H75+[8]Denny!H75+'[8]Dn-casos'!H75:I76+[8]Elizabeth!H75+[8]FRANCISCO!H75+[8]FRANKLIN!H75+[8]FREDDY!H75+'[8]FREDDY m'!H75:I76+[8]GLORIA!H75+[8]harold!H75+'[8]johanna e'!H75:I76+[8]jose!H75+[8]meldrick!H75+[8]MIOLANNY!H75+[8]Nancy!H75+[8]Richard!H75+'[8]Robert '!H75:I76+[8]CLEMENTE!H75+'[8]ROBERTO Q'!H75:I76+'[8]ROBINSON '!H75:I76+[8]Valentin!H75+[8]yasmely!H75+'[8]yubelky '!H75:I76+[8]YURISAN!H75</f>
        <v>0</v>
      </c>
      <c r="I75" s="852">
        <f>[8]AMAURY!I75+'[8]ANA '!I75:J76+[8]ANDREA!I75+[8]ANNA!I75+'[8]ASIA '!I75:J76+'[8]Carlos B'!I75:J76+[8]CHRYSTIE!I75+[8]Croniz!I75+[8]Denny!I75+'[8]Dn-casos'!I75:J76+[8]Elizabeth!I75+[8]FRANCISCO!I75+[8]FRANKLIN!I75+[8]FREDDY!I75+'[8]FREDDY m'!I75:J76+[8]GLORIA!I75+[8]harold!I75+'[8]johanna e'!I75:J76+[8]jose!I75+[8]meldrick!I75+[8]MIOLANNY!I75+[8]Nancy!I75+[8]Richard!I75+'[8]Robert '!I75:J76+[8]CLEMENTE!I75+'[8]ROBERTO Q'!I75:J76+'[8]ROBINSON '!I75:J76+[8]Valentin!I75+[8]yasmely!I75+'[8]yubelky '!I75:J76+[8]YURISAN!I75</f>
        <v>0</v>
      </c>
      <c r="J75" s="408">
        <f t="shared" si="2"/>
        <v>0</v>
      </c>
      <c r="K75" s="316"/>
    </row>
    <row r="76" spans="2:11" ht="35.25" customHeight="1" thickTop="1" thickBot="1" x14ac:dyDescent="0.3">
      <c r="B76" s="316"/>
      <c r="C76" s="1348" t="s">
        <v>43</v>
      </c>
      <c r="D76" s="1349"/>
      <c r="E76" s="1349"/>
      <c r="F76" s="1349"/>
      <c r="G76" s="1349"/>
      <c r="H76" s="1349"/>
      <c r="I76" s="1350"/>
      <c r="J76" s="416">
        <f>(H256-J66)</f>
        <v>11044</v>
      </c>
      <c r="K76" s="316"/>
    </row>
    <row r="77" spans="2:11" ht="16.5" customHeight="1" thickTop="1" thickBot="1" x14ac:dyDescent="0.25">
      <c r="B77" s="316"/>
      <c r="C77" s="341"/>
      <c r="D77" s="1351" t="s">
        <v>146</v>
      </c>
      <c r="E77" s="1352"/>
      <c r="F77" s="417">
        <f>[8]AMAURY!F77+'[8]ANA '!F77:G78+[8]ANDREA!F77+[8]ANNA!F77+'[8]ASIA '!F77:G78+'[8]Carlos B'!F77:G78+[8]CHRYSTIE!F77+[8]Croniz!F77+[8]Denny!F77+'[8]Dn-casos'!F77:G78+[8]Elizabeth!F77+[8]FRANCISCO!F77+[8]FRANKLIN!F77+[8]FREDDY!F77+'[8]FREDDY m'!F77:G78+[8]GLORIA!F77+[8]harold!F77+'[8]johanna e'!F77:G78+[8]jose!F77+[8]meldrick!F77+[8]MIOLANNY!F77+[8]Nancy!F77+[8]Richard!F77+'[8]Robert '!F77:G78+[8]CLEMENTE!F77+'[8]ROBERTO Q'!F77:G78+'[8]ROBINSON '!F77:G78+[8]Valentin!F77+[8]yasmely!F77+'[8]yubelky '!F77:G78+[8]YURISAN!F77</f>
        <v>0</v>
      </c>
      <c r="G77" s="417"/>
      <c r="H77" s="417">
        <f>[8]AMAURY!H77+'[8]ANA '!H77:I78+[8]ANDREA!H77+[8]ANNA!H77+'[8]ASIA '!H77:I78+'[8]Carlos B'!H77:I78+[8]CHRYSTIE!H77+[8]Croniz!H77+[8]Denny!H77+'[8]Dn-casos'!H77:I78+[8]Elizabeth!H77+[8]FRANCISCO!H77+[8]FRANKLIN!H77+[8]FREDDY!H77+'[8]FREDDY m'!H77:I78+[8]GLORIA!H77+[8]harold!H77+'[8]johanna e'!H77:I78+[8]jose!H77+[8]meldrick!H77+[8]MIOLANNY!H77+[8]Nancy!H77+[8]Richard!H77+'[8]Robert '!H77:I78+[8]CLEMENTE!H77+'[8]ROBERTO Q'!H77:I78+'[8]ROBINSON '!H77:I78+[8]Valentin!H77+[8]yasmely!H77+'[8]yubelky '!H77:I78+[8]YURISAN!H77</f>
        <v>0</v>
      </c>
      <c r="I77" s="417">
        <f>[8]AMAURY!I77+'[8]ANA '!I77:J78+[8]ANDREA!I77+[8]ANNA!I77+'[8]ASIA '!I77:J78+'[8]Carlos B'!I77:J78+[8]CHRYSTIE!I77+[8]Croniz!I77+[8]Denny!I77+'[8]Dn-casos'!I77:J78+[8]Elizabeth!I77+[8]FRANCISCO!I77+[8]FRANKLIN!I77+[8]FREDDY!I77+'[8]FREDDY m'!I77:J78+[8]GLORIA!I77+[8]harold!I77+'[8]johanna e'!I77:J78+[8]jose!I77+[8]meldrick!I77+[8]MIOLANNY!I77+[8]Nancy!I77+[8]Richard!I77+'[8]Robert '!I77:J78+[8]CLEMENTE!I77+'[8]ROBERTO Q'!I77:J78+'[8]ROBINSON '!I77:J78+[8]Valentin!I77+[8]yasmely!I77+'[8]yubelky '!I77:J78+[8]YURISAN!I77</f>
        <v>0</v>
      </c>
      <c r="J77" s="418">
        <f t="shared" si="2"/>
        <v>0</v>
      </c>
      <c r="K77" s="316"/>
    </row>
    <row r="78" spans="2:11" ht="16.5" customHeight="1" thickTop="1" thickBot="1" x14ac:dyDescent="0.25">
      <c r="B78" s="316"/>
      <c r="C78" s="341"/>
      <c r="D78" s="1353" t="s">
        <v>147</v>
      </c>
      <c r="E78" s="1354"/>
      <c r="F78" s="854">
        <f>(F79+F80+F81+F82+F83+F84+F85+F86+F87)</f>
        <v>74</v>
      </c>
      <c r="G78" s="854">
        <f>(G79+G80+G81+G82+G83+G84+G85+G86+G87)</f>
        <v>0</v>
      </c>
      <c r="H78" s="854">
        <f>(H79+H80+H81+H82+H83+H84+H85+H86+H87)</f>
        <v>0</v>
      </c>
      <c r="I78" s="854">
        <f>(I79+I80+I81+I82+I83+I84+I85+I86+I87)</f>
        <v>0</v>
      </c>
      <c r="J78" s="420">
        <f>SUM(F78:I78)</f>
        <v>74</v>
      </c>
      <c r="K78" s="316"/>
    </row>
    <row r="79" spans="2:11" ht="14.25" customHeight="1" outlineLevel="1" thickTop="1" thickBot="1" x14ac:dyDescent="0.25">
      <c r="B79" s="316"/>
      <c r="C79" s="341"/>
      <c r="D79" s="383"/>
      <c r="E79" s="421" t="s">
        <v>112</v>
      </c>
      <c r="F79" s="417">
        <f>[8]AMAURY!F79+'[8]ANA '!F79:G80+[8]ANDREA!F79+[8]ANNA!F79+'[8]ASIA '!F79:G80+'[8]Carlos B'!F79:G80+[8]CHRYSTIE!F79+[8]Croniz!F79+[8]Denny!F79+'[8]Dn-casos'!F79:G80+[8]Elizabeth!F79+[8]FRANCISCO!F79+[8]FRANKLIN!F79+[8]FREDDY!F79+'[8]FREDDY m'!F79:G80+[8]GLORIA!F79+[8]harold!F79+'[8]johanna e'!F79:G80+[8]jose!F79+[8]meldrick!F79+[8]MIOLANNY!F79+[8]Nancy!F79+[8]Richard!F79+'[8]Robert '!F79:G80+[8]CLEMENTE!F79+'[8]ROBERTO Q'!F79:G80+'[8]ROBINSON '!F79:G80+[8]Valentin!F79+[8]yasmely!F79+'[8]yubelky '!F79:G80+[8]YURISAN!F79</f>
        <v>4</v>
      </c>
      <c r="G79" s="417">
        <f>[8]AMAURY!G79+'[8]ANA '!G79:H80+[8]ANDREA!G79+[8]ANNA!G79+'[8]ASIA '!G79:H80+'[8]Carlos B'!G79:H80+[8]CHRYSTIE!G79+[8]Croniz!G79+[8]Denny!G79+'[8]Dn-casos'!G79:H80+[8]Elizabeth!G79+[8]FRANCISCO!G79+[8]FRANKLIN!G79+[8]FREDDY!G79+'[8]FREDDY m'!G79:H80+[8]GLORIA!G79+[8]harold!G79+'[8]johanna e'!G79:H80+[8]jose!G79+[8]meldrick!G79+[8]MIOLANNY!G79+[8]Nancy!G79+[8]Richard!G79+'[8]Robert '!G79:H80+[8]CLEMENTE!G79+'[8]ROBERTO Q'!G79:H80+'[8]ROBINSON '!G79:H80+[8]Valentin!G79+[8]yasmely!G79+'[8]yubelky '!G79:H80+[8]YURISAN!G79</f>
        <v>0</v>
      </c>
      <c r="H79" s="417">
        <f>[8]AMAURY!H79+'[8]ANA '!H79:I80+[8]ANDREA!H79+[8]ANNA!H79+'[8]ASIA '!H79:I80+'[8]Carlos B'!H79:I80+[8]CHRYSTIE!H79+[8]Croniz!H79+[8]Denny!H79+'[8]Dn-casos'!H79:I80+[8]Elizabeth!H79+[8]FRANCISCO!H79+[8]FRANKLIN!H79+[8]FREDDY!H79+'[8]FREDDY m'!H79:I80+[8]GLORIA!H79+[8]harold!H79+'[8]johanna e'!H79:I80+[8]jose!H79+[8]meldrick!H79+[8]MIOLANNY!H79+[8]Nancy!H79+[8]Richard!H79+'[8]Robert '!H79:I80+[8]CLEMENTE!H79+'[8]ROBERTO Q'!H79:I80+'[8]ROBINSON '!H79:I80+[8]Valentin!H79+[8]yasmely!H79+'[8]yubelky '!H79:I80+[8]YURISAN!H79</f>
        <v>0</v>
      </c>
      <c r="I79" s="417">
        <f>[8]AMAURY!I79+'[8]ANA '!I79:J80+[8]ANDREA!I79+[8]ANNA!I79+'[8]ASIA '!I79:J80+'[8]Carlos B'!I79:J80+[8]CHRYSTIE!I79+[8]Croniz!I79+[8]Denny!I79+'[8]Dn-casos'!I79:J80+[8]Elizabeth!I79+[8]FRANCISCO!I79+[8]FRANKLIN!I79+[8]FREDDY!I79+'[8]FREDDY m'!I79:J80+[8]GLORIA!I79+[8]harold!I79+'[8]johanna e'!I79:J80+[8]jose!I79+[8]meldrick!I79+[8]MIOLANNY!I79+[8]Nancy!I79+[8]Richard!I79+'[8]Robert '!I79:J80+[8]CLEMENTE!I79+'[8]ROBERTO Q'!I79:J80+'[8]ROBINSON '!I79:J80+[8]Valentin!I79+[8]yasmely!I79+'[8]yubelky '!I79:J80+[8]YURISAN!I79</f>
        <v>0</v>
      </c>
      <c r="J79" s="423">
        <f t="shared" si="2"/>
        <v>4</v>
      </c>
      <c r="K79" s="316"/>
    </row>
    <row r="80" spans="2:11" ht="14.25" customHeight="1" outlineLevel="1" thickTop="1" thickBot="1" x14ac:dyDescent="0.25">
      <c r="B80" s="316"/>
      <c r="C80" s="341"/>
      <c r="D80" s="383"/>
      <c r="E80" s="424" t="s">
        <v>108</v>
      </c>
      <c r="F80" s="417">
        <f>[8]AMAURY!F80+'[8]ANA '!F80:G81+[8]ANDREA!F80+[8]ANNA!F80+'[8]ASIA '!F80:G81+'[8]Carlos B'!F80:G81+[8]CHRYSTIE!F80+[8]Croniz!F80+[8]Denny!F80+'[8]Dn-casos'!F80:G81+[8]Elizabeth!F80+[8]FRANCISCO!F80+[8]FRANKLIN!F80+[8]FREDDY!F80+'[8]FREDDY m'!F80:G81+[8]GLORIA!F80+[8]harold!F80+'[8]johanna e'!F80:G81+[8]jose!F80+[8]meldrick!F80+[8]MIOLANNY!F80+[8]Nancy!F80+[8]Richard!F80+'[8]Robert '!F80:G81+[8]CLEMENTE!F80+'[8]ROBERTO Q'!F80:G81+'[8]ROBINSON '!F80:G81+[8]Valentin!F80+[8]yasmely!F80+'[8]yubelky '!F80:G81+[8]YURISAN!F80</f>
        <v>0</v>
      </c>
      <c r="G80" s="417">
        <f>[8]AMAURY!G80+'[8]ANA '!G80:H81+[8]ANDREA!G80+[8]ANNA!G80+'[8]ASIA '!G80:H81+'[8]Carlos B'!G80:H81+[8]CHRYSTIE!G80+[8]Croniz!G80+[8]Denny!G80+'[8]Dn-casos'!G80:H81+[8]Elizabeth!G80+[8]FRANCISCO!G80+[8]FRANKLIN!G80+[8]FREDDY!G80+'[8]FREDDY m'!G80:H81+[8]GLORIA!G80+[8]harold!G80+'[8]johanna e'!G80:H81+[8]jose!G80+[8]meldrick!G80+[8]MIOLANNY!G80+[8]Nancy!G80+[8]Richard!G80+'[8]Robert '!G80:H81+[8]CLEMENTE!G80+'[8]ROBERTO Q'!G80:H81+'[8]ROBINSON '!G80:H81+[8]Valentin!G80+[8]yasmely!G80+'[8]yubelky '!G80:H81+[8]YURISAN!G80</f>
        <v>0</v>
      </c>
      <c r="H80" s="417">
        <f>[8]AMAURY!H80+'[8]ANA '!H80:I81+[8]ANDREA!H80+[8]ANNA!H80+'[8]ASIA '!H80:I81+'[8]Carlos B'!H80:I81+[8]CHRYSTIE!H80+[8]Croniz!H80+[8]Denny!H80+'[8]Dn-casos'!H80:I81+[8]Elizabeth!H80+[8]FRANCISCO!H80+[8]FRANKLIN!H80+[8]FREDDY!H80+'[8]FREDDY m'!H80:I81+[8]GLORIA!H80+[8]harold!H80+'[8]johanna e'!H80:I81+[8]jose!H80+[8]meldrick!H80+[8]MIOLANNY!H80+[8]Nancy!H80+[8]Richard!H80+'[8]Robert '!H80:I81+[8]CLEMENTE!H80+'[8]ROBERTO Q'!H80:I81+'[8]ROBINSON '!H80:I81+[8]Valentin!H80+[8]yasmely!H80+'[8]yubelky '!H80:I81+[8]YURISAN!H80</f>
        <v>0</v>
      </c>
      <c r="I80" s="417">
        <f>[8]AMAURY!I80+'[8]ANA '!I80:J81+[8]ANDREA!I80+[8]ANNA!I80+'[8]ASIA '!I80:J81+'[8]Carlos B'!I80:J81+[8]CHRYSTIE!I80+[8]Croniz!I80+[8]Denny!I80+'[8]Dn-casos'!I80:J81+[8]Elizabeth!I80+[8]FRANCISCO!I80+[8]FRANKLIN!I80+[8]FREDDY!I80+'[8]FREDDY m'!I80:J81+[8]GLORIA!I80+[8]harold!I80+'[8]johanna e'!I80:J81+[8]jose!I80+[8]meldrick!I80+[8]MIOLANNY!I80+[8]Nancy!I80+[8]Richard!I80+'[8]Robert '!I80:J81+[8]CLEMENTE!I80+'[8]ROBERTO Q'!I80:J81+'[8]ROBINSON '!I80:J81+[8]Valentin!I80+[8]yasmely!I80+'[8]yubelky '!I80:J81+[8]YURISAN!I80</f>
        <v>0</v>
      </c>
      <c r="J80" s="423">
        <f>SUM(F80:I80)</f>
        <v>0</v>
      </c>
      <c r="K80" s="316"/>
    </row>
    <row r="81" spans="2:12" ht="14.25" customHeight="1" outlineLevel="1" thickTop="1" thickBot="1" x14ac:dyDescent="0.25">
      <c r="B81" s="316"/>
      <c r="C81" s="341"/>
      <c r="D81" s="383"/>
      <c r="E81" s="425" t="s">
        <v>109</v>
      </c>
      <c r="F81" s="417">
        <f>[8]AMAURY!F81+'[8]ANA '!F81:G82+[8]ANDREA!F81+[8]ANNA!F81+'[8]ASIA '!F81:G82+'[8]Carlos B'!F81:G82+[8]CHRYSTIE!F81+[8]Croniz!F81+[8]Denny!F81+'[8]Dn-casos'!F81:G82+[8]Elizabeth!F81+[8]FRANCISCO!F81+[8]FRANKLIN!F81+[8]FREDDY!F81+'[8]FREDDY m'!F81:G82+[8]GLORIA!F81+[8]harold!F81+'[8]johanna e'!F81:G82+[8]jose!F81+[8]meldrick!F81+[8]MIOLANNY!F81+[8]Nancy!F81+[8]Richard!F81+'[8]Robert '!F81:G82+[8]CLEMENTE!F81+'[8]ROBERTO Q'!F81:G82+'[8]ROBINSON '!F81:G82+[8]Valentin!F81+[8]yasmely!F81+'[8]yubelky '!F81:G82+[8]YURISAN!F81</f>
        <v>0</v>
      </c>
      <c r="G81" s="417">
        <f>[8]AMAURY!G81+'[8]ANA '!G81:H82+[8]ANDREA!G81+[8]ANNA!G81+'[8]ASIA '!G81:H82+'[8]Carlos B'!G81:H82+[8]CHRYSTIE!G81+[8]Croniz!G81+[8]Denny!G81+'[8]Dn-casos'!G81:H82+[8]Elizabeth!G81+[8]FRANCISCO!G81+[8]FRANKLIN!G81+[8]FREDDY!G81+'[8]FREDDY m'!G81:H82+[8]GLORIA!G81+[8]harold!G81+'[8]johanna e'!G81:H82+[8]jose!G81+[8]meldrick!G81+[8]MIOLANNY!G81+[8]Nancy!G81+[8]Richard!G81+'[8]Robert '!G81:H82+[8]CLEMENTE!G81+'[8]ROBERTO Q'!G81:H82+'[8]ROBINSON '!G81:H82+[8]Valentin!G81+[8]yasmely!G81+'[8]yubelky '!G81:H82+[8]YURISAN!G81</f>
        <v>0</v>
      </c>
      <c r="H81" s="417">
        <f>[8]AMAURY!H81+'[8]ANA '!H81:I82+[8]ANDREA!H81+[8]ANNA!H81+'[8]ASIA '!H81:I82+'[8]Carlos B'!H81:I82+[8]CHRYSTIE!H81+[8]Croniz!H81+[8]Denny!H81+'[8]Dn-casos'!H81:I82+[8]Elizabeth!H81+[8]FRANCISCO!H81+[8]FRANKLIN!H81+[8]FREDDY!H81+'[8]FREDDY m'!H81:I82+[8]GLORIA!H81+[8]harold!H81+'[8]johanna e'!H81:I82+[8]jose!H81+[8]meldrick!H81+[8]MIOLANNY!H81+[8]Nancy!H81+[8]Richard!H81+'[8]Robert '!H81:I82+[8]CLEMENTE!H81+'[8]ROBERTO Q'!H81:I82+'[8]ROBINSON '!H81:I82+[8]Valentin!H81+[8]yasmely!H81+'[8]yubelky '!H81:I82+[8]YURISAN!H81</f>
        <v>0</v>
      </c>
      <c r="I81" s="417">
        <f>[8]AMAURY!I81+'[8]ANA '!I81:J82+[8]ANDREA!I81+[8]ANNA!I81+'[8]ASIA '!I81:J82+'[8]Carlos B'!I81:J82+[8]CHRYSTIE!I81+[8]Croniz!I81+[8]Denny!I81+'[8]Dn-casos'!I81:J82+[8]Elizabeth!I81+[8]FRANCISCO!I81+[8]FRANKLIN!I81+[8]FREDDY!I81+'[8]FREDDY m'!I81:J82+[8]GLORIA!I81+[8]harold!I81+'[8]johanna e'!I81:J82+[8]jose!I81+[8]meldrick!I81+[8]MIOLANNY!I81+[8]Nancy!I81+[8]Richard!I81+'[8]Robert '!I81:J82+[8]CLEMENTE!I81+'[8]ROBERTO Q'!I81:J82+'[8]ROBINSON '!I81:J82+[8]Valentin!I81+[8]yasmely!I81+'[8]yubelky '!I81:J82+[8]YURISAN!I81</f>
        <v>0</v>
      </c>
      <c r="J81" s="423">
        <f t="shared" si="2"/>
        <v>0</v>
      </c>
      <c r="K81" s="316"/>
    </row>
    <row r="82" spans="2:12" ht="14.25" customHeight="1" outlineLevel="1" thickTop="1" thickBot="1" x14ac:dyDescent="0.25">
      <c r="B82" s="316"/>
      <c r="C82" s="341"/>
      <c r="D82" s="383"/>
      <c r="E82" s="425" t="s">
        <v>111</v>
      </c>
      <c r="F82" s="417">
        <f>[8]AMAURY!F82+'[8]ANA '!F82:G83+[8]ANDREA!F82+[8]ANNA!F82+'[8]ASIA '!F82:G83+'[8]Carlos B'!F82:G83+[8]CHRYSTIE!F82+[8]Croniz!F82+[8]Denny!F82+'[8]Dn-casos'!F82:G83+[8]Elizabeth!F82+[8]FRANCISCO!F82+[8]FRANKLIN!F82+[8]FREDDY!F82+'[8]FREDDY m'!F82:G83+[8]GLORIA!F82+[8]harold!F82+'[8]johanna e'!F82:G83+[8]jose!F82+[8]meldrick!F82+[8]MIOLANNY!F82+[8]Nancy!F82+[8]Richard!F82+'[8]Robert '!F82:G83+[8]CLEMENTE!F82+'[8]ROBERTO Q'!F82:G83+'[8]ROBINSON '!F82:G83+[8]Valentin!F82+[8]yasmely!F82+'[8]yubelky '!F82:G83+[8]YURISAN!F82</f>
        <v>0</v>
      </c>
      <c r="G82" s="417">
        <f>[8]AMAURY!G82+'[8]ANA '!G82:H83+[8]ANDREA!G82+[8]ANNA!G82+'[8]ASIA '!G82:H83+'[8]Carlos B'!G82:H83+[8]CHRYSTIE!G82+[8]Croniz!G82+[8]Denny!G82+'[8]Dn-casos'!G82:H83+[8]Elizabeth!G82+[8]FRANCISCO!G82+[8]FRANKLIN!G82+[8]FREDDY!G82+'[8]FREDDY m'!G82:H83+[8]GLORIA!G82+[8]harold!G82+'[8]johanna e'!G82:H83+[8]jose!G82+[8]meldrick!G82+[8]MIOLANNY!G82+[8]Nancy!G82+[8]Richard!G82+'[8]Robert '!G82:H83+[8]CLEMENTE!G82+'[8]ROBERTO Q'!G82:H83+'[8]ROBINSON '!G82:H83+[8]Valentin!G82+[8]yasmely!G82+'[8]yubelky '!G82:H83+[8]YURISAN!G82</f>
        <v>0</v>
      </c>
      <c r="H82" s="417">
        <f>[8]AMAURY!H82+'[8]ANA '!H82:I83+[8]ANDREA!H82+[8]ANNA!H82+'[8]ASIA '!H82:I83+'[8]Carlos B'!H82:I83+[8]CHRYSTIE!H82+[8]Croniz!H82+[8]Denny!H82+'[8]Dn-casos'!H82:I83+[8]Elizabeth!H82+[8]FRANCISCO!H82+[8]FRANKLIN!H82+[8]FREDDY!H82+'[8]FREDDY m'!H82:I83+[8]GLORIA!H82+[8]harold!H82+'[8]johanna e'!H82:I83+[8]jose!H82+[8]meldrick!H82+[8]MIOLANNY!H82+[8]Nancy!H82+[8]Richard!H82+'[8]Robert '!H82:I83+[8]CLEMENTE!H82+'[8]ROBERTO Q'!H82:I83+'[8]ROBINSON '!H82:I83+[8]Valentin!H82+[8]yasmely!H82+'[8]yubelky '!H82:I83+[8]YURISAN!H82</f>
        <v>0</v>
      </c>
      <c r="I82" s="417">
        <f>[8]AMAURY!I82+'[8]ANA '!I82:J83+[8]ANDREA!I82+[8]ANNA!I82+'[8]ASIA '!I82:J83+'[8]Carlos B'!I82:J83+[8]CHRYSTIE!I82+[8]Croniz!I82+[8]Denny!I82+'[8]Dn-casos'!I82:J83+[8]Elizabeth!I82+[8]FRANCISCO!I82+[8]FRANKLIN!I82+[8]FREDDY!I82+'[8]FREDDY m'!I82:J83+[8]GLORIA!I82+[8]harold!I82+'[8]johanna e'!I82:J83+[8]jose!I82+[8]meldrick!I82+[8]MIOLANNY!I82+[8]Nancy!I82+[8]Richard!I82+'[8]Robert '!I82:J83+[8]CLEMENTE!I82+'[8]ROBERTO Q'!I82:J83+'[8]ROBINSON '!I82:J83+[8]Valentin!I82+[8]yasmely!I82+'[8]yubelky '!I82:J83+[8]YURISAN!I82</f>
        <v>0</v>
      </c>
      <c r="J82" s="423">
        <f t="shared" si="2"/>
        <v>0</v>
      </c>
      <c r="K82" s="316"/>
    </row>
    <row r="83" spans="2:12" ht="14.25" customHeight="1" outlineLevel="1" thickTop="1" thickBot="1" x14ac:dyDescent="0.25">
      <c r="B83" s="316"/>
      <c r="C83" s="341"/>
      <c r="D83" s="383"/>
      <c r="E83" s="425" t="s">
        <v>113</v>
      </c>
      <c r="F83" s="417">
        <f>[8]AMAURY!F83+'[8]ANA '!F83:G84+[8]ANDREA!F83+[8]ANNA!F83+'[8]ASIA '!F83:G84+'[8]Carlos B'!F83:G84+[8]CHRYSTIE!F83+[8]Croniz!F83+[8]Denny!F83+'[8]Dn-casos'!F83:G84+[8]Elizabeth!F83+[8]FRANCISCO!F83+[8]FRANKLIN!F83+[8]FREDDY!F83+'[8]FREDDY m'!F83:G84+[8]GLORIA!F83+[8]harold!F83+'[8]johanna e'!F83:G84+[8]jose!F83+[8]meldrick!F83+[8]MIOLANNY!F83+[8]Nancy!F83+[8]Richard!F83+'[8]Robert '!F83:G84+[8]CLEMENTE!F83+'[8]ROBERTO Q'!F83:G84+'[8]ROBINSON '!F83:G84+[8]Valentin!F83+[8]yasmely!F83+'[8]yubelky '!F83:G84+[8]YURISAN!F83</f>
        <v>3</v>
      </c>
      <c r="G83" s="417">
        <f>[8]AMAURY!G83+'[8]ANA '!G83:H84+[8]ANDREA!G83+[8]ANNA!G83+'[8]ASIA '!G83:H84+'[8]Carlos B'!G83:H84+[8]CHRYSTIE!G83+[8]Croniz!G83+[8]Denny!G83+'[8]Dn-casos'!G83:H84+[8]Elizabeth!G83+[8]FRANCISCO!G83+[8]FRANKLIN!G83+[8]FREDDY!G83+'[8]FREDDY m'!G83:H84+[8]GLORIA!G83+[8]harold!G83+'[8]johanna e'!G83:H84+[8]jose!G83+[8]meldrick!G83+[8]MIOLANNY!G83+[8]Nancy!G83+[8]Richard!G83+'[8]Robert '!G83:H84+[8]CLEMENTE!G83+'[8]ROBERTO Q'!G83:H84+'[8]ROBINSON '!G83:H84+[8]Valentin!G83+[8]yasmely!G83+'[8]yubelky '!G83:H84+[8]YURISAN!G83</f>
        <v>0</v>
      </c>
      <c r="H83" s="417">
        <f>[8]AMAURY!H83+'[8]ANA '!H83:I84+[8]ANDREA!H83+[8]ANNA!H83+'[8]ASIA '!H83:I84+'[8]Carlos B'!H83:I84+[8]CHRYSTIE!H83+[8]Croniz!H83+[8]Denny!H83+'[8]Dn-casos'!H83:I84+[8]Elizabeth!H83+[8]FRANCISCO!H83+[8]FRANKLIN!H83+[8]FREDDY!H83+'[8]FREDDY m'!H83:I84+[8]GLORIA!H83+[8]harold!H83+'[8]johanna e'!H83:I84+[8]jose!H83+[8]meldrick!H83+[8]MIOLANNY!H83+[8]Nancy!H83+[8]Richard!H83+'[8]Robert '!H83:I84+[8]CLEMENTE!H83+'[8]ROBERTO Q'!H83:I84+'[8]ROBINSON '!H83:I84+[8]Valentin!H83+[8]yasmely!H83+'[8]yubelky '!H83:I84+[8]YURISAN!H83</f>
        <v>0</v>
      </c>
      <c r="I83" s="417">
        <f>[8]AMAURY!I83+'[8]ANA '!I83:J84+[8]ANDREA!I83+[8]ANNA!I83+'[8]ASIA '!I83:J84+'[8]Carlos B'!I83:J84+[8]CHRYSTIE!I83+[8]Croniz!I83+[8]Denny!I83+'[8]Dn-casos'!I83:J84+[8]Elizabeth!I83+[8]FRANCISCO!I83+[8]FRANKLIN!I83+[8]FREDDY!I83+'[8]FREDDY m'!I83:J84+[8]GLORIA!I83+[8]harold!I83+'[8]johanna e'!I83:J84+[8]jose!I83+[8]meldrick!I83+[8]MIOLANNY!I83+[8]Nancy!I83+[8]Richard!I83+'[8]Robert '!I83:J84+[8]CLEMENTE!I83+'[8]ROBERTO Q'!I83:J84+'[8]ROBINSON '!I83:J84+[8]Valentin!I83+[8]yasmely!I83+'[8]yubelky '!I83:J84+[8]YURISAN!I83</f>
        <v>0</v>
      </c>
      <c r="J83" s="423">
        <f t="shared" si="2"/>
        <v>3</v>
      </c>
      <c r="K83" s="316"/>
    </row>
    <row r="84" spans="2:12" ht="14.25" customHeight="1" outlineLevel="1" thickTop="1" thickBot="1" x14ac:dyDescent="0.25">
      <c r="B84" s="316"/>
      <c r="C84" s="341"/>
      <c r="D84" s="383"/>
      <c r="E84" s="425" t="s">
        <v>107</v>
      </c>
      <c r="F84" s="417">
        <f>[8]AMAURY!F84+'[8]ANA '!F84:G85+[8]ANDREA!F84+[8]ANNA!F84+'[8]ASIA '!F84:G85+'[8]Carlos B'!F84:G85+[8]CHRYSTIE!F84+[8]Croniz!F84+[8]Denny!F84+'[8]Dn-casos'!F84:G85+[8]Elizabeth!F84+[8]FRANCISCO!F84+[8]FRANKLIN!F84+[8]FREDDY!F84+'[8]FREDDY m'!F84:G85+[8]GLORIA!F84+[8]harold!F84+'[8]johanna e'!F84:G85+[8]jose!F84+[8]meldrick!F84+[8]MIOLANNY!F84+[8]Nancy!F84+[8]Richard!F84+'[8]Robert '!F84:G85+[8]CLEMENTE!F84+'[8]ROBERTO Q'!F84:G85+'[8]ROBINSON '!F84:G85+[8]Valentin!F84+[8]yasmely!F84+'[8]yubelky '!F84:G85+[8]YURISAN!F84</f>
        <v>11</v>
      </c>
      <c r="G84" s="417">
        <f>[8]AMAURY!G84+'[8]ANA '!G84:H85+[8]ANDREA!G84+[8]ANNA!G84+'[8]ASIA '!G84:H85+'[8]Carlos B'!G84:H85+[8]CHRYSTIE!G84+[8]Croniz!G84+[8]Denny!G84+'[8]Dn-casos'!G84:H85+[8]Elizabeth!G84+[8]FRANCISCO!G84+[8]FRANKLIN!G84+[8]FREDDY!G84+'[8]FREDDY m'!G84:H85+[8]GLORIA!G84+[8]harold!G84+'[8]johanna e'!G84:H85+[8]jose!G84+[8]meldrick!G84+[8]MIOLANNY!G84+[8]Nancy!G84+[8]Richard!G84+'[8]Robert '!G84:H85+[8]CLEMENTE!G84+'[8]ROBERTO Q'!G84:H85+'[8]ROBINSON '!G84:H85+[8]Valentin!G84+[8]yasmely!G84+'[8]yubelky '!G84:H85+[8]YURISAN!G84</f>
        <v>0</v>
      </c>
      <c r="H84" s="417">
        <f>[8]AMAURY!H84+'[8]ANA '!H84:I85+[8]ANDREA!H84+[8]ANNA!H84+'[8]ASIA '!H84:I85+'[8]Carlos B'!H84:I85+[8]CHRYSTIE!H84+[8]Croniz!H84+[8]Denny!H84+'[8]Dn-casos'!H84:I85+[8]Elizabeth!H84+[8]FRANCISCO!H84+[8]FRANKLIN!H84+[8]FREDDY!H84+'[8]FREDDY m'!H84:I85+[8]GLORIA!H84+[8]harold!H84+'[8]johanna e'!H84:I85+[8]jose!H84+[8]meldrick!H84+[8]MIOLANNY!H84+[8]Nancy!H84+[8]Richard!H84+'[8]Robert '!H84:I85+[8]CLEMENTE!H84+'[8]ROBERTO Q'!H84:I85+'[8]ROBINSON '!H84:I85+[8]Valentin!H84+[8]yasmely!H84+'[8]yubelky '!H84:I85+[8]YURISAN!H84</f>
        <v>0</v>
      </c>
      <c r="I84" s="417">
        <f>[8]AMAURY!I84+'[8]ANA '!I84:J85+[8]ANDREA!I84+[8]ANNA!I84+'[8]ASIA '!I84:J85+'[8]Carlos B'!I84:J85+[8]CHRYSTIE!I84+[8]Croniz!I84+[8]Denny!I84+'[8]Dn-casos'!I84:J85+[8]Elizabeth!I84+[8]FRANCISCO!I84+[8]FRANKLIN!I84+[8]FREDDY!I84+'[8]FREDDY m'!I84:J85+[8]GLORIA!I84+[8]harold!I84+'[8]johanna e'!I84:J85+[8]jose!I84+[8]meldrick!I84+[8]MIOLANNY!I84+[8]Nancy!I84+[8]Richard!I84+'[8]Robert '!I84:J85+[8]CLEMENTE!I84+'[8]ROBERTO Q'!I84:J85+'[8]ROBINSON '!I84:J85+[8]Valentin!I84+[8]yasmely!I84+'[8]yubelky '!I84:J85+[8]YURISAN!I84</f>
        <v>0</v>
      </c>
      <c r="J84" s="423">
        <f t="shared" si="2"/>
        <v>11</v>
      </c>
      <c r="K84" s="316"/>
    </row>
    <row r="85" spans="2:12" ht="14.25" customHeight="1" outlineLevel="1" thickTop="1" thickBot="1" x14ac:dyDescent="0.25">
      <c r="B85" s="316"/>
      <c r="C85" s="341"/>
      <c r="D85" s="383"/>
      <c r="E85" s="425" t="s">
        <v>110</v>
      </c>
      <c r="F85" s="417">
        <f>[8]AMAURY!F85+'[8]ANA '!F85:G86+[8]ANDREA!F85+[8]ANNA!F85+'[8]ASIA '!F85:G86+'[8]Carlos B'!F85:G86+[8]CHRYSTIE!F85+[8]Croniz!F85+[8]Denny!F85+'[8]Dn-casos'!F85:G86+[8]Elizabeth!F85+[8]FRANCISCO!F85+[8]FRANKLIN!F85+[8]FREDDY!F85+'[8]FREDDY m'!F85:G86+[8]GLORIA!F85+[8]harold!F85+'[8]johanna e'!F85:G86+[8]jose!F85+[8]meldrick!F85+[8]MIOLANNY!F85+[8]Nancy!F85+[8]Richard!F85+'[8]Robert '!F85:G86+[8]CLEMENTE!F85+'[8]ROBERTO Q'!F85:G86+'[8]ROBINSON '!F85:G86+[8]Valentin!F85+[8]yasmely!F85+'[8]yubelky '!F85:G86+[8]YURISAN!F85</f>
        <v>8</v>
      </c>
      <c r="G85" s="417">
        <f>[8]AMAURY!G85+'[8]ANA '!G85:H86+[8]ANDREA!G85+[8]ANNA!G85+'[8]ASIA '!G85:H86+'[8]Carlos B'!G85:H86+[8]CHRYSTIE!G85+[8]Croniz!G85+[8]Denny!G85+'[8]Dn-casos'!G85:H86+[8]Elizabeth!G85+[8]FRANCISCO!G85+[8]FRANKLIN!G85+[8]FREDDY!G85+'[8]FREDDY m'!G85:H86+[8]GLORIA!G85+[8]harold!G85+'[8]johanna e'!G85:H86+[8]jose!G85+[8]meldrick!G85+[8]MIOLANNY!G85+[8]Nancy!G85+[8]Richard!G85+'[8]Robert '!G85:H86+[8]CLEMENTE!G85+'[8]ROBERTO Q'!G85:H86+'[8]ROBINSON '!G85:H86+[8]Valentin!G85+[8]yasmely!G85+'[8]yubelky '!G85:H86+[8]YURISAN!G85</f>
        <v>0</v>
      </c>
      <c r="H85" s="417">
        <f>[8]AMAURY!H85+'[8]ANA '!H85:I86+[8]ANDREA!H85+[8]ANNA!H85+'[8]ASIA '!H85:I86+'[8]Carlos B'!H85:I86+[8]CHRYSTIE!H85+[8]Croniz!H85+[8]Denny!H85+'[8]Dn-casos'!H85:I86+[8]Elizabeth!H85+[8]FRANCISCO!H85+[8]FRANKLIN!H85+[8]FREDDY!H85+'[8]FREDDY m'!H85:I86+[8]GLORIA!H85+[8]harold!H85+'[8]johanna e'!H85:I86+[8]jose!H85+[8]meldrick!H85+[8]MIOLANNY!H85+[8]Nancy!H85+[8]Richard!H85+'[8]Robert '!H85:I86+[8]CLEMENTE!H85+'[8]ROBERTO Q'!H85:I86+'[8]ROBINSON '!H85:I86+[8]Valentin!H85+[8]yasmely!H85+'[8]yubelky '!H85:I86+[8]YURISAN!H85</f>
        <v>0</v>
      </c>
      <c r="I85" s="417">
        <f>[8]AMAURY!I85+'[8]ANA '!I85:J86+[8]ANDREA!I85+[8]ANNA!I85+'[8]ASIA '!I85:J86+'[8]Carlos B'!I85:J86+[8]CHRYSTIE!I85+[8]Croniz!I85+[8]Denny!I85+'[8]Dn-casos'!I85:J86+[8]Elizabeth!I85+[8]FRANCISCO!I85+[8]FRANKLIN!I85+[8]FREDDY!I85+'[8]FREDDY m'!I85:J86+[8]GLORIA!I85+[8]harold!I85+'[8]johanna e'!I85:J86+[8]jose!I85+[8]meldrick!I85+[8]MIOLANNY!I85+[8]Nancy!I85+[8]Richard!I85+'[8]Robert '!I85:J86+[8]CLEMENTE!I85+'[8]ROBERTO Q'!I85:J86+'[8]ROBINSON '!I85:J86+[8]Valentin!I85+[8]yasmely!I85+'[8]yubelky '!I85:J86+[8]YURISAN!I85</f>
        <v>0</v>
      </c>
      <c r="J85" s="423">
        <f t="shared" si="2"/>
        <v>8</v>
      </c>
      <c r="K85" s="316"/>
    </row>
    <row r="86" spans="2:12" ht="14.25" customHeight="1" outlineLevel="1" thickTop="1" thickBot="1" x14ac:dyDescent="0.25">
      <c r="B86" s="316"/>
      <c r="C86" s="341"/>
      <c r="D86" s="383"/>
      <c r="E86" s="425" t="s">
        <v>136</v>
      </c>
      <c r="F86" s="417">
        <f>[8]AMAURY!F86+'[8]ANA '!F86:G87+[8]ANDREA!F86+[8]ANNA!F86+'[8]ASIA '!F86:G87+'[8]Carlos B'!F86:G87+[8]CHRYSTIE!F86+[8]Croniz!F86+[8]Denny!F86+'[8]Dn-casos'!F86:G87+[8]Elizabeth!F86+[8]FRANCISCO!F86+[8]FRANKLIN!F86+[8]FREDDY!F86+'[8]FREDDY m'!F86:G87+[8]GLORIA!F86+[8]harold!F86+'[8]johanna e'!F86:G87+[8]jose!F86+[8]meldrick!F86+[8]MIOLANNY!F86+[8]Nancy!F86+[8]Richard!F86+'[8]Robert '!F86:G87+[8]CLEMENTE!F86+'[8]ROBERTO Q'!F86:G87+'[8]ROBINSON '!F86:G87+[8]Valentin!F86+[8]yasmely!F86+'[8]yubelky '!F86:G87+[8]YURISAN!F86</f>
        <v>0</v>
      </c>
      <c r="G86" s="417">
        <f>[8]AMAURY!G86+'[8]ANA '!G86:H87+[8]ANDREA!G86+[8]ANNA!G86+'[8]ASIA '!G86:H87+'[8]Carlos B'!G86:H87+[8]CHRYSTIE!G86+[8]Croniz!G86+[8]Denny!G86+'[8]Dn-casos'!G86:H87+[8]Elizabeth!G86+[8]FRANCISCO!G86+[8]FRANKLIN!G86+[8]FREDDY!G86+'[8]FREDDY m'!G86:H87+[8]GLORIA!G86+[8]harold!G86+'[8]johanna e'!G86:H87+[8]jose!G86+[8]meldrick!G86+[8]MIOLANNY!G86+[8]Nancy!G86+[8]Richard!G86+'[8]Robert '!G86:H87+[8]CLEMENTE!G86+'[8]ROBERTO Q'!G86:H87+'[8]ROBINSON '!G86:H87+[8]Valentin!G86+[8]yasmely!G86+'[8]yubelky '!G86:H87+[8]YURISAN!G86</f>
        <v>0</v>
      </c>
      <c r="H86" s="417">
        <f>[8]AMAURY!H86+'[8]ANA '!H86:I87+[8]ANDREA!H86+[8]ANNA!H86+'[8]ASIA '!H86:I87+'[8]Carlos B'!H86:I87+[8]CHRYSTIE!H86+[8]Croniz!H86+[8]Denny!H86+'[8]Dn-casos'!H86:I87+[8]Elizabeth!H86+[8]FRANCISCO!H86+[8]FRANKLIN!H86+[8]FREDDY!H86+'[8]FREDDY m'!H86:I87+[8]GLORIA!H86+[8]harold!H86+'[8]johanna e'!H86:I87+[8]jose!H86+[8]meldrick!H86+[8]MIOLANNY!H86+[8]Nancy!H86+[8]Richard!H86+'[8]Robert '!H86:I87+[8]CLEMENTE!H86+'[8]ROBERTO Q'!H86:I87+'[8]ROBINSON '!H86:I87+[8]Valentin!H86+[8]yasmely!H86+'[8]yubelky '!H86:I87+[8]YURISAN!H86</f>
        <v>0</v>
      </c>
      <c r="I86" s="417">
        <f>[8]AMAURY!I86+'[8]ANA '!I86:J87+[8]ANDREA!I86+[8]ANNA!I86+'[8]ASIA '!I86:J87+'[8]Carlos B'!I86:J87+[8]CHRYSTIE!I86+[8]Croniz!I86+[8]Denny!I86+'[8]Dn-casos'!I86:J87+[8]Elizabeth!I86+[8]FRANCISCO!I86+[8]FRANKLIN!I86+[8]FREDDY!I86+'[8]FREDDY m'!I86:J87+[8]GLORIA!I86+[8]harold!I86+'[8]johanna e'!I86:J87+[8]jose!I86+[8]meldrick!I86+[8]MIOLANNY!I86+[8]Nancy!I86+[8]Richard!I86+'[8]Robert '!I86:J87+[8]CLEMENTE!I86+'[8]ROBERTO Q'!I86:J87+'[8]ROBINSON '!I86:J87+[8]Valentin!I86+[8]yasmely!I86+'[8]yubelky '!I86:J87+[8]YURISAN!I86</f>
        <v>0</v>
      </c>
      <c r="J86" s="423">
        <f>SUM(F86:I86)</f>
        <v>0</v>
      </c>
      <c r="K86" s="316"/>
    </row>
    <row r="87" spans="2:12" ht="14.25" customHeight="1" outlineLevel="1" thickTop="1" thickBot="1" x14ac:dyDescent="0.25">
      <c r="B87" s="316"/>
      <c r="C87" s="341"/>
      <c r="D87" s="383"/>
      <c r="E87" s="426" t="s">
        <v>114</v>
      </c>
      <c r="F87" s="417">
        <f>[8]AMAURY!F87+'[8]ANA '!F87:G88+[8]ANDREA!F87+[8]ANNA!F87+'[8]ASIA '!F87:G88+'[8]Carlos B'!F87:G88+[8]CHRYSTIE!F87+[8]Croniz!F87+[8]Denny!F87+'[8]Dn-casos'!F87:G88+[8]Elizabeth!F87+[8]FRANCISCO!F87+[8]FRANKLIN!F87+[8]FREDDY!F87+'[8]FREDDY m'!F87:G88+[8]GLORIA!F87+[8]harold!F87+'[8]johanna e'!F87:G88+[8]jose!F87+[8]meldrick!F87+[8]MIOLANNY!F87+[8]Nancy!F87+[8]Richard!F87+'[8]Robert '!F87:G88+[8]CLEMENTE!F87+'[8]ROBERTO Q'!F87:G88+'[8]ROBINSON '!F87:G88+[8]Valentin!F87+[8]yasmely!F87+'[8]yubelky '!F87:G88+[8]YURISAN!F87</f>
        <v>48</v>
      </c>
      <c r="G87" s="417">
        <f>[8]AMAURY!G87+'[8]ANA '!G87:H88+[8]ANDREA!G87+[8]ANNA!G87+'[8]ASIA '!G87:H88+'[8]Carlos B'!G87:H88+[8]CHRYSTIE!G87+[8]Croniz!G87+[8]Denny!G87+'[8]Dn-casos'!G87:H88+[8]Elizabeth!G87+[8]FRANCISCO!G87+[8]FRANKLIN!G87+[8]FREDDY!G87+'[8]FREDDY m'!G87:H88+[8]GLORIA!G87+[8]harold!G87+'[8]johanna e'!G87:H88+[8]jose!G87+[8]meldrick!G87+[8]MIOLANNY!G87+[8]Nancy!G87+[8]Richard!G87+'[8]Robert '!G87:H88+[8]CLEMENTE!G87+'[8]ROBERTO Q'!G87:H88+'[8]ROBINSON '!G87:H88+[8]Valentin!G87+[8]yasmely!G87+'[8]yubelky '!G87:H88+[8]YURISAN!G87</f>
        <v>0</v>
      </c>
      <c r="H87" s="417">
        <f>[8]AMAURY!H87+'[8]ANA '!H87:I88+[8]ANDREA!H87+[8]ANNA!H87+'[8]ASIA '!H87:I88+'[8]Carlos B'!H87:I88+[8]CHRYSTIE!H87+[8]Croniz!H87+[8]Denny!H87+'[8]Dn-casos'!H87:I88+[8]Elizabeth!H87+[8]FRANCISCO!H87+[8]FRANKLIN!H87+[8]FREDDY!H87+'[8]FREDDY m'!H87:I88+[8]GLORIA!H87+[8]harold!H87+'[8]johanna e'!H87:I88+[8]jose!H87+[8]meldrick!H87+[8]MIOLANNY!H87+[8]Nancy!H87+[8]Richard!H87+'[8]Robert '!H87:I88+[8]CLEMENTE!H87+'[8]ROBERTO Q'!H87:I88+'[8]ROBINSON '!H87:I88+[8]Valentin!H87+[8]yasmely!H87+'[8]yubelky '!H87:I88+[8]YURISAN!H87</f>
        <v>0</v>
      </c>
      <c r="I87" s="417">
        <f>[8]AMAURY!I87+'[8]ANA '!I87:J88+[8]ANDREA!I87+[8]ANNA!I87+'[8]ASIA '!I87:J88+'[8]Carlos B'!I87:J88+[8]CHRYSTIE!I87+[8]Croniz!I87+[8]Denny!I87+'[8]Dn-casos'!I87:J88+[8]Elizabeth!I87+[8]FRANCISCO!I87+[8]FRANKLIN!I87+[8]FREDDY!I87+'[8]FREDDY m'!I87:J88+[8]GLORIA!I87+[8]harold!I87+'[8]johanna e'!I87:J88+[8]jose!I87+[8]meldrick!I87+[8]MIOLANNY!I87+[8]Nancy!I87+[8]Richard!I87+'[8]Robert '!I87:J88+[8]CLEMENTE!I87+'[8]ROBERTO Q'!I87:J88+'[8]ROBINSON '!I87:J88+[8]Valentin!I87+[8]yasmely!I87+'[8]yubelky '!I87:J88+[8]YURISAN!I87</f>
        <v>0</v>
      </c>
      <c r="J87" s="423">
        <f t="shared" si="2"/>
        <v>48</v>
      </c>
      <c r="K87" s="316"/>
    </row>
    <row r="88" spans="2:12" ht="4.5" customHeight="1" thickTop="1" thickBot="1" x14ac:dyDescent="0.25">
      <c r="B88" s="316"/>
      <c r="C88" s="427" t="s">
        <v>10</v>
      </c>
      <c r="D88" s="317"/>
      <c r="E88" s="316"/>
      <c r="F88" s="341"/>
      <c r="G88" s="341"/>
      <c r="H88" s="341"/>
      <c r="I88" s="341"/>
      <c r="J88" s="341"/>
      <c r="K88" s="341"/>
    </row>
    <row r="89" spans="2:12" ht="12" customHeight="1" thickTop="1" thickBot="1" x14ac:dyDescent="0.25">
      <c r="B89" s="316"/>
      <c r="C89" s="1355" t="s">
        <v>59</v>
      </c>
      <c r="D89" s="1356"/>
      <c r="E89" s="1356"/>
      <c r="F89" s="1356"/>
      <c r="G89" s="1357"/>
      <c r="H89" s="1323" t="s">
        <v>0</v>
      </c>
      <c r="I89" s="1324"/>
      <c r="J89" s="316"/>
      <c r="K89" s="316"/>
    </row>
    <row r="90" spans="2:12" ht="12" customHeight="1" thickTop="1" thickBot="1" x14ac:dyDescent="0.25">
      <c r="B90" s="316"/>
      <c r="C90" s="1358"/>
      <c r="D90" s="1359"/>
      <c r="E90" s="1359"/>
      <c r="F90" s="1359"/>
      <c r="G90" s="1360"/>
      <c r="H90" s="1364">
        <f>SUM(H92:I96)</f>
        <v>348</v>
      </c>
      <c r="I90" s="1364"/>
      <c r="J90" s="316"/>
      <c r="K90" s="316"/>
    </row>
    <row r="91" spans="2:12" ht="12" customHeight="1" thickTop="1" thickBot="1" x14ac:dyDescent="0.25">
      <c r="B91" s="316"/>
      <c r="C91" s="1361"/>
      <c r="D91" s="1362"/>
      <c r="E91" s="1362"/>
      <c r="F91" s="1362"/>
      <c r="G91" s="1363"/>
      <c r="H91" s="1364"/>
      <c r="I91" s="1364"/>
      <c r="J91" s="316"/>
      <c r="K91" s="316"/>
      <c r="L91" s="342"/>
    </row>
    <row r="92" spans="2:12" ht="14.25" customHeight="1" thickTop="1" thickBot="1" x14ac:dyDescent="0.25">
      <c r="B92" s="316"/>
      <c r="C92" s="317"/>
      <c r="D92" s="341"/>
      <c r="E92" s="1385" t="s">
        <v>158</v>
      </c>
      <c r="F92" s="1386"/>
      <c r="G92" s="881">
        <f>[8]AMAURY!G92+'[8]ANA '!G92:H93+[8]ANDREA!G92+[8]ANNA!G92+'[8]ASIA '!G92:H93+'[8]Carlos B'!G92:H93+[8]CHRYSTIE!G92+[8]Croniz!G92+[8]Denny!G92+'[8]Dn-casos'!G92:H93+[8]Elizabeth!G92+[8]FRANCISCO!G92+[8]FRANKLIN!G92+[8]FREDDY!G92+'[8]FREDDY m'!G92:H93+[8]GLORIA!G92+[8]harold!G92+'[8]johanna e'!G92:H93+[8]jose!G92+[8]meldrick!G92+[8]MIOLANNY!G92+[8]Nancy!G92+[8]Richard!G92+'[8]Robert '!G92:H93+[8]CLEMENTE!G92+'[8]ROBERTO Q'!G92:H93+'[8]ROBINSON '!G92:H93+[8]Valentin!G92+[8]yasmely!G92+'[8]yubelky '!G92:H93+[8]YURISAN!G92</f>
        <v>28</v>
      </c>
      <c r="H92" s="1367">
        <f>SUM(F92:G92)</f>
        <v>28</v>
      </c>
      <c r="I92" s="1367"/>
      <c r="J92" s="316"/>
      <c r="K92" s="341"/>
    </row>
    <row r="93" spans="2:12" ht="14.25" customHeight="1" thickTop="1" thickBot="1" x14ac:dyDescent="0.25">
      <c r="B93" s="316"/>
      <c r="C93" s="317"/>
      <c r="D93" s="341"/>
      <c r="E93" s="1368" t="s">
        <v>157</v>
      </c>
      <c r="F93" s="1369"/>
      <c r="G93" s="881">
        <f>[8]AMAURY!G93+'[8]ANA '!G93:H94+[8]ANDREA!G93+[8]ANNA!G93+'[8]ASIA '!G93:H94+'[8]Carlos B'!G93:H94+[8]CHRYSTIE!G93+[8]Croniz!G93+[8]Denny!G93+'[8]Dn-casos'!G93:H94+[8]Elizabeth!G93+[8]FRANCISCO!G93+[8]FRANKLIN!G93+[8]FREDDY!G93+'[8]FREDDY m'!G93:H94+[8]GLORIA!G93+[8]harold!G93+'[8]johanna e'!G93:H94+[8]jose!G93+[8]meldrick!G93+[8]MIOLANNY!G93+[8]Nancy!G93+[8]Richard!G93+'[8]Robert '!G93:H94+[8]CLEMENTE!G93+'[8]ROBERTO Q'!G93:H94+'[8]ROBINSON '!G93:H94+[8]Valentin!G93+[8]yasmely!G93+'[8]yubelky '!G93:H94+[8]YURISAN!G93</f>
        <v>11</v>
      </c>
      <c r="H93" s="1367">
        <f>SUM(F93:G93)</f>
        <v>11</v>
      </c>
      <c r="I93" s="1367"/>
      <c r="J93" s="316"/>
      <c r="K93" s="341"/>
    </row>
    <row r="94" spans="2:12" ht="14.25" customHeight="1" thickTop="1" thickBot="1" x14ac:dyDescent="0.25">
      <c r="B94" s="316"/>
      <c r="C94" s="317"/>
      <c r="D94" s="341"/>
      <c r="E94" s="1368" t="s">
        <v>159</v>
      </c>
      <c r="F94" s="1369"/>
      <c r="G94" s="881">
        <f>[8]AMAURY!G94+'[8]ANA '!G94:H95+[8]ANDREA!G94+[8]ANNA!G94+'[8]ASIA '!G94:H95+'[8]Carlos B'!G94:H95+[8]CHRYSTIE!G94+[8]Croniz!G94+[8]Denny!G94+'[8]Dn-casos'!G94:H95+[8]Elizabeth!G94+[8]FRANCISCO!G94+[8]FRANKLIN!G94+[8]FREDDY!G94+'[8]FREDDY m'!G94:H95+[8]GLORIA!G94+[8]harold!G94+'[8]johanna e'!G94:H95+[8]jose!G94+[8]meldrick!G94+[8]MIOLANNY!G94+[8]Nancy!G94+[8]Richard!G94+'[8]Robert '!G94:H95+[8]CLEMENTE!G94+'[8]ROBERTO Q'!G94:H95+'[8]ROBINSON '!G94:H95+[8]Valentin!G94+[8]yasmely!G94+'[8]yubelky '!G94:H95+[8]YURISAN!G94</f>
        <v>308</v>
      </c>
      <c r="H94" s="1367">
        <f>SUM(F94:G94)</f>
        <v>308</v>
      </c>
      <c r="I94" s="1367"/>
      <c r="J94" s="316"/>
      <c r="K94" s="341"/>
    </row>
    <row r="95" spans="2:12" ht="14.25" customHeight="1" thickTop="1" thickBot="1" x14ac:dyDescent="0.25">
      <c r="B95" s="316"/>
      <c r="C95" s="317"/>
      <c r="D95" s="341"/>
      <c r="E95" s="855" t="s">
        <v>160</v>
      </c>
      <c r="F95" s="856"/>
      <c r="G95" s="881">
        <f>[8]AMAURY!G95+'[8]ANA '!G95:H96+[8]ANDREA!G95+[8]ANNA!G95+'[8]ASIA '!G95:H96+'[8]Carlos B'!G95:H96+[8]CHRYSTIE!G95+[8]Croniz!G95+[8]Denny!G95+'[8]Dn-casos'!G95:H96+[8]Elizabeth!G95+[8]FRANCISCO!G95+[8]FRANKLIN!G95+[8]FREDDY!G95+'[8]FREDDY m'!G95:H96+[8]GLORIA!G95+[8]harold!G95+'[8]johanna e'!G95:H96+[8]jose!G95+[8]meldrick!G95+[8]MIOLANNY!G95+[8]Nancy!G95+[8]Richard!G95+'[8]Robert '!G95:H96+[8]CLEMENTE!G95+'[8]ROBERTO Q'!G95:H96+'[8]ROBINSON '!G95:H96+[8]Valentin!G95+[8]yasmely!G95+'[8]yubelky '!G95:H96+[8]YURISAN!G95</f>
        <v>0</v>
      </c>
      <c r="H95" s="1367">
        <f>SUM(F95:G95)</f>
        <v>0</v>
      </c>
      <c r="I95" s="1367"/>
      <c r="J95" s="316"/>
      <c r="K95" s="341"/>
    </row>
    <row r="96" spans="2:12" ht="14.25" customHeight="1" thickTop="1" thickBot="1" x14ac:dyDescent="0.25">
      <c r="B96" s="316"/>
      <c r="C96" s="317"/>
      <c r="D96" s="341"/>
      <c r="E96" s="1368" t="s">
        <v>161</v>
      </c>
      <c r="F96" s="1369"/>
      <c r="G96" s="881">
        <f>[8]AMAURY!G96+'[8]ANA '!G96:H97+[8]ANDREA!G96+[8]ANNA!G96+'[8]ASIA '!G96:H97+'[8]Carlos B'!G96:H97+[8]CHRYSTIE!G96+[8]Croniz!G96+[8]Denny!G96+'[8]Dn-casos'!G96:H97+[8]Elizabeth!G96+[8]FRANCISCO!G96+[8]FRANKLIN!G96+[8]FREDDY!G96+'[8]FREDDY m'!G96:H97+[8]GLORIA!G96+[8]harold!G96+'[8]johanna e'!G96:H97+[8]jose!G96+[8]meldrick!G96+[8]MIOLANNY!G96+[8]Nancy!G96+[8]Richard!G96+'[8]Robert '!G96:H97+[8]CLEMENTE!G96+'[8]ROBERTO Q'!G96:H97+'[8]ROBINSON '!G96:H97+[8]Valentin!G96+[8]yasmely!G96+'[8]yubelky '!G96:H97+[8]YURISAN!G96</f>
        <v>1</v>
      </c>
      <c r="H96" s="1367">
        <f>SUM(F96:G96)</f>
        <v>1</v>
      </c>
      <c r="I96" s="1367"/>
      <c r="J96" s="316"/>
      <c r="K96" s="341"/>
    </row>
    <row r="97" spans="2:12" ht="12" customHeight="1" thickTop="1" thickBot="1" x14ac:dyDescent="0.25">
      <c r="B97" s="316"/>
      <c r="C97" s="1370" t="s">
        <v>165</v>
      </c>
      <c r="D97" s="1371"/>
      <c r="E97" s="1371"/>
      <c r="F97" s="1371"/>
      <c r="G97" s="1371"/>
      <c r="H97" s="1372"/>
      <c r="I97" s="1379" t="s">
        <v>0</v>
      </c>
      <c r="J97" s="1380"/>
      <c r="K97" s="316"/>
      <c r="L97" s="342"/>
    </row>
    <row r="98" spans="2:12" ht="12" customHeight="1" thickTop="1" x14ac:dyDescent="0.2">
      <c r="B98" s="316"/>
      <c r="C98" s="1373"/>
      <c r="D98" s="1374"/>
      <c r="E98" s="1374"/>
      <c r="F98" s="1374"/>
      <c r="G98" s="1374"/>
      <c r="H98" s="1375"/>
      <c r="I98" s="1381">
        <f>(I100+I145+I181+I220+I224+I227+I232+I236+I241+I246+I251)</f>
        <v>1390</v>
      </c>
      <c r="J98" s="1382"/>
      <c r="K98" s="316"/>
      <c r="L98" s="342"/>
    </row>
    <row r="99" spans="2:12" ht="12" customHeight="1" thickBot="1" x14ac:dyDescent="0.25">
      <c r="B99" s="316"/>
      <c r="C99" s="1376"/>
      <c r="D99" s="1377"/>
      <c r="E99" s="1377"/>
      <c r="F99" s="1377"/>
      <c r="G99" s="1377"/>
      <c r="H99" s="1378"/>
      <c r="I99" s="1383"/>
      <c r="J99" s="1384"/>
      <c r="K99" s="316"/>
      <c r="L99" s="342"/>
    </row>
    <row r="100" spans="2:12" ht="15" customHeight="1" thickTop="1" thickBot="1" x14ac:dyDescent="0.25">
      <c r="B100" s="316"/>
      <c r="C100" s="431"/>
      <c r="D100" s="432">
        <v>7.1</v>
      </c>
      <c r="E100" s="433" t="s">
        <v>90</v>
      </c>
      <c r="F100" s="350"/>
      <c r="G100" s="350"/>
      <c r="H100" s="350"/>
      <c r="I100" s="1343">
        <f>(I101+I107+I113+I119+I123+I127+I133+I139)</f>
        <v>92</v>
      </c>
      <c r="J100" s="1343"/>
      <c r="K100" s="316"/>
    </row>
    <row r="101" spans="2:12" ht="14.25" customHeight="1" thickTop="1" thickBot="1" x14ac:dyDescent="0.25">
      <c r="B101" s="316"/>
      <c r="C101" s="411"/>
      <c r="D101" s="411"/>
      <c r="E101" s="434" t="s">
        <v>60</v>
      </c>
      <c r="F101" s="435"/>
      <c r="G101" s="435"/>
      <c r="H101" s="435"/>
      <c r="I101" s="1367">
        <f>SUM(I102:J106)</f>
        <v>30</v>
      </c>
      <c r="J101" s="1367"/>
      <c r="K101" s="316"/>
    </row>
    <row r="102" spans="2:12" ht="14.25" customHeight="1" thickTop="1" thickBot="1" x14ac:dyDescent="0.25">
      <c r="B102" s="316"/>
      <c r="C102" s="341"/>
      <c r="D102" s="341"/>
      <c r="E102" s="436" t="s">
        <v>38</v>
      </c>
      <c r="F102" s="437"/>
      <c r="G102" s="437"/>
      <c r="H102" s="438"/>
      <c r="I102" s="1388">
        <f>[8]AMAURY!I102+'[8]ANA '!I102:J103+[8]ANDREA!I102+[8]ANNA!I102+'[8]ASIA '!I102:J103+'[8]Carlos B'!I102:J103+[8]CHRYSTIE!I102+[8]Croniz!I102+[8]Denny!I102+'[8]Dn-casos'!I102:J103+[8]Elizabeth!I102+[8]FRANCISCO!I102+[8]FRANKLIN!I102+[8]FREDDY!I102+'[8]FREDDY m'!I102:J103+[8]GLORIA!I102+[8]harold!I102+'[8]johanna e'!I102:J103+[8]jose!I102+[8]meldrick!I102+[8]MIOLANNY!I102+[8]Nancy!I102+[8]Richard!I102+'[8]Robert '!I102:J103+[8]CLEMENTE!I102+'[8]ROBERTO Q'!I102:J103+'[8]ROBINSON '!I102:J103+[8]Valentin!I102+[8]yasmely!I102+'[8]yubelky '!I102:J103+[8]YURISAN!I102</f>
        <v>14</v>
      </c>
      <c r="J102" s="1388">
        <f>[8]AMAURY!J102+'[8]ANA '!J102:K103+[8]ANDREA!J102+[8]ANNA!J102+'[8]ASIA '!J102:K103+'[8]Carlos B'!J102:K103+[8]CHRYSTIE!J102+[8]Croniz!J102+[8]Denny!J102+'[8]Dn-casos'!J102:K103+[8]Elizabeth!J102+[8]FRANCISCO!J102+[8]FRANKLIN!J102+[8]FREDDY!J102+'[8]FREDDY m'!J102:K103+[8]GLORIA!J102+[8]harold!J102+'[8]johanna e'!J102:K103+[8]jose!J102+[8]meldrick!J102+[8]MIOLANNY!J102+[8]Nancy!J102+[8]Richard!J102+'[8]Robert '!J102:K103+[8]CLEMENTE!J102+'[8]ROBERTO Q'!J102:K103+'[8]ROBINSON '!J102:K103+[8]Valentin!J102+[8]yasmely!J102+'[8]yubelky '!J102:K103+[8]YURISAN!J102</f>
        <v>0</v>
      </c>
      <c r="K102" s="316"/>
    </row>
    <row r="103" spans="2:12" ht="14.25" customHeight="1" thickTop="1" thickBot="1" x14ac:dyDescent="0.25">
      <c r="B103" s="316"/>
      <c r="C103" s="341"/>
      <c r="D103" s="341"/>
      <c r="E103" s="439" t="s">
        <v>149</v>
      </c>
      <c r="F103" s="440"/>
      <c r="G103" s="440"/>
      <c r="H103" s="441"/>
      <c r="I103" s="1388">
        <f>[8]AMAURY!I103+'[8]ANA '!I103:J104+[8]ANDREA!I103+[8]ANNA!I103+'[8]ASIA '!I103:J104+'[8]Carlos B'!I103:J104+[8]CHRYSTIE!I103+[8]Croniz!I103+[8]Denny!I103+'[8]Dn-casos'!I103:J104+[8]Elizabeth!I103+[8]FRANCISCO!I103+[8]FRANKLIN!I103+[8]FREDDY!I103+'[8]FREDDY m'!I103:J104+[8]GLORIA!I103+[8]harold!I103+'[8]johanna e'!I103:J104+[8]jose!I103+[8]meldrick!I103+[8]MIOLANNY!I103+[8]Nancy!I103+[8]Richard!I103+'[8]Robert '!I103:J104+[8]CLEMENTE!I103+'[8]ROBERTO Q'!I103:J104+'[8]ROBINSON '!I103:J104+[8]Valentin!I103+[8]yasmely!I103+'[8]yubelky '!I103:J104+[8]YURISAN!I103</f>
        <v>1</v>
      </c>
      <c r="J103" s="1388">
        <f>[8]AMAURY!J103+'[8]ANA '!J103:K104+[8]ANDREA!J103+[8]ANNA!J103+'[8]ASIA '!J103:K104+'[8]Carlos B'!J103:K104+[8]CHRYSTIE!J103+[8]Croniz!J103+[8]Denny!J103+'[8]Dn-casos'!J103:K104+[8]Elizabeth!J103+[8]FRANCISCO!J103+[8]FRANKLIN!J103+[8]FREDDY!J103+'[8]FREDDY m'!J103:K104+[8]GLORIA!J103+[8]harold!J103+'[8]johanna e'!J103:K104+[8]jose!J103+[8]meldrick!J103+[8]MIOLANNY!J103+[8]Nancy!J103+[8]Richard!J103+'[8]Robert '!J103:K104+[8]CLEMENTE!J103+'[8]ROBERTO Q'!J103:K104+'[8]ROBINSON '!J103:K104+[8]Valentin!J103+[8]yasmely!J103+'[8]yubelky '!J103:K104+[8]YURISAN!J103</f>
        <v>0</v>
      </c>
      <c r="K103" s="316"/>
    </row>
    <row r="104" spans="2:12" ht="14.25" customHeight="1" thickTop="1" thickBot="1" x14ac:dyDescent="0.25">
      <c r="B104" s="316"/>
      <c r="C104" s="341"/>
      <c r="D104" s="341"/>
      <c r="E104" s="439" t="s">
        <v>22</v>
      </c>
      <c r="F104" s="440"/>
      <c r="G104" s="440"/>
      <c r="H104" s="441"/>
      <c r="I104" s="1388">
        <f>[8]AMAURY!I104+'[8]ANA '!I104:J105+[8]ANDREA!I104+[8]ANNA!I104+'[8]ASIA '!I104:J105+'[8]Carlos B'!I104:J105+[8]CHRYSTIE!I104+[8]Croniz!I104+[8]Denny!I104+'[8]Dn-casos'!I104:J105+[8]Elizabeth!I104+[8]FRANCISCO!I104+[8]FRANKLIN!I104+[8]FREDDY!I104+'[8]FREDDY m'!I104:J105+[8]GLORIA!I104+[8]harold!I104+'[8]johanna e'!I104:J105+[8]jose!I104+[8]meldrick!I104+[8]MIOLANNY!I104+[8]Nancy!I104+[8]Richard!I104+'[8]Robert '!I104:J105+[8]CLEMENTE!I104+'[8]ROBERTO Q'!I104:J105+'[8]ROBINSON '!I104:J105+[8]Valentin!I104+[8]yasmely!I104+'[8]yubelky '!I104:J105+[8]YURISAN!I104</f>
        <v>1</v>
      </c>
      <c r="J104" s="1388">
        <f>[8]AMAURY!J104+'[8]ANA '!J104:K105+[8]ANDREA!J104+[8]ANNA!J104+'[8]ASIA '!J104:K105+'[8]Carlos B'!J104:K105+[8]CHRYSTIE!J104+[8]Croniz!J104+[8]Denny!J104+'[8]Dn-casos'!J104:K105+[8]Elizabeth!J104+[8]FRANCISCO!J104+[8]FRANKLIN!J104+[8]FREDDY!J104+'[8]FREDDY m'!J104:K105+[8]GLORIA!J104+[8]harold!J104+'[8]johanna e'!J104:K105+[8]jose!J104+[8]meldrick!J104+[8]MIOLANNY!J104+[8]Nancy!J104+[8]Richard!J104+'[8]Robert '!J104:K105+[8]CLEMENTE!J104+'[8]ROBERTO Q'!J104:K105+'[8]ROBINSON '!J104:K105+[8]Valentin!J104+[8]yasmely!J104+'[8]yubelky '!J104:K105+[8]YURISAN!J104</f>
        <v>0</v>
      </c>
      <c r="K104" s="316"/>
    </row>
    <row r="105" spans="2:12" ht="14.25" customHeight="1" thickTop="1" thickBot="1" x14ac:dyDescent="0.25">
      <c r="B105" s="316"/>
      <c r="C105" s="341"/>
      <c r="D105" s="442"/>
      <c r="E105" s="443" t="s">
        <v>21</v>
      </c>
      <c r="F105" s="444"/>
      <c r="G105" s="444"/>
      <c r="H105" s="444"/>
      <c r="I105" s="1388">
        <f>[8]AMAURY!I105+'[8]ANA '!I105:J106+[8]ANDREA!I105+[8]ANNA!I105+'[8]ASIA '!I105:J106+'[8]Carlos B'!I105:J106+[8]CHRYSTIE!I105+[8]Croniz!I105+[8]Denny!I105+'[8]Dn-casos'!I105:J106+[8]Elizabeth!I105+[8]FRANCISCO!I105+[8]FRANKLIN!I105+[8]FREDDY!I105+'[8]FREDDY m'!I105:J106+[8]GLORIA!I105+[8]harold!I105+'[8]johanna e'!I105:J106+[8]jose!I105+[8]meldrick!I105+[8]MIOLANNY!I105+[8]Nancy!I105+[8]Richard!I105+'[8]Robert '!I105:J106+[8]CLEMENTE!I105+'[8]ROBERTO Q'!I105:J106+'[8]ROBINSON '!I105:J106+[8]Valentin!I105+[8]yasmely!I105+'[8]yubelky '!I105:J106+[8]YURISAN!I105</f>
        <v>14</v>
      </c>
      <c r="J105" s="1388">
        <f>[8]AMAURY!J105+'[8]ANA '!J105:K106+[8]ANDREA!J105+[8]ANNA!J105+'[8]ASIA '!J105:K106+'[8]Carlos B'!J105:K106+[8]CHRYSTIE!J105+[8]Croniz!J105+[8]Denny!J105+'[8]Dn-casos'!J105:K106+[8]Elizabeth!J105+[8]FRANCISCO!J105+[8]FRANKLIN!J105+[8]FREDDY!J105+'[8]FREDDY m'!J105:K106+[8]GLORIA!J105+[8]harold!J105+'[8]johanna e'!J105:K106+[8]jose!J105+[8]meldrick!J105+[8]MIOLANNY!J105+[8]Nancy!J105+[8]Richard!J105+'[8]Robert '!J105:K106+[8]CLEMENTE!J105+'[8]ROBERTO Q'!J105:K106+'[8]ROBINSON '!J105:K106+[8]Valentin!J105+[8]yasmely!J105+'[8]yubelky '!J105:K106+[8]YURISAN!J105</f>
        <v>0</v>
      </c>
      <c r="K105" s="341"/>
    </row>
    <row r="106" spans="2:12" ht="14.25" customHeight="1" thickTop="1" thickBot="1" x14ac:dyDescent="0.25">
      <c r="B106" s="316"/>
      <c r="C106" s="341"/>
      <c r="D106" s="341"/>
      <c r="E106" s="445" t="s">
        <v>150</v>
      </c>
      <c r="F106" s="431"/>
      <c r="G106" s="431"/>
      <c r="H106" s="431"/>
      <c r="I106" s="1388">
        <f>[8]AMAURY!I106+'[8]ANA '!I106:J107+[8]ANDREA!I106+[8]ANNA!I106+'[8]ASIA '!I106:J107+'[8]Carlos B'!I106:J107+[8]CHRYSTIE!I106+[8]Croniz!I106+[8]Denny!I106+'[8]Dn-casos'!I106:J107+[8]Elizabeth!I106+[8]FRANCISCO!I106+[8]FRANKLIN!I106+[8]FREDDY!I106+'[8]FREDDY m'!I106:J107+[8]GLORIA!I106+[8]harold!I106+'[8]johanna e'!I106:J107+[8]jose!I106+[8]meldrick!I106+[8]MIOLANNY!I106+[8]Nancy!I106+[8]Richard!I106+'[8]Robert '!I106:J107+[8]CLEMENTE!I106+'[8]ROBERTO Q'!I106:J107+'[8]ROBINSON '!I106:J107+[8]Valentin!I106+[8]yasmely!I106+'[8]yubelky '!I106:J107+[8]YURISAN!I106</f>
        <v>0</v>
      </c>
      <c r="J106" s="1388">
        <f>[8]AMAURY!J106+'[8]ANA '!J106:K107+[8]ANDREA!J106+[8]ANNA!J106+'[8]ASIA '!J106:K107+'[8]Carlos B'!J106:K107+[8]CHRYSTIE!J106+[8]Croniz!J106+[8]Denny!J106+'[8]Dn-casos'!J106:K107+[8]Elizabeth!J106+[8]FRANCISCO!J106+[8]FRANKLIN!J106+[8]FREDDY!J106+'[8]FREDDY m'!J106:K107+[8]GLORIA!J106+[8]harold!J106+'[8]johanna e'!J106:K107+[8]jose!J106+[8]meldrick!J106+[8]MIOLANNY!J106+[8]Nancy!J106+[8]Richard!J106+'[8]Robert '!J106:K107+[8]CLEMENTE!J106+'[8]ROBERTO Q'!J106:K107+'[8]ROBINSON '!J106:K107+[8]Valentin!J106+[8]yasmely!J106+'[8]yubelky '!J106:K107+[8]YURISAN!J106</f>
        <v>0</v>
      </c>
      <c r="K106" s="341"/>
    </row>
    <row r="107" spans="2:12" ht="14.25" customHeight="1" thickTop="1" thickBot="1" x14ac:dyDescent="0.25">
      <c r="B107" s="316"/>
      <c r="C107" s="341"/>
      <c r="D107" s="341"/>
      <c r="E107" s="434" t="s">
        <v>30</v>
      </c>
      <c r="F107" s="435"/>
      <c r="G107" s="435"/>
      <c r="H107" s="435"/>
      <c r="I107" s="1367">
        <f>SUM(I108:J112)</f>
        <v>27</v>
      </c>
      <c r="J107" s="1367"/>
      <c r="K107" s="341"/>
    </row>
    <row r="108" spans="2:12" ht="14.25" customHeight="1" thickTop="1" thickBot="1" x14ac:dyDescent="0.25">
      <c r="B108" s="316"/>
      <c r="C108" s="341"/>
      <c r="D108" s="442"/>
      <c r="E108" s="436" t="s">
        <v>38</v>
      </c>
      <c r="F108" s="437"/>
      <c r="G108" s="437"/>
      <c r="H108" s="438"/>
      <c r="I108" s="1388">
        <f>[8]AMAURY!I108+'[8]ANA '!I108:J109+[8]ANDREA!I108+[8]ANNA!I108+'[8]ASIA '!I108:J109+'[8]Carlos B'!I108:J109+[8]CHRYSTIE!I108+[8]Croniz!I108+[8]Denny!I108+'[8]Dn-casos'!I108:J109+[8]Elizabeth!I108+[8]FRANCISCO!I108+[8]FRANKLIN!I108+[8]FREDDY!I108+'[8]FREDDY m'!I108:J109+[8]GLORIA!I108+[8]harold!I108+'[8]johanna e'!I108:J109+[8]jose!I108+[8]meldrick!I108+[8]MIOLANNY!I108+[8]Nancy!I108+[8]Richard!I108+'[8]Robert '!I108:J109+[8]CLEMENTE!I108+'[8]ROBERTO Q'!I108:J109+'[8]ROBINSON '!I108:J109+[8]Valentin!I108+[8]yasmely!I108+'[8]yubelky '!I108:J109+[8]YURISAN!I108</f>
        <v>17</v>
      </c>
      <c r="J108" s="1388">
        <f>[8]AMAURY!J108+'[8]ANA '!J108:K109+[8]ANDREA!J108+[8]ANNA!J108+'[8]ASIA '!J108:K109+'[8]Carlos B'!J108:K109+[8]CHRYSTIE!J108+[8]Croniz!J108+[8]Denny!J108+'[8]Dn-casos'!J108:K109+[8]Elizabeth!J108+[8]FRANCISCO!J108+[8]FRANKLIN!J108+[8]FREDDY!J108+'[8]FREDDY m'!J108:K109+[8]GLORIA!J108+[8]harold!J108+'[8]johanna e'!J108:K109+[8]jose!J108+[8]meldrick!J108+[8]MIOLANNY!J108+[8]Nancy!J108+[8]Richard!J108+'[8]Robert '!J108:K109+[8]CLEMENTE!J108+'[8]ROBERTO Q'!J108:K109+'[8]ROBINSON '!J108:K109+[8]Valentin!J108+[8]yasmely!J108+'[8]yubelky '!J108:K109+[8]YURISAN!J108</f>
        <v>0</v>
      </c>
      <c r="K108" s="341"/>
      <c r="L108" s="342"/>
    </row>
    <row r="109" spans="2:12" ht="14.25" customHeight="1" thickTop="1" thickBot="1" x14ac:dyDescent="0.25">
      <c r="B109" s="316"/>
      <c r="C109" s="341"/>
      <c r="D109" s="442"/>
      <c r="E109" s="439" t="s">
        <v>149</v>
      </c>
      <c r="F109" s="440"/>
      <c r="G109" s="440"/>
      <c r="H109" s="441"/>
      <c r="I109" s="1388">
        <f>[8]AMAURY!I109+'[8]ANA '!I109:J110+[8]ANDREA!I109+[8]ANNA!I109+'[8]ASIA '!I109:J110+'[8]Carlos B'!I109:J110+[8]CHRYSTIE!I109+[8]Croniz!I109+[8]Denny!I109+'[8]Dn-casos'!I109:J110+[8]Elizabeth!I109+[8]FRANCISCO!I109+[8]FRANKLIN!I109+[8]FREDDY!I109+'[8]FREDDY m'!I109:J110+[8]GLORIA!I109+[8]harold!I109+'[8]johanna e'!I109:J110+[8]jose!I109+[8]meldrick!I109+[8]MIOLANNY!I109+[8]Nancy!I109+[8]Richard!I109+'[8]Robert '!I109:J110+[8]CLEMENTE!I109+'[8]ROBERTO Q'!I109:J110+'[8]ROBINSON '!I109:J110+[8]Valentin!I109+[8]yasmely!I109+'[8]yubelky '!I109:J110+[8]YURISAN!I109</f>
        <v>0</v>
      </c>
      <c r="J109" s="1388">
        <f>[8]AMAURY!J109+'[8]ANA '!J109:K110+[8]ANDREA!J109+[8]ANNA!J109+'[8]ASIA '!J109:K110+'[8]Carlos B'!J109:K110+[8]CHRYSTIE!J109+[8]Croniz!J109+[8]Denny!J109+'[8]Dn-casos'!J109:K110+[8]Elizabeth!J109+[8]FRANCISCO!J109+[8]FRANKLIN!J109+[8]FREDDY!J109+'[8]FREDDY m'!J109:K110+[8]GLORIA!J109+[8]harold!J109+'[8]johanna e'!J109:K110+[8]jose!J109+[8]meldrick!J109+[8]MIOLANNY!J109+[8]Nancy!J109+[8]Richard!J109+'[8]Robert '!J109:K110+[8]CLEMENTE!J109+'[8]ROBERTO Q'!J109:K110+'[8]ROBINSON '!J109:K110+[8]Valentin!J109+[8]yasmely!J109+'[8]yubelky '!J109:K110+[8]YURISAN!J109</f>
        <v>0</v>
      </c>
      <c r="K109" s="341"/>
      <c r="L109" s="342"/>
    </row>
    <row r="110" spans="2:12" ht="14.25" customHeight="1" thickTop="1" thickBot="1" x14ac:dyDescent="0.25">
      <c r="B110" s="316"/>
      <c r="C110" s="341"/>
      <c r="D110" s="442"/>
      <c r="E110" s="439" t="s">
        <v>22</v>
      </c>
      <c r="F110" s="440"/>
      <c r="G110" s="440"/>
      <c r="H110" s="441"/>
      <c r="I110" s="1388">
        <f>[8]AMAURY!I110+'[8]ANA '!I110:J111+[8]ANDREA!I110+[8]ANNA!I110+'[8]ASIA '!I110:J111+'[8]Carlos B'!I110:J111+[8]CHRYSTIE!I110+[8]Croniz!I110+[8]Denny!I110+'[8]Dn-casos'!I110:J111+[8]Elizabeth!I110+[8]FRANCISCO!I110+[8]FRANKLIN!I110+[8]FREDDY!I110+'[8]FREDDY m'!I110:J111+[8]GLORIA!I110+[8]harold!I110+'[8]johanna e'!I110:J111+[8]jose!I110+[8]meldrick!I110+[8]MIOLANNY!I110+[8]Nancy!I110+[8]Richard!I110+'[8]Robert '!I110:J111+[8]CLEMENTE!I110+'[8]ROBERTO Q'!I110:J111+'[8]ROBINSON '!I110:J111+[8]Valentin!I110+[8]yasmely!I110+'[8]yubelky '!I110:J111+[8]YURISAN!I110</f>
        <v>2</v>
      </c>
      <c r="J110" s="1388">
        <f>[8]AMAURY!J110+'[8]ANA '!J110:K111+[8]ANDREA!J110+[8]ANNA!J110+'[8]ASIA '!J110:K111+'[8]Carlos B'!J110:K111+[8]CHRYSTIE!J110+[8]Croniz!J110+[8]Denny!J110+'[8]Dn-casos'!J110:K111+[8]Elizabeth!J110+[8]FRANCISCO!J110+[8]FRANKLIN!J110+[8]FREDDY!J110+'[8]FREDDY m'!J110:K111+[8]GLORIA!J110+[8]harold!J110+'[8]johanna e'!J110:K111+[8]jose!J110+[8]meldrick!J110+[8]MIOLANNY!J110+[8]Nancy!J110+[8]Richard!J110+'[8]Robert '!J110:K111+[8]CLEMENTE!J110+'[8]ROBERTO Q'!J110:K111+'[8]ROBINSON '!J110:K111+[8]Valentin!J110+[8]yasmely!J110+'[8]yubelky '!J110:K111+[8]YURISAN!J110</f>
        <v>0</v>
      </c>
      <c r="K110" s="341"/>
      <c r="L110" s="342"/>
    </row>
    <row r="111" spans="2:12" ht="14.25" customHeight="1" thickTop="1" thickBot="1" x14ac:dyDescent="0.25">
      <c r="B111" s="316"/>
      <c r="C111" s="341"/>
      <c r="D111" s="442"/>
      <c r="E111" s="443" t="s">
        <v>21</v>
      </c>
      <c r="F111" s="444"/>
      <c r="G111" s="444"/>
      <c r="H111" s="444"/>
      <c r="I111" s="1388">
        <f>[8]AMAURY!I111+'[8]ANA '!I111:J112+[8]ANDREA!I111+[8]ANNA!I111+'[8]ASIA '!I111:J112+'[8]Carlos B'!I111:J112+[8]CHRYSTIE!I111+[8]Croniz!I111+[8]Denny!I111+'[8]Dn-casos'!I111:J112+[8]Elizabeth!I111+[8]FRANCISCO!I111+[8]FRANKLIN!I111+[8]FREDDY!I111+'[8]FREDDY m'!I111:J112+[8]GLORIA!I111+[8]harold!I111+'[8]johanna e'!I111:J112+[8]jose!I111+[8]meldrick!I111+[8]MIOLANNY!I111+[8]Nancy!I111+[8]Richard!I111+'[8]Robert '!I111:J112+[8]CLEMENTE!I111+'[8]ROBERTO Q'!I111:J112+'[8]ROBINSON '!I111:J112+[8]Valentin!I111+[8]yasmely!I111+'[8]yubelky '!I111:J112+[8]YURISAN!I111</f>
        <v>8</v>
      </c>
      <c r="J111" s="1388">
        <f>[8]AMAURY!J111+'[8]ANA '!J111:K112+[8]ANDREA!J111+[8]ANNA!J111+'[8]ASIA '!J111:K112+'[8]Carlos B'!J111:K112+[8]CHRYSTIE!J111+[8]Croniz!J111+[8]Denny!J111+'[8]Dn-casos'!J111:K112+[8]Elizabeth!J111+[8]FRANCISCO!J111+[8]FRANKLIN!J111+[8]FREDDY!J111+'[8]FREDDY m'!J111:K112+[8]GLORIA!J111+[8]harold!J111+'[8]johanna e'!J111:K112+[8]jose!J111+[8]meldrick!J111+[8]MIOLANNY!J111+[8]Nancy!J111+[8]Richard!J111+'[8]Robert '!J111:K112+[8]CLEMENTE!J111+'[8]ROBERTO Q'!J111:K112+'[8]ROBINSON '!J111:K112+[8]Valentin!J111+[8]yasmely!J111+'[8]yubelky '!J111:K112+[8]YURISAN!J111</f>
        <v>0</v>
      </c>
      <c r="K111" s="341"/>
      <c r="L111" s="342"/>
    </row>
    <row r="112" spans="2:12" ht="14.25" customHeight="1" thickTop="1" thickBot="1" x14ac:dyDescent="0.25">
      <c r="B112" s="316"/>
      <c r="C112" s="341"/>
      <c r="D112" s="442"/>
      <c r="E112" s="445" t="s">
        <v>150</v>
      </c>
      <c r="F112" s="431"/>
      <c r="G112" s="431"/>
      <c r="H112" s="431"/>
      <c r="I112" s="1388">
        <f>[8]AMAURY!I112+'[8]ANA '!I112:J113+[8]ANDREA!I112+[8]ANNA!I112+'[8]ASIA '!I112:J113+'[8]Carlos B'!I112:J113+[8]CHRYSTIE!I112+[8]Croniz!I112+[8]Denny!I112+'[8]Dn-casos'!I112:J113+[8]Elizabeth!I112+[8]FRANCISCO!I112+[8]FRANKLIN!I112+[8]FREDDY!I112+'[8]FREDDY m'!I112:J113+[8]GLORIA!I112+[8]harold!I112+'[8]johanna e'!I112:J113+[8]jose!I112+[8]meldrick!I112+[8]MIOLANNY!I112+[8]Nancy!I112+[8]Richard!I112+'[8]Robert '!I112:J113+[8]CLEMENTE!I112+'[8]ROBERTO Q'!I112:J113+'[8]ROBINSON '!I112:J113+[8]Valentin!I112+[8]yasmely!I112+'[8]yubelky '!I112:J113+[8]YURISAN!I112</f>
        <v>0</v>
      </c>
      <c r="J112" s="1388">
        <f>[8]AMAURY!J112+'[8]ANA '!J112:K113+[8]ANDREA!J112+[8]ANNA!J112+'[8]ASIA '!J112:K113+'[8]Carlos B'!J112:K113+[8]CHRYSTIE!J112+[8]Croniz!J112+[8]Denny!J112+'[8]Dn-casos'!J112:K113+[8]Elizabeth!J112+[8]FRANCISCO!J112+[8]FRANKLIN!J112+[8]FREDDY!J112+'[8]FREDDY m'!J112:K113+[8]GLORIA!J112+[8]harold!J112+'[8]johanna e'!J112:K113+[8]jose!J112+[8]meldrick!J112+[8]MIOLANNY!J112+[8]Nancy!J112+[8]Richard!J112+'[8]Robert '!J112:K113+[8]CLEMENTE!J112+'[8]ROBERTO Q'!J112:K113+'[8]ROBINSON '!J112:K113+[8]Valentin!J112+[8]yasmely!J112+'[8]yubelky '!J112:K113+[8]YURISAN!J112</f>
        <v>0</v>
      </c>
      <c r="K112" s="341"/>
      <c r="L112" s="342"/>
    </row>
    <row r="113" spans="2:15" ht="14.25" customHeight="1" thickTop="1" thickBot="1" x14ac:dyDescent="0.25">
      <c r="B113" s="316"/>
      <c r="C113" s="341"/>
      <c r="D113" s="442"/>
      <c r="E113" s="434" t="s">
        <v>61</v>
      </c>
      <c r="F113" s="435"/>
      <c r="G113" s="435"/>
      <c r="H113" s="435"/>
      <c r="I113" s="1367">
        <f>SUM(I114:J118)</f>
        <v>1</v>
      </c>
      <c r="J113" s="1367"/>
      <c r="K113" s="341"/>
      <c r="L113" s="342"/>
      <c r="O113" s="332"/>
    </row>
    <row r="114" spans="2:15" ht="14.25" customHeight="1" thickTop="1" thickBot="1" x14ac:dyDescent="0.25">
      <c r="B114" s="316"/>
      <c r="C114" s="341"/>
      <c r="D114" s="442"/>
      <c r="E114" s="436" t="s">
        <v>38</v>
      </c>
      <c r="F114" s="437"/>
      <c r="G114" s="437"/>
      <c r="H114" s="438"/>
      <c r="I114" s="1388">
        <f>[8]AMAURY!I114+'[8]ANA '!I114:J115+[8]ANDREA!I114+[8]ANNA!I114+'[8]ASIA '!I114:J115+'[8]Carlos B'!I114:J115+[8]CHRYSTIE!I114+[8]Croniz!I114+[8]Denny!I114+'[8]Dn-casos'!I114:J115+[8]Elizabeth!I114+[8]FRANCISCO!I114+[8]FRANKLIN!I114+[8]FREDDY!I114+'[8]FREDDY m'!I114:J115+[8]GLORIA!I114+[8]harold!I114+'[8]johanna e'!I114:J115+[8]jose!I114+[8]meldrick!I114+[8]MIOLANNY!I114+[8]Nancy!I114+[8]Richard!I114+'[8]Robert '!I114:J115+[8]CLEMENTE!I114+'[8]ROBERTO Q'!I114:J115+'[8]ROBINSON '!I114:J115+[8]Valentin!I114+[8]yasmely!I114+'[8]yubelky '!I114:J115+[8]YURISAN!I114</f>
        <v>1</v>
      </c>
      <c r="J114" s="1388">
        <f>[8]AMAURY!J114+'[8]ANA '!J114:K115+[8]ANDREA!J114+[8]ANNA!J114+'[8]ASIA '!J114:K115+'[8]Carlos B'!J114:K115+[8]CHRYSTIE!J114+[8]Croniz!J114+[8]Denny!J114+'[8]Dn-casos'!J114:K115+[8]Elizabeth!J114+[8]FRANCISCO!J114+[8]FRANKLIN!J114+[8]FREDDY!J114+'[8]FREDDY m'!J114:K115+[8]GLORIA!J114+[8]harold!J114+'[8]johanna e'!J114:K115+[8]jose!J114+[8]meldrick!J114+[8]MIOLANNY!J114+[8]Nancy!J114+[8]Richard!J114+'[8]Robert '!J114:K115+[8]CLEMENTE!J114+'[8]ROBERTO Q'!J114:K115+'[8]ROBINSON '!J114:K115+[8]Valentin!J114+[8]yasmely!J114+'[8]yubelky '!J114:K115+[8]YURISAN!J114</f>
        <v>0</v>
      </c>
      <c r="K114" s="341"/>
      <c r="L114" s="342"/>
      <c r="O114" s="332"/>
    </row>
    <row r="115" spans="2:15" ht="14.25" customHeight="1" thickTop="1" thickBot="1" x14ac:dyDescent="0.25">
      <c r="B115" s="316"/>
      <c r="C115" s="341"/>
      <c r="D115" s="442"/>
      <c r="E115" s="439" t="s">
        <v>149</v>
      </c>
      <c r="F115" s="440"/>
      <c r="G115" s="440"/>
      <c r="H115" s="441"/>
      <c r="I115" s="1388">
        <f>[8]AMAURY!I115+'[8]ANA '!I115:J116+[8]ANDREA!I115+[8]ANNA!I115+'[8]ASIA '!I115:J116+'[8]Carlos B'!I115:J116+[8]CHRYSTIE!I115+[8]Croniz!I115+[8]Denny!I115+'[8]Dn-casos'!I115:J116+[8]Elizabeth!I115+[8]FRANCISCO!I115+[8]FRANKLIN!I115+[8]FREDDY!I115+'[8]FREDDY m'!I115:J116+[8]GLORIA!I115+[8]harold!I115+'[8]johanna e'!I115:J116+[8]jose!I115+[8]meldrick!I115+[8]MIOLANNY!I115+[8]Nancy!I115+[8]Richard!I115+'[8]Robert '!I115:J116+[8]CLEMENTE!I115+'[8]ROBERTO Q'!I115:J116+'[8]ROBINSON '!I115:J116+[8]Valentin!I115+[8]yasmely!I115+'[8]yubelky '!I115:J116+[8]YURISAN!I115</f>
        <v>0</v>
      </c>
      <c r="J115" s="1388">
        <f>[8]AMAURY!J115+'[8]ANA '!J115:K116+[8]ANDREA!J115+[8]ANNA!J115+'[8]ASIA '!J115:K116+'[8]Carlos B'!J115:K116+[8]CHRYSTIE!J115+[8]Croniz!J115+[8]Denny!J115+'[8]Dn-casos'!J115:K116+[8]Elizabeth!J115+[8]FRANCISCO!J115+[8]FRANKLIN!J115+[8]FREDDY!J115+'[8]FREDDY m'!J115:K116+[8]GLORIA!J115+[8]harold!J115+'[8]johanna e'!J115:K116+[8]jose!J115+[8]meldrick!J115+[8]MIOLANNY!J115+[8]Nancy!J115+[8]Richard!J115+'[8]Robert '!J115:K116+[8]CLEMENTE!J115+'[8]ROBERTO Q'!J115:K116+'[8]ROBINSON '!J115:K116+[8]Valentin!J115+[8]yasmely!J115+'[8]yubelky '!J115:K116+[8]YURISAN!J115</f>
        <v>0</v>
      </c>
      <c r="K115" s="341"/>
      <c r="L115" s="342"/>
      <c r="O115" s="332"/>
    </row>
    <row r="116" spans="2:15" ht="14.25" customHeight="1" thickTop="1" thickBot="1" x14ac:dyDescent="0.25">
      <c r="B116" s="316"/>
      <c r="C116" s="341"/>
      <c r="D116" s="442"/>
      <c r="E116" s="439" t="s">
        <v>22</v>
      </c>
      <c r="F116" s="440"/>
      <c r="G116" s="440"/>
      <c r="H116" s="441"/>
      <c r="I116" s="1388">
        <f>[8]AMAURY!I116+'[8]ANA '!I116:J117+[8]ANDREA!I116+[8]ANNA!I116+'[8]ASIA '!I116:J117+'[8]Carlos B'!I116:J117+[8]CHRYSTIE!I116+[8]Croniz!I116+[8]Denny!I116+'[8]Dn-casos'!I116:J117+[8]Elizabeth!I116+[8]FRANCISCO!I116+[8]FRANKLIN!I116+[8]FREDDY!I116+'[8]FREDDY m'!I116:J117+[8]GLORIA!I116+[8]harold!I116+'[8]johanna e'!I116:J117+[8]jose!I116+[8]meldrick!I116+[8]MIOLANNY!I116+[8]Nancy!I116+[8]Richard!I116+'[8]Robert '!I116:J117+[8]CLEMENTE!I116+'[8]ROBERTO Q'!I116:J117+'[8]ROBINSON '!I116:J117+[8]Valentin!I116+[8]yasmely!I116+'[8]yubelky '!I116:J117+[8]YURISAN!I116</f>
        <v>0</v>
      </c>
      <c r="J116" s="1388">
        <f>[8]AMAURY!J116+'[8]ANA '!J116:K117+[8]ANDREA!J116+[8]ANNA!J116+'[8]ASIA '!J116:K117+'[8]Carlos B'!J116:K117+[8]CHRYSTIE!J116+[8]Croniz!J116+[8]Denny!J116+'[8]Dn-casos'!J116:K117+[8]Elizabeth!J116+[8]FRANCISCO!J116+[8]FRANKLIN!J116+[8]FREDDY!J116+'[8]FREDDY m'!J116:K117+[8]GLORIA!J116+[8]harold!J116+'[8]johanna e'!J116:K117+[8]jose!J116+[8]meldrick!J116+[8]MIOLANNY!J116+[8]Nancy!J116+[8]Richard!J116+'[8]Robert '!J116:K117+[8]CLEMENTE!J116+'[8]ROBERTO Q'!J116:K117+'[8]ROBINSON '!J116:K117+[8]Valentin!J116+[8]yasmely!J116+'[8]yubelky '!J116:K117+[8]YURISAN!J116</f>
        <v>0</v>
      </c>
      <c r="K116" s="341"/>
      <c r="L116" s="342"/>
      <c r="O116" s="332"/>
    </row>
    <row r="117" spans="2:15" ht="14.25" customHeight="1" thickTop="1" thickBot="1" x14ac:dyDescent="0.25">
      <c r="B117" s="316"/>
      <c r="C117" s="341"/>
      <c r="D117" s="442"/>
      <c r="E117" s="443" t="s">
        <v>21</v>
      </c>
      <c r="F117" s="444"/>
      <c r="G117" s="444"/>
      <c r="H117" s="444"/>
      <c r="I117" s="1388">
        <f>[8]AMAURY!I117+'[8]ANA '!I117:J118+[8]ANDREA!I117+[8]ANNA!I117+'[8]ASIA '!I117:J118+'[8]Carlos B'!I117:J118+[8]CHRYSTIE!I117+[8]Croniz!I117+[8]Denny!I117+'[8]Dn-casos'!I117:J118+[8]Elizabeth!I117+[8]FRANCISCO!I117+[8]FRANKLIN!I117+[8]FREDDY!I117+'[8]FREDDY m'!I117:J118+[8]GLORIA!I117+[8]harold!I117+'[8]johanna e'!I117:J118+[8]jose!I117+[8]meldrick!I117+[8]MIOLANNY!I117+[8]Nancy!I117+[8]Richard!I117+'[8]Robert '!I117:J118+[8]CLEMENTE!I117+'[8]ROBERTO Q'!I117:J118+'[8]ROBINSON '!I117:J118+[8]Valentin!I117+[8]yasmely!I117+'[8]yubelky '!I117:J118+[8]YURISAN!I117</f>
        <v>0</v>
      </c>
      <c r="J117" s="1388">
        <f>[8]AMAURY!J117+'[8]ANA '!J117:K118+[8]ANDREA!J117+[8]ANNA!J117+'[8]ASIA '!J117:K118+'[8]Carlos B'!J117:K118+[8]CHRYSTIE!J117+[8]Croniz!J117+[8]Denny!J117+'[8]Dn-casos'!J117:K118+[8]Elizabeth!J117+[8]FRANCISCO!J117+[8]FRANKLIN!J117+[8]FREDDY!J117+'[8]FREDDY m'!J117:K118+[8]GLORIA!J117+[8]harold!J117+'[8]johanna e'!J117:K118+[8]jose!J117+[8]meldrick!J117+[8]MIOLANNY!J117+[8]Nancy!J117+[8]Richard!J117+'[8]Robert '!J117:K118+[8]CLEMENTE!J117+'[8]ROBERTO Q'!J117:K118+'[8]ROBINSON '!J117:K118+[8]Valentin!J117+[8]yasmely!J117+'[8]yubelky '!J117:K118+[8]YURISAN!J117</f>
        <v>0</v>
      </c>
      <c r="K117" s="341"/>
      <c r="L117" s="342"/>
      <c r="O117" s="332"/>
    </row>
    <row r="118" spans="2:15" ht="14.25" customHeight="1" thickTop="1" thickBot="1" x14ac:dyDescent="0.25">
      <c r="B118" s="316"/>
      <c r="C118" s="341"/>
      <c r="D118" s="442"/>
      <c r="E118" s="445" t="s">
        <v>150</v>
      </c>
      <c r="F118" s="431"/>
      <c r="G118" s="431"/>
      <c r="H118" s="431"/>
      <c r="I118" s="1388">
        <f>[8]AMAURY!I118+'[8]ANA '!I118:J119+[8]ANDREA!I118+[8]ANNA!I118+'[8]ASIA '!I118:J119+'[8]Carlos B'!I118:J119+[8]CHRYSTIE!I118+[8]Croniz!I118+[8]Denny!I118+'[8]Dn-casos'!I118:J119+[8]Elizabeth!I118+[8]FRANCISCO!I118+[8]FRANKLIN!I118+[8]FREDDY!I118+'[8]FREDDY m'!I118:J119+[8]GLORIA!I118+[8]harold!I118+'[8]johanna e'!I118:J119+[8]jose!I118+[8]meldrick!I118+[8]MIOLANNY!I118+[8]Nancy!I118+[8]Richard!I118+'[8]Robert '!I118:J119+[8]CLEMENTE!I118+'[8]ROBERTO Q'!I118:J119+'[8]ROBINSON '!I118:J119+[8]Valentin!I118+[8]yasmely!I118+'[8]yubelky '!I118:J119+[8]YURISAN!I118</f>
        <v>0</v>
      </c>
      <c r="J118" s="1388">
        <f>[8]AMAURY!J118+'[8]ANA '!J118:K119+[8]ANDREA!J118+[8]ANNA!J118+'[8]ASIA '!J118:K119+'[8]Carlos B'!J118:K119+[8]CHRYSTIE!J118+[8]Croniz!J118+[8]Denny!J118+'[8]Dn-casos'!J118:K119+[8]Elizabeth!J118+[8]FRANCISCO!J118+[8]FRANKLIN!J118+[8]FREDDY!J118+'[8]FREDDY m'!J118:K119+[8]GLORIA!J118+[8]harold!J118+'[8]johanna e'!J118:K119+[8]jose!J118+[8]meldrick!J118+[8]MIOLANNY!J118+[8]Nancy!J118+[8]Richard!J118+'[8]Robert '!J118:K119+[8]CLEMENTE!J118+'[8]ROBERTO Q'!J118:K119+'[8]ROBINSON '!J118:K119+[8]Valentin!J118+[8]yasmely!J118+'[8]yubelky '!J118:K119+[8]YURISAN!J118</f>
        <v>0</v>
      </c>
      <c r="K118" s="341"/>
      <c r="L118" s="342"/>
      <c r="O118" s="332"/>
    </row>
    <row r="119" spans="2:15" ht="14.25" customHeight="1" thickTop="1" thickBot="1" x14ac:dyDescent="0.25">
      <c r="B119" s="316"/>
      <c r="C119" s="341"/>
      <c r="D119" s="442"/>
      <c r="E119" s="446" t="s">
        <v>62</v>
      </c>
      <c r="F119" s="435"/>
      <c r="G119" s="435"/>
      <c r="H119" s="447"/>
      <c r="I119" s="1391">
        <f>I121+I122+I120</f>
        <v>0</v>
      </c>
      <c r="J119" s="1392"/>
      <c r="K119" s="341"/>
      <c r="L119" s="342"/>
      <c r="O119" s="332"/>
    </row>
    <row r="120" spans="2:15" ht="14.25" customHeight="1" thickTop="1" thickBot="1" x14ac:dyDescent="0.25">
      <c r="B120" s="316"/>
      <c r="C120" s="341"/>
      <c r="D120" s="442"/>
      <c r="E120" s="448" t="s">
        <v>151</v>
      </c>
      <c r="F120" s="449"/>
      <c r="G120" s="449"/>
      <c r="H120" s="449"/>
      <c r="I120" s="1388">
        <f>[8]AMAURY!I120+'[8]ANA '!I120:J121+[8]ANDREA!I120+[8]ANNA!I120+'[8]ASIA '!I120:J121+'[8]Carlos B'!I120:J121+[8]CHRYSTIE!I120+[8]Croniz!I120+[8]Denny!I120+'[8]Dn-casos'!I120:J121+[8]Elizabeth!I120+[8]FRANCISCO!I120+[8]FRANKLIN!I120+[8]FREDDY!I120+'[8]FREDDY m'!I120:J121+[8]GLORIA!I120+[8]harold!I120+'[8]johanna e'!I120:J121+[8]jose!I120+[8]meldrick!I120+[8]MIOLANNY!I120+[8]Nancy!I120+[8]Richard!I120+'[8]Robert '!I120:J121+[8]CLEMENTE!I120+'[8]ROBERTO Q'!I120:J121+'[8]ROBINSON '!I120:J121+[8]Valentin!I120+[8]yasmely!I120+'[8]yubelky '!I120:J121+[8]YURISAN!I120</f>
        <v>0</v>
      </c>
      <c r="J120" s="1388">
        <f>[8]AMAURY!J120+'[8]ANA '!J120:K121+[8]ANDREA!J120+[8]ANNA!J120+'[8]ASIA '!J120:K121+'[8]Carlos B'!J120:K121+[8]CHRYSTIE!J120+[8]Croniz!J120+[8]Denny!J120+'[8]Dn-casos'!J120:K121+[8]Elizabeth!J120+[8]FRANCISCO!J120+[8]FRANKLIN!J120+[8]FREDDY!J120+'[8]FREDDY m'!J120:K121+[8]GLORIA!J120+[8]harold!J120+'[8]johanna e'!J120:K121+[8]jose!J120+[8]meldrick!J120+[8]MIOLANNY!J120+[8]Nancy!J120+[8]Richard!J120+'[8]Robert '!J120:K121+[8]CLEMENTE!J120+'[8]ROBERTO Q'!J120:K121+'[8]ROBINSON '!J120:K121+[8]Valentin!J120+[8]yasmely!J120+'[8]yubelky '!J120:K121+[8]YURISAN!J120</f>
        <v>0</v>
      </c>
      <c r="K120" s="341"/>
      <c r="L120" s="342"/>
      <c r="O120" s="332"/>
    </row>
    <row r="121" spans="2:15" ht="14.25" customHeight="1" thickTop="1" thickBot="1" x14ac:dyDescent="0.25">
      <c r="B121" s="316"/>
      <c r="C121" s="341"/>
      <c r="D121" s="442"/>
      <c r="E121" s="448" t="s">
        <v>41</v>
      </c>
      <c r="F121" s="444"/>
      <c r="G121" s="444"/>
      <c r="H121" s="444"/>
      <c r="I121" s="1388">
        <f>[8]AMAURY!I121+'[8]ANA '!I121:J122+[8]ANDREA!I121+[8]ANNA!I121+'[8]ASIA '!I121:J122+'[8]Carlos B'!I121:J122+[8]CHRYSTIE!I121+[8]Croniz!I121+[8]Denny!I121+'[8]Dn-casos'!I121:J122+[8]Elizabeth!I121+[8]FRANCISCO!I121+[8]FRANKLIN!I121+[8]FREDDY!I121+'[8]FREDDY m'!I121:J122+[8]GLORIA!I121+[8]harold!I121+'[8]johanna e'!I121:J122+[8]jose!I121+[8]meldrick!I121+[8]MIOLANNY!I121+[8]Nancy!I121+[8]Richard!I121+'[8]Robert '!I121:J122+[8]CLEMENTE!I121+'[8]ROBERTO Q'!I121:J122+'[8]ROBINSON '!I121:J122+[8]Valentin!I121+[8]yasmely!I121+'[8]yubelky '!I121:J122+[8]YURISAN!I121</f>
        <v>0</v>
      </c>
      <c r="J121" s="1388">
        <f>[8]AMAURY!J121+'[8]ANA '!J121:K122+[8]ANDREA!J121+[8]ANNA!J121+'[8]ASIA '!J121:K122+'[8]Carlos B'!J121:K122+[8]CHRYSTIE!J121+[8]Croniz!J121+[8]Denny!J121+'[8]Dn-casos'!J121:K122+[8]Elizabeth!J121+[8]FRANCISCO!J121+[8]FRANKLIN!J121+[8]FREDDY!J121+'[8]FREDDY m'!J121:K122+[8]GLORIA!J121+[8]harold!J121+'[8]johanna e'!J121:K122+[8]jose!J121+[8]meldrick!J121+[8]MIOLANNY!J121+[8]Nancy!J121+[8]Richard!J121+'[8]Robert '!J121:K122+[8]CLEMENTE!J121+'[8]ROBERTO Q'!J121:K122+'[8]ROBINSON '!J121:K122+[8]Valentin!J121+[8]yasmely!J121+'[8]yubelky '!J121:K122+[8]YURISAN!J121</f>
        <v>0</v>
      </c>
      <c r="K121" s="341"/>
      <c r="L121" s="342"/>
      <c r="O121" s="332"/>
    </row>
    <row r="122" spans="2:15" ht="14.25" customHeight="1" thickTop="1" thickBot="1" x14ac:dyDescent="0.25">
      <c r="B122" s="316"/>
      <c r="C122" s="341"/>
      <c r="D122" s="442"/>
      <c r="E122" s="436" t="s">
        <v>40</v>
      </c>
      <c r="F122" s="444"/>
      <c r="G122" s="444"/>
      <c r="H122" s="450"/>
      <c r="I122" s="1388">
        <f>[8]AMAURY!I122+'[8]ANA '!I122:J123+[8]ANDREA!I122+[8]ANNA!I122+'[8]ASIA '!I122:J123+'[8]Carlos B'!I122:J123+[8]CHRYSTIE!I122+[8]Croniz!I122+[8]Denny!I122+'[8]Dn-casos'!I122:J123+[8]Elizabeth!I122+[8]FRANCISCO!I122+[8]FRANKLIN!I122+[8]FREDDY!I122+'[8]FREDDY m'!I122:J123+[8]GLORIA!I122+[8]harold!I122+'[8]johanna e'!I122:J123+[8]jose!I122+[8]meldrick!I122+[8]MIOLANNY!I122+[8]Nancy!I122+[8]Richard!I122+'[8]Robert '!I122:J123+[8]CLEMENTE!I122+'[8]ROBERTO Q'!I122:J123+'[8]ROBINSON '!I122:J123+[8]Valentin!I122+[8]yasmely!I122+'[8]yubelky '!I122:J123+[8]YURISAN!I122</f>
        <v>0</v>
      </c>
      <c r="J122" s="1388">
        <f>[8]AMAURY!J122+'[8]ANA '!J122:K123+[8]ANDREA!J122+[8]ANNA!J122+'[8]ASIA '!J122:K123+'[8]Carlos B'!J122:K123+[8]CHRYSTIE!J122+[8]Croniz!J122+[8]Denny!J122+'[8]Dn-casos'!J122:K123+[8]Elizabeth!J122+[8]FRANCISCO!J122+[8]FRANKLIN!J122+[8]FREDDY!J122+'[8]FREDDY m'!J122:K123+[8]GLORIA!J122+[8]harold!J122+'[8]johanna e'!J122:K123+[8]jose!J122+[8]meldrick!J122+[8]MIOLANNY!J122+[8]Nancy!J122+[8]Richard!J122+'[8]Robert '!J122:K123+[8]CLEMENTE!J122+'[8]ROBERTO Q'!J122:K123+'[8]ROBINSON '!J122:K123+[8]Valentin!J122+[8]yasmely!J122+'[8]yubelky '!J122:K123+[8]YURISAN!J122</f>
        <v>0</v>
      </c>
      <c r="K122" s="341"/>
      <c r="L122" s="342"/>
      <c r="O122" s="332"/>
    </row>
    <row r="123" spans="2:15" ht="14.25" customHeight="1" thickTop="1" thickBot="1" x14ac:dyDescent="0.25">
      <c r="B123" s="316"/>
      <c r="C123" s="341"/>
      <c r="D123" s="442"/>
      <c r="E123" s="446" t="s">
        <v>63</v>
      </c>
      <c r="F123" s="435"/>
      <c r="G123" s="435"/>
      <c r="H123" s="435"/>
      <c r="I123" s="1391">
        <f>I125+I126+I124</f>
        <v>0</v>
      </c>
      <c r="J123" s="1392"/>
      <c r="K123" s="341"/>
      <c r="L123" s="342"/>
    </row>
    <row r="124" spans="2:15" ht="14.25" customHeight="1" thickTop="1" thickBot="1" x14ac:dyDescent="0.25">
      <c r="B124" s="316"/>
      <c r="C124" s="341"/>
      <c r="D124" s="442"/>
      <c r="E124" s="448" t="s">
        <v>42</v>
      </c>
      <c r="F124" s="449"/>
      <c r="G124" s="449"/>
      <c r="H124" s="449"/>
      <c r="I124" s="1388">
        <f>[8]AMAURY!I124+'[8]ANA '!I124:J125+[8]ANDREA!I124+[8]ANNA!I124+'[8]ASIA '!I124:J125+'[8]Carlos B'!I124:J125+[8]CHRYSTIE!I124+[8]Croniz!I124+[8]Denny!I124+'[8]Dn-casos'!I124:J125+[8]Elizabeth!I124+[8]FRANCISCO!I124+[8]FRANKLIN!I124+[8]FREDDY!I124+'[8]FREDDY m'!I124:J125+[8]GLORIA!I124+[8]harold!I124+'[8]johanna e'!I124:J125+[8]jose!I124+[8]meldrick!I124+[8]MIOLANNY!I124+[8]Nancy!I124+[8]Richard!I124+'[8]Robert '!I124:J125+[8]CLEMENTE!I124+'[8]ROBERTO Q'!I124:J125+'[8]ROBINSON '!I124:J125+[8]Valentin!I124+[8]yasmely!I124+'[8]yubelky '!I124:J125+[8]YURISAN!I124</f>
        <v>0</v>
      </c>
      <c r="J124" s="1388">
        <f>[8]AMAURY!J124+'[8]ANA '!J124:K125+[8]ANDREA!J124+[8]ANNA!J124+'[8]ASIA '!J124:K125+'[8]Carlos B'!J124:K125+[8]CHRYSTIE!J124+[8]Croniz!J124+[8]Denny!J124+'[8]Dn-casos'!J124:K125+[8]Elizabeth!J124+[8]FRANCISCO!J124+[8]FRANKLIN!J124+[8]FREDDY!J124+'[8]FREDDY m'!J124:K125+[8]GLORIA!J124+[8]harold!J124+'[8]johanna e'!J124:K125+[8]jose!J124+[8]meldrick!J124+[8]MIOLANNY!J124+[8]Nancy!J124+[8]Richard!J124+'[8]Robert '!J124:K125+[8]CLEMENTE!J124+'[8]ROBERTO Q'!J124:K125+'[8]ROBINSON '!J124:K125+[8]Valentin!J124+[8]yasmely!J124+'[8]yubelky '!J124:K125+[8]YURISAN!J124</f>
        <v>0</v>
      </c>
      <c r="K124" s="341"/>
      <c r="L124" s="342"/>
    </row>
    <row r="125" spans="2:15" ht="14.25" customHeight="1" thickTop="1" thickBot="1" x14ac:dyDescent="0.25">
      <c r="B125" s="316"/>
      <c r="C125" s="341"/>
      <c r="D125" s="442"/>
      <c r="E125" s="448" t="s">
        <v>41</v>
      </c>
      <c r="F125" s="444"/>
      <c r="G125" s="444"/>
      <c r="H125" s="444"/>
      <c r="I125" s="1388">
        <f>[8]AMAURY!I125+'[8]ANA '!I125:J126+[8]ANDREA!I125+[8]ANNA!I125+'[8]ASIA '!I125:J126+'[8]Carlos B'!I125:J126+[8]CHRYSTIE!I125+[8]Croniz!I125+[8]Denny!I125+'[8]Dn-casos'!I125:J126+[8]Elizabeth!I125+[8]FRANCISCO!I125+[8]FRANKLIN!I125+[8]FREDDY!I125+'[8]FREDDY m'!I125:J126+[8]GLORIA!I125+[8]harold!I125+'[8]johanna e'!I125:J126+[8]jose!I125+[8]meldrick!I125+[8]MIOLANNY!I125+[8]Nancy!I125+[8]Richard!I125+'[8]Robert '!I125:J126+[8]CLEMENTE!I125+'[8]ROBERTO Q'!I125:J126+'[8]ROBINSON '!I125:J126+[8]Valentin!I125+[8]yasmely!I125+'[8]yubelky '!I125:J126+[8]YURISAN!I125</f>
        <v>0</v>
      </c>
      <c r="J125" s="1388">
        <f>[8]AMAURY!J125+'[8]ANA '!J125:K126+[8]ANDREA!J125+[8]ANNA!J125+'[8]ASIA '!J125:K126+'[8]Carlos B'!J125:K126+[8]CHRYSTIE!J125+[8]Croniz!J125+[8]Denny!J125+'[8]Dn-casos'!J125:K126+[8]Elizabeth!J125+[8]FRANCISCO!J125+[8]FRANKLIN!J125+[8]FREDDY!J125+'[8]FREDDY m'!J125:K126+[8]GLORIA!J125+[8]harold!J125+'[8]johanna e'!J125:K126+[8]jose!J125+[8]meldrick!J125+[8]MIOLANNY!J125+[8]Nancy!J125+[8]Richard!J125+'[8]Robert '!J125:K126+[8]CLEMENTE!J125+'[8]ROBERTO Q'!J125:K126+'[8]ROBINSON '!J125:K126+[8]Valentin!J125+[8]yasmely!J125+'[8]yubelky '!J125:K126+[8]YURISAN!J125</f>
        <v>0</v>
      </c>
      <c r="K125" s="341"/>
      <c r="L125" s="342"/>
    </row>
    <row r="126" spans="2:15" ht="14.25" customHeight="1" thickTop="1" thickBot="1" x14ac:dyDescent="0.25">
      <c r="B126" s="316"/>
      <c r="C126" s="341"/>
      <c r="D126" s="442"/>
      <c r="E126" s="436" t="s">
        <v>40</v>
      </c>
      <c r="F126" s="444"/>
      <c r="G126" s="444"/>
      <c r="H126" s="450"/>
      <c r="I126" s="1388">
        <f>[8]AMAURY!I126+'[8]ANA '!I126:J127+[8]ANDREA!I126+[8]ANNA!I126+'[8]ASIA '!I126:J127+'[8]Carlos B'!I126:J127+[8]CHRYSTIE!I126+[8]Croniz!I126+[8]Denny!I126+'[8]Dn-casos'!I126:J127+[8]Elizabeth!I126+[8]FRANCISCO!I126+[8]FRANKLIN!I126+[8]FREDDY!I126+'[8]FREDDY m'!I126:J127+[8]GLORIA!I126+[8]harold!I126+'[8]johanna e'!I126:J127+[8]jose!I126+[8]meldrick!I126+[8]MIOLANNY!I126+[8]Nancy!I126+[8]Richard!I126+'[8]Robert '!I126:J127+[8]CLEMENTE!I126+'[8]ROBERTO Q'!I126:J127+'[8]ROBINSON '!I126:J127+[8]Valentin!I126+[8]yasmely!I126+'[8]yubelky '!I126:J127+[8]YURISAN!I126</f>
        <v>0</v>
      </c>
      <c r="J126" s="1388">
        <f>[8]AMAURY!J126+'[8]ANA '!J126:K127+[8]ANDREA!J126+[8]ANNA!J126+'[8]ASIA '!J126:K127+'[8]Carlos B'!J126:K127+[8]CHRYSTIE!J126+[8]Croniz!J126+[8]Denny!J126+'[8]Dn-casos'!J126:K127+[8]Elizabeth!J126+[8]FRANCISCO!J126+[8]FRANKLIN!J126+[8]FREDDY!J126+'[8]FREDDY m'!J126:K127+[8]GLORIA!J126+[8]harold!J126+'[8]johanna e'!J126:K127+[8]jose!J126+[8]meldrick!J126+[8]MIOLANNY!J126+[8]Nancy!J126+[8]Richard!J126+'[8]Robert '!J126:K127+[8]CLEMENTE!J126+'[8]ROBERTO Q'!J126:K127+'[8]ROBINSON '!J126:K127+[8]Valentin!J126+[8]yasmely!J126+'[8]yubelky '!J126:K127+[8]YURISAN!J126</f>
        <v>0</v>
      </c>
      <c r="K126" s="341"/>
      <c r="L126" s="342"/>
    </row>
    <row r="127" spans="2:15" ht="14.25" customHeight="1" thickTop="1" thickBot="1" x14ac:dyDescent="0.25">
      <c r="B127" s="316"/>
      <c r="C127" s="341"/>
      <c r="D127" s="442"/>
      <c r="E127" s="446" t="s">
        <v>122</v>
      </c>
      <c r="F127" s="435"/>
      <c r="G127" s="435"/>
      <c r="H127" s="435"/>
      <c r="I127" s="1367">
        <f>SUM(I128:J132)</f>
        <v>15</v>
      </c>
      <c r="J127" s="1367"/>
      <c r="K127" s="341"/>
      <c r="L127" s="342"/>
    </row>
    <row r="128" spans="2:15" ht="14.25" customHeight="1" thickTop="1" thickBot="1" x14ac:dyDescent="0.25">
      <c r="B128" s="316"/>
      <c r="C128" s="341"/>
      <c r="D128" s="442"/>
      <c r="E128" s="436" t="s">
        <v>38</v>
      </c>
      <c r="F128" s="437"/>
      <c r="G128" s="437"/>
      <c r="H128" s="438"/>
      <c r="I128" s="1388">
        <f>[8]AMAURY!I128+'[8]ANA '!I128:J129+[8]ANDREA!I128+[8]ANNA!I128+'[8]ASIA '!I128:J129+'[8]Carlos B'!I128:J129+[8]CHRYSTIE!I128+[8]Croniz!I128+[8]Denny!I128+'[8]Dn-casos'!I128:J129+[8]Elizabeth!I128+[8]FRANCISCO!I128+[8]FRANKLIN!I128+[8]FREDDY!I128+'[8]FREDDY m'!I128:J129+[8]GLORIA!I128+[8]harold!I128+'[8]johanna e'!I128:J129+[8]jose!I128+[8]meldrick!I128+[8]MIOLANNY!I128+[8]Nancy!I128+[8]Richard!I128+'[8]Robert '!I128:J129+[8]CLEMENTE!I128+'[8]ROBERTO Q'!I128:J129+'[8]ROBINSON '!I128:J129+[8]Valentin!I128+[8]yasmely!I128+'[8]yubelky '!I128:J129+[8]YURISAN!I128</f>
        <v>6</v>
      </c>
      <c r="J128" s="1388">
        <f>[8]AMAURY!J128+'[8]ANA '!J128:K129+[8]ANDREA!J128+[8]ANNA!J128+'[8]ASIA '!J128:K129+'[8]Carlos B'!J128:K129+[8]CHRYSTIE!J128+[8]Croniz!J128+[8]Denny!J128+'[8]Dn-casos'!J128:K129+[8]Elizabeth!J128+[8]FRANCISCO!J128+[8]FRANKLIN!J128+[8]FREDDY!J128+'[8]FREDDY m'!J128:K129+[8]GLORIA!J128+[8]harold!J128+'[8]johanna e'!J128:K129+[8]jose!J128+[8]meldrick!J128+[8]MIOLANNY!J128+[8]Nancy!J128+[8]Richard!J128+'[8]Robert '!J128:K129+[8]CLEMENTE!J128+'[8]ROBERTO Q'!J128:K129+'[8]ROBINSON '!J128:K129+[8]Valentin!J128+[8]yasmely!J128+'[8]yubelky '!J128:K129+[8]YURISAN!J128</f>
        <v>0</v>
      </c>
      <c r="K128" s="341"/>
      <c r="L128" s="342"/>
    </row>
    <row r="129" spans="2:12" ht="14.25" customHeight="1" thickTop="1" thickBot="1" x14ac:dyDescent="0.25">
      <c r="B129" s="316"/>
      <c r="C129" s="341"/>
      <c r="D129" s="442"/>
      <c r="E129" s="439" t="s">
        <v>149</v>
      </c>
      <c r="F129" s="440"/>
      <c r="G129" s="440"/>
      <c r="H129" s="441"/>
      <c r="I129" s="1388">
        <f>[8]AMAURY!I129+'[8]ANA '!I129:J130+[8]ANDREA!I129+[8]ANNA!I129+'[8]ASIA '!I129:J130+'[8]Carlos B'!I129:J130+[8]CHRYSTIE!I129+[8]Croniz!I129+[8]Denny!I129+'[8]Dn-casos'!I129:J130+[8]Elizabeth!I129+[8]FRANCISCO!I129+[8]FRANKLIN!I129+[8]FREDDY!I129+'[8]FREDDY m'!I129:J130+[8]GLORIA!I129+[8]harold!I129+'[8]johanna e'!I129:J130+[8]jose!I129+[8]meldrick!I129+[8]MIOLANNY!I129+[8]Nancy!I129+[8]Richard!I129+'[8]Robert '!I129:J130+[8]CLEMENTE!I129+'[8]ROBERTO Q'!I129:J130+'[8]ROBINSON '!I129:J130+[8]Valentin!I129+[8]yasmely!I129+'[8]yubelky '!I129:J130+[8]YURISAN!I129</f>
        <v>0</v>
      </c>
      <c r="J129" s="1388">
        <f>[8]AMAURY!J129+'[8]ANA '!J129:K130+[8]ANDREA!J129+[8]ANNA!J129+'[8]ASIA '!J129:K130+'[8]Carlos B'!J129:K130+[8]CHRYSTIE!J129+[8]Croniz!J129+[8]Denny!J129+'[8]Dn-casos'!J129:K130+[8]Elizabeth!J129+[8]FRANCISCO!J129+[8]FRANKLIN!J129+[8]FREDDY!J129+'[8]FREDDY m'!J129:K130+[8]GLORIA!J129+[8]harold!J129+'[8]johanna e'!J129:K130+[8]jose!J129+[8]meldrick!J129+[8]MIOLANNY!J129+[8]Nancy!J129+[8]Richard!J129+'[8]Robert '!J129:K130+[8]CLEMENTE!J129+'[8]ROBERTO Q'!J129:K130+'[8]ROBINSON '!J129:K130+[8]Valentin!J129+[8]yasmely!J129+'[8]yubelky '!J129:K130+[8]YURISAN!J129</f>
        <v>0</v>
      </c>
      <c r="K129" s="341"/>
      <c r="L129" s="342"/>
    </row>
    <row r="130" spans="2:12" ht="14.25" customHeight="1" thickTop="1" thickBot="1" x14ac:dyDescent="0.25">
      <c r="B130" s="316"/>
      <c r="C130" s="341"/>
      <c r="D130" s="442"/>
      <c r="E130" s="439" t="s">
        <v>22</v>
      </c>
      <c r="F130" s="440"/>
      <c r="G130" s="440"/>
      <c r="H130" s="441"/>
      <c r="I130" s="1388">
        <f>[8]AMAURY!I130+'[8]ANA '!I130:J131+[8]ANDREA!I130+[8]ANNA!I130+'[8]ASIA '!I130:J131+'[8]Carlos B'!I130:J131+[8]CHRYSTIE!I130+[8]Croniz!I130+[8]Denny!I130+'[8]Dn-casos'!I130:J131+[8]Elizabeth!I130+[8]FRANCISCO!I130+[8]FRANKLIN!I130+[8]FREDDY!I130+'[8]FREDDY m'!I130:J131+[8]GLORIA!I130+[8]harold!I130+'[8]johanna e'!I130:J131+[8]jose!I130+[8]meldrick!I130+[8]MIOLANNY!I130+[8]Nancy!I130+[8]Richard!I130+'[8]Robert '!I130:J131+[8]CLEMENTE!I130+'[8]ROBERTO Q'!I130:J131+'[8]ROBINSON '!I130:J131+[8]Valentin!I130+[8]yasmely!I130+'[8]yubelky '!I130:J131+[8]YURISAN!I130</f>
        <v>3</v>
      </c>
      <c r="J130" s="1388">
        <f>[8]AMAURY!J130+'[8]ANA '!J130:K131+[8]ANDREA!J130+[8]ANNA!J130+'[8]ASIA '!J130:K131+'[8]Carlos B'!J130:K131+[8]CHRYSTIE!J130+[8]Croniz!J130+[8]Denny!J130+'[8]Dn-casos'!J130:K131+[8]Elizabeth!J130+[8]FRANCISCO!J130+[8]FRANKLIN!J130+[8]FREDDY!J130+'[8]FREDDY m'!J130:K131+[8]GLORIA!J130+[8]harold!J130+'[8]johanna e'!J130:K131+[8]jose!J130+[8]meldrick!J130+[8]MIOLANNY!J130+[8]Nancy!J130+[8]Richard!J130+'[8]Robert '!J130:K131+[8]CLEMENTE!J130+'[8]ROBERTO Q'!J130:K131+'[8]ROBINSON '!J130:K131+[8]Valentin!J130+[8]yasmely!J130+'[8]yubelky '!J130:K131+[8]YURISAN!J130</f>
        <v>0</v>
      </c>
      <c r="K130" s="341"/>
      <c r="L130" s="342"/>
    </row>
    <row r="131" spans="2:12" ht="14.25" customHeight="1" thickTop="1" thickBot="1" x14ac:dyDescent="0.25">
      <c r="B131" s="316"/>
      <c r="C131" s="341"/>
      <c r="D131" s="442"/>
      <c r="E131" s="443" t="s">
        <v>21</v>
      </c>
      <c r="F131" s="444"/>
      <c r="G131" s="444"/>
      <c r="H131" s="444"/>
      <c r="I131" s="1388">
        <f>[8]AMAURY!I131+'[8]ANA '!I131:J132+[8]ANDREA!I131+[8]ANNA!I131+'[8]ASIA '!I131:J132+'[8]Carlos B'!I131:J132+[8]CHRYSTIE!I131+[8]Croniz!I131+[8]Denny!I131+'[8]Dn-casos'!I131:J132+[8]Elizabeth!I131+[8]FRANCISCO!I131+[8]FRANKLIN!I131+[8]FREDDY!I131+'[8]FREDDY m'!I131:J132+[8]GLORIA!I131+[8]harold!I131+'[8]johanna e'!I131:J132+[8]jose!I131+[8]meldrick!I131+[8]MIOLANNY!I131+[8]Nancy!I131+[8]Richard!I131+'[8]Robert '!I131:J132+[8]CLEMENTE!I131+'[8]ROBERTO Q'!I131:J132+'[8]ROBINSON '!I131:J132+[8]Valentin!I131+[8]yasmely!I131+'[8]yubelky '!I131:J132+[8]YURISAN!I131</f>
        <v>6</v>
      </c>
      <c r="J131" s="1388">
        <f>[8]AMAURY!J131+'[8]ANA '!J131:K132+[8]ANDREA!J131+[8]ANNA!J131+'[8]ASIA '!J131:K132+'[8]Carlos B'!J131:K132+[8]CHRYSTIE!J131+[8]Croniz!J131+[8]Denny!J131+'[8]Dn-casos'!J131:K132+[8]Elizabeth!J131+[8]FRANCISCO!J131+[8]FRANKLIN!J131+[8]FREDDY!J131+'[8]FREDDY m'!J131:K132+[8]GLORIA!J131+[8]harold!J131+'[8]johanna e'!J131:K132+[8]jose!J131+[8]meldrick!J131+[8]MIOLANNY!J131+[8]Nancy!J131+[8]Richard!J131+'[8]Robert '!J131:K132+[8]CLEMENTE!J131+'[8]ROBERTO Q'!J131:K132+'[8]ROBINSON '!J131:K132+[8]Valentin!J131+[8]yasmely!J131+'[8]yubelky '!J131:K132+[8]YURISAN!J131</f>
        <v>0</v>
      </c>
      <c r="K131" s="341"/>
      <c r="L131" s="342"/>
    </row>
    <row r="132" spans="2:12" ht="14.25" customHeight="1" thickTop="1" thickBot="1" x14ac:dyDescent="0.25">
      <c r="B132" s="316"/>
      <c r="C132" s="341"/>
      <c r="D132" s="442"/>
      <c r="E132" s="445" t="s">
        <v>150</v>
      </c>
      <c r="F132" s="431"/>
      <c r="G132" s="431"/>
      <c r="H132" s="431"/>
      <c r="I132" s="1388">
        <f>[8]AMAURY!I132+'[8]ANA '!I132:J133+[8]ANDREA!I132+[8]ANNA!I132+'[8]ASIA '!I132:J133+'[8]Carlos B'!I132:J133+[8]CHRYSTIE!I132+[8]Croniz!I132+[8]Denny!I132+'[8]Dn-casos'!I132:J133+[8]Elizabeth!I132+[8]FRANCISCO!I132+[8]FRANKLIN!I132+[8]FREDDY!I132+'[8]FREDDY m'!I132:J133+[8]GLORIA!I132+[8]harold!I132+'[8]johanna e'!I132:J133+[8]jose!I132+[8]meldrick!I132+[8]MIOLANNY!I132+[8]Nancy!I132+[8]Richard!I132+'[8]Robert '!I132:J133+[8]CLEMENTE!I132+'[8]ROBERTO Q'!I132:J133+'[8]ROBINSON '!I132:J133+[8]Valentin!I132+[8]yasmely!I132+'[8]yubelky '!I132:J133+[8]YURISAN!I132</f>
        <v>0</v>
      </c>
      <c r="J132" s="1388">
        <f>[8]AMAURY!J132+'[8]ANA '!J132:K133+[8]ANDREA!J132+[8]ANNA!J132+'[8]ASIA '!J132:K133+'[8]Carlos B'!J132:K133+[8]CHRYSTIE!J132+[8]Croniz!J132+[8]Denny!J132+'[8]Dn-casos'!J132:K133+[8]Elizabeth!J132+[8]FRANCISCO!J132+[8]FRANKLIN!J132+[8]FREDDY!J132+'[8]FREDDY m'!J132:K133+[8]GLORIA!J132+[8]harold!J132+'[8]johanna e'!J132:K133+[8]jose!J132+[8]meldrick!J132+[8]MIOLANNY!J132+[8]Nancy!J132+[8]Richard!J132+'[8]Robert '!J132:K133+[8]CLEMENTE!J132+'[8]ROBERTO Q'!J132:K133+'[8]ROBINSON '!J132:K133+[8]Valentin!J132+[8]yasmely!J132+'[8]yubelky '!J132:K133+[8]YURISAN!J132</f>
        <v>0</v>
      </c>
      <c r="K132" s="341"/>
      <c r="L132" s="342"/>
    </row>
    <row r="133" spans="2:12" ht="14.25" customHeight="1" thickTop="1" thickBot="1" x14ac:dyDescent="0.25">
      <c r="B133" s="316"/>
      <c r="C133" s="341"/>
      <c r="D133" s="442"/>
      <c r="E133" s="434" t="s">
        <v>123</v>
      </c>
      <c r="F133" s="435"/>
      <c r="G133" s="435"/>
      <c r="H133" s="435"/>
      <c r="I133" s="1367">
        <f>SUM(I134:J138)</f>
        <v>17</v>
      </c>
      <c r="J133" s="1367"/>
      <c r="K133" s="341"/>
      <c r="L133" s="342"/>
    </row>
    <row r="134" spans="2:12" ht="14.25" customHeight="1" thickTop="1" thickBot="1" x14ac:dyDescent="0.25">
      <c r="B134" s="316"/>
      <c r="C134" s="341"/>
      <c r="D134" s="442"/>
      <c r="E134" s="436" t="s">
        <v>42</v>
      </c>
      <c r="F134" s="437"/>
      <c r="G134" s="437"/>
      <c r="H134" s="438"/>
      <c r="I134" s="1388">
        <f>[8]AMAURY!I134+'[8]ANA '!I134:J135+[8]ANDREA!I134+[8]ANNA!I134+'[8]ASIA '!I134:J135+'[8]Carlos B'!I134:J135+[8]CHRYSTIE!I134+[8]Croniz!I134+[8]Denny!I134+'[8]Dn-casos'!I134:J135+[8]Elizabeth!I134+[8]FRANCISCO!I134+[8]FRANKLIN!I134+[8]FREDDY!I134+'[8]FREDDY m'!I134:J135+[8]GLORIA!I134+[8]harold!I134+'[8]johanna e'!I134:J135+[8]jose!I134+[8]meldrick!I134+[8]MIOLANNY!I134+[8]Nancy!I134+[8]Richard!I134+'[8]Robert '!I134:J135+[8]CLEMENTE!I134+'[8]ROBERTO Q'!I134:J135+'[8]ROBINSON '!I134:J135+[8]Valentin!I134+[8]yasmely!I134+'[8]yubelky '!I134:J135+[8]YURISAN!I134</f>
        <v>12</v>
      </c>
      <c r="J134" s="1388">
        <f>[8]AMAURY!J134+'[8]ANA '!J134:K135+[8]ANDREA!J134+[8]ANNA!J134+'[8]ASIA '!J134:K135+'[8]Carlos B'!J134:K135+[8]CHRYSTIE!J134+[8]Croniz!J134+[8]Denny!J134+'[8]Dn-casos'!J134:K135+[8]Elizabeth!J134+[8]FRANCISCO!J134+[8]FRANKLIN!J134+[8]FREDDY!J134+'[8]FREDDY m'!J134:K135+[8]GLORIA!J134+[8]harold!J134+'[8]johanna e'!J134:K135+[8]jose!J134+[8]meldrick!J134+[8]MIOLANNY!J134+[8]Nancy!J134+[8]Richard!J134+'[8]Robert '!J134:K135+[8]CLEMENTE!J134+'[8]ROBERTO Q'!J134:K135+'[8]ROBINSON '!J134:K135+[8]Valentin!J134+[8]yasmely!J134+'[8]yubelky '!J134:K135+[8]YURISAN!J134</f>
        <v>0</v>
      </c>
      <c r="K134" s="341"/>
      <c r="L134" s="342"/>
    </row>
    <row r="135" spans="2:12" ht="14.25" customHeight="1" thickTop="1" thickBot="1" x14ac:dyDescent="0.25">
      <c r="B135" s="316"/>
      <c r="C135" s="341"/>
      <c r="D135" s="442"/>
      <c r="E135" s="439" t="s">
        <v>149</v>
      </c>
      <c r="F135" s="440"/>
      <c r="G135" s="440"/>
      <c r="H135" s="441"/>
      <c r="I135" s="1388">
        <f>[8]AMAURY!I135+'[8]ANA '!I135:J136+[8]ANDREA!I135+[8]ANNA!I135+'[8]ASIA '!I135:J136+'[8]Carlos B'!I135:J136+[8]CHRYSTIE!I135+[8]Croniz!I135+[8]Denny!I135+'[8]Dn-casos'!I135:J136+[8]Elizabeth!I135+[8]FRANCISCO!I135+[8]FRANKLIN!I135+[8]FREDDY!I135+'[8]FREDDY m'!I135:J136+[8]GLORIA!I135+[8]harold!I135+'[8]johanna e'!I135:J136+[8]jose!I135+[8]meldrick!I135+[8]MIOLANNY!I135+[8]Nancy!I135+[8]Richard!I135+'[8]Robert '!I135:J136+[8]CLEMENTE!I135+'[8]ROBERTO Q'!I135:J136+'[8]ROBINSON '!I135:J136+[8]Valentin!I135+[8]yasmely!I135+'[8]yubelky '!I135:J136+[8]YURISAN!I135</f>
        <v>0</v>
      </c>
      <c r="J135" s="1388">
        <f>[8]AMAURY!J135+'[8]ANA '!J135:K136+[8]ANDREA!J135+[8]ANNA!J135+'[8]ASIA '!J135:K136+'[8]Carlos B'!J135:K136+[8]CHRYSTIE!J135+[8]Croniz!J135+[8]Denny!J135+'[8]Dn-casos'!J135:K136+[8]Elizabeth!J135+[8]FRANCISCO!J135+[8]FRANKLIN!J135+[8]FREDDY!J135+'[8]FREDDY m'!J135:K136+[8]GLORIA!J135+[8]harold!J135+'[8]johanna e'!J135:K136+[8]jose!J135+[8]meldrick!J135+[8]MIOLANNY!J135+[8]Nancy!J135+[8]Richard!J135+'[8]Robert '!J135:K136+[8]CLEMENTE!J135+'[8]ROBERTO Q'!J135:K136+'[8]ROBINSON '!J135:K136+[8]Valentin!J135+[8]yasmely!J135+'[8]yubelky '!J135:K136+[8]YURISAN!J135</f>
        <v>0</v>
      </c>
      <c r="K135" s="341"/>
      <c r="L135" s="342"/>
    </row>
    <row r="136" spans="2:12" ht="14.25" customHeight="1" thickTop="1" thickBot="1" x14ac:dyDescent="0.25">
      <c r="B136" s="316"/>
      <c r="C136" s="341"/>
      <c r="D136" s="442"/>
      <c r="E136" s="439" t="s">
        <v>41</v>
      </c>
      <c r="F136" s="440"/>
      <c r="G136" s="440"/>
      <c r="H136" s="441"/>
      <c r="I136" s="1388">
        <f>[8]AMAURY!I136+'[8]ANA '!I136:J137+[8]ANDREA!I136+[8]ANNA!I136+'[8]ASIA '!I136:J137+'[8]Carlos B'!I136:J137+[8]CHRYSTIE!I136+[8]Croniz!I136+[8]Denny!I136+'[8]Dn-casos'!I136:J137+[8]Elizabeth!I136+[8]FRANCISCO!I136+[8]FRANKLIN!I136+[8]FREDDY!I136+'[8]FREDDY m'!I136:J137+[8]GLORIA!I136+[8]harold!I136+'[8]johanna e'!I136:J137+[8]jose!I136+[8]meldrick!I136+[8]MIOLANNY!I136+[8]Nancy!I136+[8]Richard!I136+'[8]Robert '!I136:J137+[8]CLEMENTE!I136+'[8]ROBERTO Q'!I136:J137+'[8]ROBINSON '!I136:J137+[8]Valentin!I136+[8]yasmely!I136+'[8]yubelky '!I136:J137+[8]YURISAN!I136</f>
        <v>2</v>
      </c>
      <c r="J136" s="1388">
        <f>[8]AMAURY!J136+'[8]ANA '!J136:K137+[8]ANDREA!J136+[8]ANNA!J136+'[8]ASIA '!J136:K137+'[8]Carlos B'!J136:K137+[8]CHRYSTIE!J136+[8]Croniz!J136+[8]Denny!J136+'[8]Dn-casos'!J136:K137+[8]Elizabeth!J136+[8]FRANCISCO!J136+[8]FRANKLIN!J136+[8]FREDDY!J136+'[8]FREDDY m'!J136:K137+[8]GLORIA!J136+[8]harold!J136+'[8]johanna e'!J136:K137+[8]jose!J136+[8]meldrick!J136+[8]MIOLANNY!J136+[8]Nancy!J136+[8]Richard!J136+'[8]Robert '!J136:K137+[8]CLEMENTE!J136+'[8]ROBERTO Q'!J136:K137+'[8]ROBINSON '!J136:K137+[8]Valentin!J136+[8]yasmely!J136+'[8]yubelky '!J136:K137+[8]YURISAN!J136</f>
        <v>0</v>
      </c>
      <c r="K136" s="341"/>
      <c r="L136" s="342"/>
    </row>
    <row r="137" spans="2:12" ht="14.25" customHeight="1" thickTop="1" thickBot="1" x14ac:dyDescent="0.25">
      <c r="B137" s="316"/>
      <c r="C137" s="341"/>
      <c r="D137" s="442"/>
      <c r="E137" s="443" t="s">
        <v>40</v>
      </c>
      <c r="F137" s="444"/>
      <c r="G137" s="444"/>
      <c r="H137" s="444"/>
      <c r="I137" s="1388">
        <f>[8]AMAURY!I137+'[8]ANA '!I137:J138+[8]ANDREA!I137+[8]ANNA!I137+'[8]ASIA '!I137:J138+'[8]Carlos B'!I137:J138+[8]CHRYSTIE!I137+[8]Croniz!I137+[8]Denny!I137+'[8]Dn-casos'!I137:J138+[8]Elizabeth!I137+[8]FRANCISCO!I137+[8]FRANKLIN!I137+[8]FREDDY!I137+'[8]FREDDY m'!I137:J138+[8]GLORIA!I137+[8]harold!I137+'[8]johanna e'!I137:J138+[8]jose!I137+[8]meldrick!I137+[8]MIOLANNY!I137+[8]Nancy!I137+[8]Richard!I137+'[8]Robert '!I137:J138+[8]CLEMENTE!I137+'[8]ROBERTO Q'!I137:J138+'[8]ROBINSON '!I137:J138+[8]Valentin!I137+[8]yasmely!I137+'[8]yubelky '!I137:J138+[8]YURISAN!I137</f>
        <v>3</v>
      </c>
      <c r="J137" s="1388">
        <f>[8]AMAURY!J137+'[8]ANA '!J137:K138+[8]ANDREA!J137+[8]ANNA!J137+'[8]ASIA '!J137:K138+'[8]Carlos B'!J137:K138+[8]CHRYSTIE!J137+[8]Croniz!J137+[8]Denny!J137+'[8]Dn-casos'!J137:K138+[8]Elizabeth!J137+[8]FRANCISCO!J137+[8]FRANKLIN!J137+[8]FREDDY!J137+'[8]FREDDY m'!J137:K138+[8]GLORIA!J137+[8]harold!J137+'[8]johanna e'!J137:K138+[8]jose!J137+[8]meldrick!J137+[8]MIOLANNY!J137+[8]Nancy!J137+[8]Richard!J137+'[8]Robert '!J137:K138+[8]CLEMENTE!J137+'[8]ROBERTO Q'!J137:K138+'[8]ROBINSON '!J137:K138+[8]Valentin!J137+[8]yasmely!J137+'[8]yubelky '!J137:K138+[8]YURISAN!J137</f>
        <v>0</v>
      </c>
      <c r="K137" s="341"/>
      <c r="L137" s="342"/>
    </row>
    <row r="138" spans="2:12" ht="14.25" customHeight="1" thickTop="1" thickBot="1" x14ac:dyDescent="0.25">
      <c r="B138" s="316"/>
      <c r="C138" s="341"/>
      <c r="D138" s="442"/>
      <c r="E138" s="445" t="s">
        <v>152</v>
      </c>
      <c r="F138" s="431"/>
      <c r="G138" s="431"/>
      <c r="H138" s="431"/>
      <c r="I138" s="1388">
        <f>[8]AMAURY!I138+'[8]ANA '!I138:J139+[8]ANDREA!I138+[8]ANNA!I138+'[8]ASIA '!I138:J139+'[8]Carlos B'!I138:J139+[8]CHRYSTIE!I138+[8]Croniz!I138+[8]Denny!I138+'[8]Dn-casos'!I138:J139+[8]Elizabeth!I138+[8]FRANCISCO!I138+[8]FRANKLIN!I138+[8]FREDDY!I138+'[8]FREDDY m'!I138:J139+[8]GLORIA!I138+[8]harold!I138+'[8]johanna e'!I138:J139+[8]jose!I138+[8]meldrick!I138+[8]MIOLANNY!I138+[8]Nancy!I138+[8]Richard!I138+'[8]Robert '!I138:J139+[8]CLEMENTE!I138+'[8]ROBERTO Q'!I138:J139+'[8]ROBINSON '!I138:J139+[8]Valentin!I138+[8]yasmely!I138+'[8]yubelky '!I138:J139+[8]YURISAN!I138</f>
        <v>0</v>
      </c>
      <c r="J138" s="1388">
        <f>[8]AMAURY!J138+'[8]ANA '!J138:K139+[8]ANDREA!J138+[8]ANNA!J138+'[8]ASIA '!J138:K139+'[8]Carlos B'!J138:K139+[8]CHRYSTIE!J138+[8]Croniz!J138+[8]Denny!J138+'[8]Dn-casos'!J138:K139+[8]Elizabeth!J138+[8]FRANCISCO!J138+[8]FRANKLIN!J138+[8]FREDDY!J138+'[8]FREDDY m'!J138:K139+[8]GLORIA!J138+[8]harold!J138+'[8]johanna e'!J138:K139+[8]jose!J138+[8]meldrick!J138+[8]MIOLANNY!J138+[8]Nancy!J138+[8]Richard!J138+'[8]Robert '!J138:K139+[8]CLEMENTE!J138+'[8]ROBERTO Q'!J138:K139+'[8]ROBINSON '!J138:K139+[8]Valentin!J138+[8]yasmely!J138+'[8]yubelky '!J138:K139+[8]YURISAN!J138</f>
        <v>0</v>
      </c>
      <c r="K138" s="341"/>
      <c r="L138" s="342"/>
    </row>
    <row r="139" spans="2:12" ht="14.25" customHeight="1" thickTop="1" thickBot="1" x14ac:dyDescent="0.25">
      <c r="B139" s="316"/>
      <c r="C139" s="341"/>
      <c r="D139" s="442"/>
      <c r="E139" s="434" t="s">
        <v>148</v>
      </c>
      <c r="F139" s="435"/>
      <c r="G139" s="435"/>
      <c r="H139" s="435"/>
      <c r="I139" s="1367">
        <f>SUM(I140:J144)</f>
        <v>2</v>
      </c>
      <c r="J139" s="1367"/>
      <c r="K139" s="341"/>
      <c r="L139" s="342"/>
    </row>
    <row r="140" spans="2:12" ht="14.25" customHeight="1" thickTop="1" thickBot="1" x14ac:dyDescent="0.25">
      <c r="B140" s="316"/>
      <c r="C140" s="341"/>
      <c r="D140" s="442"/>
      <c r="E140" s="436" t="s">
        <v>38</v>
      </c>
      <c r="F140" s="437"/>
      <c r="G140" s="437"/>
      <c r="H140" s="438"/>
      <c r="I140" s="1388">
        <f>[8]AMAURY!I140+'[8]ANA '!I140:J141+[8]ANDREA!I140+[8]ANNA!I140+'[8]ASIA '!I140:J141+'[8]Carlos B'!I140:J141+[8]CHRYSTIE!I140+[8]Croniz!I140+[8]Denny!I140+'[8]Dn-casos'!I140:J141+[8]Elizabeth!I140+[8]FRANCISCO!I140+[8]FRANKLIN!I140+[8]FREDDY!I140+'[8]FREDDY m'!I140:J141+[8]GLORIA!I140+[8]harold!I140+'[8]johanna e'!I140:J141+[8]jose!I140+[8]meldrick!I140+[8]MIOLANNY!I140+[8]Nancy!I140+[8]Richard!I140+'[8]Robert '!I140:J141+[8]CLEMENTE!I140+'[8]ROBERTO Q'!I140:J141+'[8]ROBINSON '!I140:J141+[8]Valentin!I140+[8]yasmely!I140+'[8]yubelky '!I140:J141+[8]YURISAN!I140</f>
        <v>1</v>
      </c>
      <c r="J140" s="1388">
        <f>[8]AMAURY!J140+'[8]ANA '!J140:K141+[8]ANDREA!J140+[8]ANNA!J140+'[8]ASIA '!J140:K141+'[8]Carlos B'!J140:K141+[8]CHRYSTIE!J140+[8]Croniz!J140+[8]Denny!J140+'[8]Dn-casos'!J140:K141+[8]Elizabeth!J140+[8]FRANCISCO!J140+[8]FRANKLIN!J140+[8]FREDDY!J140+'[8]FREDDY m'!J140:K141+[8]GLORIA!J140+[8]harold!J140+'[8]johanna e'!J140:K141+[8]jose!J140+[8]meldrick!J140+[8]MIOLANNY!J140+[8]Nancy!J140+[8]Richard!J140+'[8]Robert '!J140:K141+[8]CLEMENTE!J140+'[8]ROBERTO Q'!J140:K141+'[8]ROBINSON '!J140:K141+[8]Valentin!J140+[8]yasmely!J140+'[8]yubelky '!J140:K141+[8]YURISAN!J140</f>
        <v>0</v>
      </c>
      <c r="K140" s="341"/>
      <c r="L140" s="342"/>
    </row>
    <row r="141" spans="2:12" ht="14.25" customHeight="1" thickTop="1" thickBot="1" x14ac:dyDescent="0.25">
      <c r="B141" s="316"/>
      <c r="C141" s="341"/>
      <c r="D141" s="442"/>
      <c r="E141" s="439" t="s">
        <v>149</v>
      </c>
      <c r="F141" s="440"/>
      <c r="G141" s="440"/>
      <c r="H141" s="441"/>
      <c r="I141" s="1388">
        <f>[8]AMAURY!I141+'[8]ANA '!I141:J142+[8]ANDREA!I141+[8]ANNA!I141+'[8]ASIA '!I141:J142+'[8]Carlos B'!I141:J142+[8]CHRYSTIE!I141+[8]Croniz!I141+[8]Denny!I141+'[8]Dn-casos'!I141:J142+[8]Elizabeth!I141+[8]FRANCISCO!I141+[8]FRANKLIN!I141+[8]FREDDY!I141+'[8]FREDDY m'!I141:J142+[8]GLORIA!I141+[8]harold!I141+'[8]johanna e'!I141:J142+[8]jose!I141+[8]meldrick!I141+[8]MIOLANNY!I141+[8]Nancy!I141+[8]Richard!I141+'[8]Robert '!I141:J142+[8]CLEMENTE!I141+'[8]ROBERTO Q'!I141:J142+'[8]ROBINSON '!I141:J142+[8]Valentin!I141+[8]yasmely!I141+'[8]yubelky '!I141:J142+[8]YURISAN!I141</f>
        <v>0</v>
      </c>
      <c r="J141" s="1388">
        <f>[8]AMAURY!J141+'[8]ANA '!J141:K142+[8]ANDREA!J141+[8]ANNA!J141+'[8]ASIA '!J141:K142+'[8]Carlos B'!J141:K142+[8]CHRYSTIE!J141+[8]Croniz!J141+[8]Denny!J141+'[8]Dn-casos'!J141:K142+[8]Elizabeth!J141+[8]FRANCISCO!J141+[8]FRANKLIN!J141+[8]FREDDY!J141+'[8]FREDDY m'!J141:K142+[8]GLORIA!J141+[8]harold!J141+'[8]johanna e'!J141:K142+[8]jose!J141+[8]meldrick!J141+[8]MIOLANNY!J141+[8]Nancy!J141+[8]Richard!J141+'[8]Robert '!J141:K142+[8]CLEMENTE!J141+'[8]ROBERTO Q'!J141:K142+'[8]ROBINSON '!J141:K142+[8]Valentin!J141+[8]yasmely!J141+'[8]yubelky '!J141:K142+[8]YURISAN!J141</f>
        <v>0</v>
      </c>
      <c r="K141" s="341"/>
      <c r="L141" s="342"/>
    </row>
    <row r="142" spans="2:12" ht="14.25" customHeight="1" thickTop="1" thickBot="1" x14ac:dyDescent="0.25">
      <c r="B142" s="316"/>
      <c r="C142" s="341"/>
      <c r="D142" s="442"/>
      <c r="E142" s="439" t="s">
        <v>22</v>
      </c>
      <c r="F142" s="440"/>
      <c r="G142" s="440"/>
      <c r="H142" s="441"/>
      <c r="I142" s="1388">
        <f>[8]AMAURY!I142+'[8]ANA '!I142:J143+[8]ANDREA!I142+[8]ANNA!I142+'[8]ASIA '!I142:J143+'[8]Carlos B'!I142:J143+[8]CHRYSTIE!I142+[8]Croniz!I142+[8]Denny!I142+'[8]Dn-casos'!I142:J143+[8]Elizabeth!I142+[8]FRANCISCO!I142+[8]FRANKLIN!I142+[8]FREDDY!I142+'[8]FREDDY m'!I142:J143+[8]GLORIA!I142+[8]harold!I142+'[8]johanna e'!I142:J143+[8]jose!I142+[8]meldrick!I142+[8]MIOLANNY!I142+[8]Nancy!I142+[8]Richard!I142+'[8]Robert '!I142:J143+[8]CLEMENTE!I142+'[8]ROBERTO Q'!I142:J143+'[8]ROBINSON '!I142:J143+[8]Valentin!I142+[8]yasmely!I142+'[8]yubelky '!I142:J143+[8]YURISAN!I142</f>
        <v>0</v>
      </c>
      <c r="J142" s="1388">
        <f>[8]AMAURY!J142+'[8]ANA '!J142:K143+[8]ANDREA!J142+[8]ANNA!J142+'[8]ASIA '!J142:K143+'[8]Carlos B'!J142:K143+[8]CHRYSTIE!J142+[8]Croniz!J142+[8]Denny!J142+'[8]Dn-casos'!J142:K143+[8]Elizabeth!J142+[8]FRANCISCO!J142+[8]FRANKLIN!J142+[8]FREDDY!J142+'[8]FREDDY m'!J142:K143+[8]GLORIA!J142+[8]harold!J142+'[8]johanna e'!J142:K143+[8]jose!J142+[8]meldrick!J142+[8]MIOLANNY!J142+[8]Nancy!J142+[8]Richard!J142+'[8]Robert '!J142:K143+[8]CLEMENTE!J142+'[8]ROBERTO Q'!J142:K143+'[8]ROBINSON '!J142:K143+[8]Valentin!J142+[8]yasmely!J142+'[8]yubelky '!J142:K143+[8]YURISAN!J142</f>
        <v>0</v>
      </c>
      <c r="K142" s="341"/>
      <c r="L142" s="342"/>
    </row>
    <row r="143" spans="2:12" ht="14.25" customHeight="1" thickTop="1" thickBot="1" x14ac:dyDescent="0.25">
      <c r="B143" s="316"/>
      <c r="C143" s="341"/>
      <c r="D143" s="442"/>
      <c r="E143" s="443" t="s">
        <v>21</v>
      </c>
      <c r="F143" s="444"/>
      <c r="G143" s="444"/>
      <c r="H143" s="444"/>
      <c r="I143" s="1388">
        <f>[8]AMAURY!I143+'[8]ANA '!I143:J144+[8]ANDREA!I143+[8]ANNA!I143+'[8]ASIA '!I143:J144+'[8]Carlos B'!I143:J144+[8]CHRYSTIE!I143+[8]Croniz!I143+[8]Denny!I143+'[8]Dn-casos'!I143:J144+[8]Elizabeth!I143+[8]FRANCISCO!I143+[8]FRANKLIN!I143+[8]FREDDY!I143+'[8]FREDDY m'!I143:J144+[8]GLORIA!I143+[8]harold!I143+'[8]johanna e'!I143:J144+[8]jose!I143+[8]meldrick!I143+[8]MIOLANNY!I143+[8]Nancy!I143+[8]Richard!I143+'[8]Robert '!I143:J144+[8]CLEMENTE!I143+'[8]ROBERTO Q'!I143:J144+'[8]ROBINSON '!I143:J144+[8]Valentin!I143+[8]yasmely!I143+'[8]yubelky '!I143:J144+[8]YURISAN!I143</f>
        <v>1</v>
      </c>
      <c r="J143" s="1388">
        <f>[8]AMAURY!J143+'[8]ANA '!J143:K144+[8]ANDREA!J143+[8]ANNA!J143+'[8]ASIA '!J143:K144+'[8]Carlos B'!J143:K144+[8]CHRYSTIE!J143+[8]Croniz!J143+[8]Denny!J143+'[8]Dn-casos'!J143:K144+[8]Elizabeth!J143+[8]FRANCISCO!J143+[8]FRANKLIN!J143+[8]FREDDY!J143+'[8]FREDDY m'!J143:K144+[8]GLORIA!J143+[8]harold!J143+'[8]johanna e'!J143:K144+[8]jose!J143+[8]meldrick!J143+[8]MIOLANNY!J143+[8]Nancy!J143+[8]Richard!J143+'[8]Robert '!J143:K144+[8]CLEMENTE!J143+'[8]ROBERTO Q'!J143:K144+'[8]ROBINSON '!J143:K144+[8]Valentin!J143+[8]yasmely!J143+'[8]yubelky '!J143:K144+[8]YURISAN!J143</f>
        <v>0</v>
      </c>
      <c r="K143" s="341"/>
      <c r="L143" s="342"/>
    </row>
    <row r="144" spans="2:12" ht="14.25" customHeight="1" thickTop="1" thickBot="1" x14ac:dyDescent="0.25">
      <c r="B144" s="316"/>
      <c r="C144" s="341"/>
      <c r="D144" s="442"/>
      <c r="E144" s="445" t="s">
        <v>150</v>
      </c>
      <c r="F144" s="431"/>
      <c r="G144" s="431"/>
      <c r="H144" s="431"/>
      <c r="I144" s="1388">
        <f>[8]AMAURY!I144+'[8]ANA '!I144:J145+[8]ANDREA!I144+[8]ANNA!I144+'[8]ASIA '!I144:J145+'[8]Carlos B'!I144:J145+[8]CHRYSTIE!I144+[8]Croniz!I144+[8]Denny!I144+'[8]Dn-casos'!I144:J145+[8]Elizabeth!I144+[8]FRANCISCO!I144+[8]FRANKLIN!I144+[8]FREDDY!I144+'[8]FREDDY m'!I144:J145+[8]GLORIA!I144+[8]harold!I144+'[8]johanna e'!I144:J145+[8]jose!I144+[8]meldrick!I144+[8]MIOLANNY!I144+[8]Nancy!I144+[8]Richard!I144+'[8]Robert '!I144:J145+[8]CLEMENTE!I144+'[8]ROBERTO Q'!I144:J145+'[8]ROBINSON '!I144:J145+[8]Valentin!I144+[8]yasmely!I144+'[8]yubelky '!I144:J145+[8]YURISAN!I144</f>
        <v>0</v>
      </c>
      <c r="J144" s="1388">
        <f>[8]AMAURY!J144+'[8]ANA '!J144:K145+[8]ANDREA!J144+[8]ANNA!J144+'[8]ASIA '!J144:K145+'[8]Carlos B'!J144:K145+[8]CHRYSTIE!J144+[8]Croniz!J144+[8]Denny!J144+'[8]Dn-casos'!J144:K145+[8]Elizabeth!J144+[8]FRANCISCO!J144+[8]FRANKLIN!J144+[8]FREDDY!J144+'[8]FREDDY m'!J144:K145+[8]GLORIA!J144+[8]harold!J144+'[8]johanna e'!J144:K145+[8]jose!J144+[8]meldrick!J144+[8]MIOLANNY!J144+[8]Nancy!J144+[8]Richard!J144+'[8]Robert '!J144:K145+[8]CLEMENTE!J144+'[8]ROBERTO Q'!J144:K145+'[8]ROBINSON '!J144:K145+[8]Valentin!J144+[8]yasmely!J144+'[8]yubelky '!J144:K145+[8]YURISAN!J144</f>
        <v>0</v>
      </c>
      <c r="K144" s="341"/>
      <c r="L144" s="342"/>
    </row>
    <row r="145" spans="2:14" ht="16.5" customHeight="1" thickTop="1" thickBot="1" x14ac:dyDescent="0.25">
      <c r="B145" s="316"/>
      <c r="C145" s="341"/>
      <c r="D145" s="451" t="s">
        <v>153</v>
      </c>
      <c r="E145" s="452"/>
      <c r="F145" s="453"/>
      <c r="G145" s="454"/>
      <c r="H145" s="454"/>
      <c r="I145" s="1332">
        <f>(I146+I151+I156+I161+I166+I171+I176)</f>
        <v>0</v>
      </c>
      <c r="J145" s="1333"/>
      <c r="K145" s="341"/>
      <c r="L145" s="342"/>
    </row>
    <row r="146" spans="2:14" ht="14.25" customHeight="1" thickTop="1" thickBot="1" x14ac:dyDescent="0.25">
      <c r="B146" s="316"/>
      <c r="C146" s="341"/>
      <c r="D146" s="455"/>
      <c r="E146" s="456" t="s">
        <v>23</v>
      </c>
      <c r="F146" s="435"/>
      <c r="G146" s="435"/>
      <c r="H146" s="447"/>
      <c r="I146" s="1391">
        <f>(I147+I148+I149+I150)</f>
        <v>0</v>
      </c>
      <c r="J146" s="1392"/>
      <c r="K146" s="341"/>
      <c r="L146" s="342"/>
      <c r="N146" s="332"/>
    </row>
    <row r="147" spans="2:14" ht="14.25" customHeight="1" thickTop="1" thickBot="1" x14ac:dyDescent="0.25">
      <c r="B147" s="316"/>
      <c r="C147" s="341"/>
      <c r="D147" s="457"/>
      <c r="E147" s="458" t="s">
        <v>38</v>
      </c>
      <c r="F147" s="444"/>
      <c r="G147" s="444"/>
      <c r="H147" s="450"/>
      <c r="I147" s="1388">
        <f>[8]AMAURY!I147+'[8]ANA '!I147:J148+[8]ANDREA!I147+[8]ANNA!I147+'[8]ASIA '!I147:J148+'[8]Carlos B'!I147:J148+[8]CHRYSTIE!I147+[8]Croniz!I147+[8]Denny!I147+'[8]Dn-casos'!I147:J148+[8]Elizabeth!I147+[8]FRANCISCO!I147+[8]FRANKLIN!I147+[8]FREDDY!I147+'[8]FREDDY m'!I147:J148+[8]GLORIA!I147+[8]harold!I147+'[8]johanna e'!I147:J148+[8]jose!I147+[8]meldrick!I147+[8]MIOLANNY!I147+[8]Nancy!I147+[8]Richard!I147+'[8]Robert '!I147:J148+[8]CLEMENTE!I147+'[8]ROBERTO Q'!I147:J148+'[8]ROBINSON '!I147:J148+[8]Valentin!I147+[8]yasmely!I147+'[8]yubelky '!I147:J148+[8]YURISAN!I147</f>
        <v>0</v>
      </c>
      <c r="J147" s="1388">
        <f>[8]AMAURY!J147+'[8]ANA '!J147:K148+[8]ANDREA!J147+[8]ANNA!J147+'[8]ASIA '!J147:K148+'[8]Carlos B'!J147:K148+[8]CHRYSTIE!J147+[8]Croniz!J147+[8]Denny!J147+'[8]Dn-casos'!J147:K148+[8]Elizabeth!J147+[8]FRANCISCO!J147+[8]FRANKLIN!J147+[8]FREDDY!J147+'[8]FREDDY m'!J147:K148+[8]GLORIA!J147+[8]harold!J147+'[8]johanna e'!J147:K148+[8]jose!J147+[8]meldrick!J147+[8]MIOLANNY!J147+[8]Nancy!J147+[8]Richard!J147+'[8]Robert '!J147:K148+[8]CLEMENTE!J147+'[8]ROBERTO Q'!J147:K148+'[8]ROBINSON '!J147:K148+[8]Valentin!J147+[8]yasmely!J147+'[8]yubelky '!J147:K148+[8]YURISAN!J147</f>
        <v>0</v>
      </c>
      <c r="K147" s="341"/>
      <c r="L147" s="342"/>
      <c r="N147" s="332"/>
    </row>
    <row r="148" spans="2:14" ht="14.25" customHeight="1" thickTop="1" thickBot="1" x14ac:dyDescent="0.25">
      <c r="B148" s="316"/>
      <c r="C148" s="341"/>
      <c r="D148" s="457"/>
      <c r="E148" s="458" t="s">
        <v>149</v>
      </c>
      <c r="F148" s="444"/>
      <c r="G148" s="444"/>
      <c r="H148" s="450"/>
      <c r="I148" s="1388">
        <f>[8]AMAURY!I148+'[8]ANA '!I148:J149+[8]ANDREA!I148+[8]ANNA!I148+'[8]ASIA '!I148:J149+'[8]Carlos B'!I148:J149+[8]CHRYSTIE!I148+[8]Croniz!I148+[8]Denny!I148+'[8]Dn-casos'!I148:J149+[8]Elizabeth!I148+[8]FRANCISCO!I148+[8]FRANKLIN!I148+[8]FREDDY!I148+'[8]FREDDY m'!I148:J149+[8]GLORIA!I148+[8]harold!I148+'[8]johanna e'!I148:J149+[8]jose!I148+[8]meldrick!I148+[8]MIOLANNY!I148+[8]Nancy!I148+[8]Richard!I148+'[8]Robert '!I148:J149+[8]CLEMENTE!I148+'[8]ROBERTO Q'!I148:J149+'[8]ROBINSON '!I148:J149+[8]Valentin!I148+[8]yasmely!I148+'[8]yubelky '!I148:J149+[8]YURISAN!I148</f>
        <v>0</v>
      </c>
      <c r="J148" s="1388">
        <f>[8]AMAURY!J148+'[8]ANA '!J148:K149+[8]ANDREA!J148+[8]ANNA!J148+'[8]ASIA '!J148:K149+'[8]Carlos B'!J148:K149+[8]CHRYSTIE!J148+[8]Croniz!J148+[8]Denny!J148+'[8]Dn-casos'!J148:K149+[8]Elizabeth!J148+[8]FRANCISCO!J148+[8]FRANKLIN!J148+[8]FREDDY!J148+'[8]FREDDY m'!J148:K149+[8]GLORIA!J148+[8]harold!J148+'[8]johanna e'!J148:K149+[8]jose!J148+[8]meldrick!J148+[8]MIOLANNY!J148+[8]Nancy!J148+[8]Richard!J148+'[8]Robert '!J148:K149+[8]CLEMENTE!J148+'[8]ROBERTO Q'!J148:K149+'[8]ROBINSON '!J148:K149+[8]Valentin!J148+[8]yasmely!J148+'[8]yubelky '!J148:K149+[8]YURISAN!J148</f>
        <v>0</v>
      </c>
      <c r="K148" s="341"/>
      <c r="L148" s="342"/>
      <c r="N148" s="332"/>
    </row>
    <row r="149" spans="2:14" ht="14.25" customHeight="1" thickTop="1" thickBot="1" x14ac:dyDescent="0.25">
      <c r="B149" s="316"/>
      <c r="C149" s="341"/>
      <c r="D149" s="457"/>
      <c r="E149" s="458" t="s">
        <v>22</v>
      </c>
      <c r="F149" s="444"/>
      <c r="G149" s="444"/>
      <c r="H149" s="450"/>
      <c r="I149" s="1388">
        <f>[8]AMAURY!I149+'[8]ANA '!I149:J150+[8]ANDREA!I149+[8]ANNA!I149+'[8]ASIA '!I149:J150+'[8]Carlos B'!I149:J150+[8]CHRYSTIE!I149+[8]Croniz!I149+[8]Denny!I149+'[8]Dn-casos'!I149:J150+[8]Elizabeth!I149+[8]FRANCISCO!I149+[8]FRANKLIN!I149+[8]FREDDY!I149+'[8]FREDDY m'!I149:J150+[8]GLORIA!I149+[8]harold!I149+'[8]johanna e'!I149:J150+[8]jose!I149+[8]meldrick!I149+[8]MIOLANNY!I149+[8]Nancy!I149+[8]Richard!I149+'[8]Robert '!I149:J150+[8]CLEMENTE!I149+'[8]ROBERTO Q'!I149:J150+'[8]ROBINSON '!I149:J150+[8]Valentin!I149+[8]yasmely!I149+'[8]yubelky '!I149:J150+[8]YURISAN!I149</f>
        <v>0</v>
      </c>
      <c r="J149" s="1388">
        <f>[8]AMAURY!J149+'[8]ANA '!J149:K150+[8]ANDREA!J149+[8]ANNA!J149+'[8]ASIA '!J149:K150+'[8]Carlos B'!J149:K150+[8]CHRYSTIE!J149+[8]Croniz!J149+[8]Denny!J149+'[8]Dn-casos'!J149:K150+[8]Elizabeth!J149+[8]FRANCISCO!J149+[8]FRANKLIN!J149+[8]FREDDY!J149+'[8]FREDDY m'!J149:K150+[8]GLORIA!J149+[8]harold!J149+'[8]johanna e'!J149:K150+[8]jose!J149+[8]meldrick!J149+[8]MIOLANNY!J149+[8]Nancy!J149+[8]Richard!J149+'[8]Robert '!J149:K150+[8]CLEMENTE!J149+'[8]ROBERTO Q'!J149:K150+'[8]ROBINSON '!J149:K150+[8]Valentin!J149+[8]yasmely!J149+'[8]yubelky '!J149:K150+[8]YURISAN!J149</f>
        <v>0</v>
      </c>
      <c r="K149" s="341"/>
      <c r="L149" s="342"/>
      <c r="N149" s="332"/>
    </row>
    <row r="150" spans="2:14" ht="14.25" customHeight="1" thickTop="1" thickBot="1" x14ac:dyDescent="0.25">
      <c r="B150" s="316"/>
      <c r="C150" s="341"/>
      <c r="D150" s="457"/>
      <c r="E150" s="458" t="s">
        <v>21</v>
      </c>
      <c r="F150" s="459"/>
      <c r="G150" s="459"/>
      <c r="H150" s="460"/>
      <c r="I150" s="1388">
        <f>[8]AMAURY!I150+'[8]ANA '!I150:J151+[8]ANDREA!I150+[8]ANNA!I150+'[8]ASIA '!I150:J151+'[8]Carlos B'!I150:J151+[8]CHRYSTIE!I150+[8]Croniz!I150+[8]Denny!I150+'[8]Dn-casos'!I150:J151+[8]Elizabeth!I150+[8]FRANCISCO!I150+[8]FRANKLIN!I150+[8]FREDDY!I150+'[8]FREDDY m'!I150:J151+[8]GLORIA!I150+[8]harold!I150+'[8]johanna e'!I150:J151+[8]jose!I150+[8]meldrick!I150+[8]MIOLANNY!I150+[8]Nancy!I150+[8]Richard!I150+'[8]Robert '!I150:J151+[8]CLEMENTE!I150+'[8]ROBERTO Q'!I150:J151+'[8]ROBINSON '!I150:J151+[8]Valentin!I150+[8]yasmely!I150+'[8]yubelky '!I150:J151+[8]YURISAN!I150</f>
        <v>0</v>
      </c>
      <c r="J150" s="1388">
        <f>[8]AMAURY!J150+'[8]ANA '!J150:K151+[8]ANDREA!J150+[8]ANNA!J150+'[8]ASIA '!J150:K151+'[8]Carlos B'!J150:K151+[8]CHRYSTIE!J150+[8]Croniz!J150+[8]Denny!J150+'[8]Dn-casos'!J150:K151+[8]Elizabeth!J150+[8]FRANCISCO!J150+[8]FRANKLIN!J150+[8]FREDDY!J150+'[8]FREDDY m'!J150:K151+[8]GLORIA!J150+[8]harold!J150+'[8]johanna e'!J150:K151+[8]jose!J150+[8]meldrick!J150+[8]MIOLANNY!J150+[8]Nancy!J150+[8]Richard!J150+'[8]Robert '!J150:K151+[8]CLEMENTE!J150+'[8]ROBERTO Q'!J150:K151+'[8]ROBINSON '!J150:K151+[8]Valentin!J150+[8]yasmely!J150+'[8]yubelky '!J150:K151+[8]YURISAN!J150</f>
        <v>0</v>
      </c>
      <c r="K150" s="341"/>
      <c r="L150" s="342"/>
      <c r="M150" s="332"/>
      <c r="N150" s="332"/>
    </row>
    <row r="151" spans="2:14" ht="14.25" customHeight="1" thickTop="1" thickBot="1" x14ac:dyDescent="0.25">
      <c r="B151" s="316"/>
      <c r="C151" s="341"/>
      <c r="D151" s="457"/>
      <c r="E151" s="461" t="s">
        <v>7</v>
      </c>
      <c r="F151" s="462"/>
      <c r="G151" s="462"/>
      <c r="H151" s="462"/>
      <c r="I151" s="1393">
        <f>(I152+I153+I154+I155)</f>
        <v>0</v>
      </c>
      <c r="J151" s="1393"/>
      <c r="K151" s="341"/>
      <c r="L151" s="342"/>
      <c r="M151" s="332"/>
      <c r="N151" s="332"/>
    </row>
    <row r="152" spans="2:14" ht="14.25" customHeight="1" thickTop="1" thickBot="1" x14ac:dyDescent="0.25">
      <c r="B152" s="316"/>
      <c r="C152" s="341"/>
      <c r="D152" s="457"/>
      <c r="E152" s="458" t="s">
        <v>38</v>
      </c>
      <c r="F152" s="444"/>
      <c r="G152" s="444"/>
      <c r="H152" s="450"/>
      <c r="I152" s="1388">
        <f>[8]AMAURY!I152+'[8]ANA '!I152:J153+[8]ANDREA!I152+[8]ANNA!I152+'[8]ASIA '!I152:J153+'[8]Carlos B'!I152:J153+[8]CHRYSTIE!I152+[8]Croniz!I152+[8]Denny!I152+'[8]Dn-casos'!I152:J153+[8]Elizabeth!I152+[8]FRANCISCO!I152+[8]FRANKLIN!I152+[8]FREDDY!I152+'[8]FREDDY m'!I152:J153+[8]GLORIA!I152+[8]harold!I152+'[8]johanna e'!I152:J153+[8]jose!I152+[8]meldrick!I152+[8]MIOLANNY!I152+[8]Nancy!I152+[8]Richard!I152+'[8]Robert '!I152:J153+[8]CLEMENTE!I152+'[8]ROBERTO Q'!I152:J153+'[8]ROBINSON '!I152:J153+[8]Valentin!I152+[8]yasmely!I152+'[8]yubelky '!I152:J153+[8]YURISAN!I152</f>
        <v>0</v>
      </c>
      <c r="J152" s="1388">
        <f>[8]AMAURY!J152+'[8]ANA '!J152:K153+[8]ANDREA!J152+[8]ANNA!J152+'[8]ASIA '!J152:K153+'[8]Carlos B'!J152:K153+[8]CHRYSTIE!J152+[8]Croniz!J152+[8]Denny!J152+'[8]Dn-casos'!J152:K153+[8]Elizabeth!J152+[8]FRANCISCO!J152+[8]FRANKLIN!J152+[8]FREDDY!J152+'[8]FREDDY m'!J152:K153+[8]GLORIA!J152+[8]harold!J152+'[8]johanna e'!J152:K153+[8]jose!J152+[8]meldrick!J152+[8]MIOLANNY!J152+[8]Nancy!J152+[8]Richard!J152+'[8]Robert '!J152:K153+[8]CLEMENTE!J152+'[8]ROBERTO Q'!J152:K153+'[8]ROBINSON '!J152:K153+[8]Valentin!J152+[8]yasmely!J152+'[8]yubelky '!J152:K153+[8]YURISAN!J152</f>
        <v>0</v>
      </c>
      <c r="K152" s="341"/>
      <c r="L152" s="342"/>
      <c r="M152" s="332"/>
      <c r="N152" s="332"/>
    </row>
    <row r="153" spans="2:14" ht="14.25" customHeight="1" thickTop="1" thickBot="1" x14ac:dyDescent="0.25">
      <c r="B153" s="316"/>
      <c r="C153" s="341"/>
      <c r="D153" s="457"/>
      <c r="E153" s="458" t="s">
        <v>149</v>
      </c>
      <c r="F153" s="444"/>
      <c r="G153" s="444"/>
      <c r="H153" s="450"/>
      <c r="I153" s="1388">
        <f>[8]AMAURY!I153+'[8]ANA '!I153:J154+[8]ANDREA!I153+[8]ANNA!I153+'[8]ASIA '!I153:J154+'[8]Carlos B'!I153:J154+[8]CHRYSTIE!I153+[8]Croniz!I153+[8]Denny!I153+'[8]Dn-casos'!I153:J154+[8]Elizabeth!I153+[8]FRANCISCO!I153+[8]FRANKLIN!I153+[8]FREDDY!I153+'[8]FREDDY m'!I153:J154+[8]GLORIA!I153+[8]harold!I153+'[8]johanna e'!I153:J154+[8]jose!I153+[8]meldrick!I153+[8]MIOLANNY!I153+[8]Nancy!I153+[8]Richard!I153+'[8]Robert '!I153:J154+[8]CLEMENTE!I153+'[8]ROBERTO Q'!I153:J154+'[8]ROBINSON '!I153:J154+[8]Valentin!I153+[8]yasmely!I153+'[8]yubelky '!I153:J154+[8]YURISAN!I153</f>
        <v>0</v>
      </c>
      <c r="J153" s="1388">
        <f>[8]AMAURY!J153+'[8]ANA '!J153:K154+[8]ANDREA!J153+[8]ANNA!J153+'[8]ASIA '!J153:K154+'[8]Carlos B'!J153:K154+[8]CHRYSTIE!J153+[8]Croniz!J153+[8]Denny!J153+'[8]Dn-casos'!J153:K154+[8]Elizabeth!J153+[8]FRANCISCO!J153+[8]FRANKLIN!J153+[8]FREDDY!J153+'[8]FREDDY m'!J153:K154+[8]GLORIA!J153+[8]harold!J153+'[8]johanna e'!J153:K154+[8]jose!J153+[8]meldrick!J153+[8]MIOLANNY!J153+[8]Nancy!J153+[8]Richard!J153+'[8]Robert '!J153:K154+[8]CLEMENTE!J153+'[8]ROBERTO Q'!J153:K154+'[8]ROBINSON '!J153:K154+[8]Valentin!J153+[8]yasmely!J153+'[8]yubelky '!J153:K154+[8]YURISAN!J153</f>
        <v>0</v>
      </c>
      <c r="K153" s="341"/>
      <c r="L153" s="342"/>
      <c r="M153" s="332"/>
      <c r="N153" s="332"/>
    </row>
    <row r="154" spans="2:14" ht="14.25" customHeight="1" thickTop="1" thickBot="1" x14ac:dyDescent="0.25">
      <c r="B154" s="316"/>
      <c r="C154" s="341"/>
      <c r="D154" s="457"/>
      <c r="E154" s="458" t="s">
        <v>22</v>
      </c>
      <c r="F154" s="444"/>
      <c r="G154" s="444"/>
      <c r="H154" s="450"/>
      <c r="I154" s="1388">
        <f>[8]AMAURY!I154+'[8]ANA '!I154:J155+[8]ANDREA!I154+[8]ANNA!I154+'[8]ASIA '!I154:J155+'[8]Carlos B'!I154:J155+[8]CHRYSTIE!I154+[8]Croniz!I154+[8]Denny!I154+'[8]Dn-casos'!I154:J155+[8]Elizabeth!I154+[8]FRANCISCO!I154+[8]FRANKLIN!I154+[8]FREDDY!I154+'[8]FREDDY m'!I154:J155+[8]GLORIA!I154+[8]harold!I154+'[8]johanna e'!I154:J155+[8]jose!I154+[8]meldrick!I154+[8]MIOLANNY!I154+[8]Nancy!I154+[8]Richard!I154+'[8]Robert '!I154:J155+[8]CLEMENTE!I154+'[8]ROBERTO Q'!I154:J155+'[8]ROBINSON '!I154:J155+[8]Valentin!I154+[8]yasmely!I154+'[8]yubelky '!I154:J155+[8]YURISAN!I154</f>
        <v>0</v>
      </c>
      <c r="J154" s="1388">
        <f>[8]AMAURY!J154+'[8]ANA '!J154:K155+[8]ANDREA!J154+[8]ANNA!J154+'[8]ASIA '!J154:K155+'[8]Carlos B'!J154:K155+[8]CHRYSTIE!J154+[8]Croniz!J154+[8]Denny!J154+'[8]Dn-casos'!J154:K155+[8]Elizabeth!J154+[8]FRANCISCO!J154+[8]FRANKLIN!J154+[8]FREDDY!J154+'[8]FREDDY m'!J154:K155+[8]GLORIA!J154+[8]harold!J154+'[8]johanna e'!J154:K155+[8]jose!J154+[8]meldrick!J154+[8]MIOLANNY!J154+[8]Nancy!J154+[8]Richard!J154+'[8]Robert '!J154:K155+[8]CLEMENTE!J154+'[8]ROBERTO Q'!J154:K155+'[8]ROBINSON '!J154:K155+[8]Valentin!J154+[8]yasmely!J154+'[8]yubelky '!J154:K155+[8]YURISAN!J154</f>
        <v>0</v>
      </c>
      <c r="K154" s="341"/>
      <c r="L154" s="342"/>
      <c r="M154" s="332"/>
      <c r="N154" s="332"/>
    </row>
    <row r="155" spans="2:14" ht="14.25" customHeight="1" thickTop="1" thickBot="1" x14ac:dyDescent="0.25">
      <c r="B155" s="316"/>
      <c r="C155" s="341"/>
      <c r="D155" s="457"/>
      <c r="E155" s="458" t="s">
        <v>21</v>
      </c>
      <c r="F155" s="459"/>
      <c r="G155" s="459"/>
      <c r="H155" s="460"/>
      <c r="I155" s="1388">
        <f>[8]AMAURY!I155+'[8]ANA '!I155:J156+[8]ANDREA!I155+[8]ANNA!I155+'[8]ASIA '!I155:J156+'[8]Carlos B'!I155:J156+[8]CHRYSTIE!I155+[8]Croniz!I155+[8]Denny!I155+'[8]Dn-casos'!I155:J156+[8]Elizabeth!I155+[8]FRANCISCO!I155+[8]FRANKLIN!I155+[8]FREDDY!I155+'[8]FREDDY m'!I155:J156+[8]GLORIA!I155+[8]harold!I155+'[8]johanna e'!I155:J156+[8]jose!I155+[8]meldrick!I155+[8]MIOLANNY!I155+[8]Nancy!I155+[8]Richard!I155+'[8]Robert '!I155:J156+[8]CLEMENTE!I155+'[8]ROBERTO Q'!I155:J156+'[8]ROBINSON '!I155:J156+[8]Valentin!I155+[8]yasmely!I155+'[8]yubelky '!I155:J156+[8]YURISAN!I155</f>
        <v>0</v>
      </c>
      <c r="J155" s="1388">
        <f>[8]AMAURY!J155+'[8]ANA '!J155:K156+[8]ANDREA!J155+[8]ANNA!J155+'[8]ASIA '!J155:K156+'[8]Carlos B'!J155:K156+[8]CHRYSTIE!J155+[8]Croniz!J155+[8]Denny!J155+'[8]Dn-casos'!J155:K156+[8]Elizabeth!J155+[8]FRANCISCO!J155+[8]FRANKLIN!J155+[8]FREDDY!J155+'[8]FREDDY m'!J155:K156+[8]GLORIA!J155+[8]harold!J155+'[8]johanna e'!J155:K156+[8]jose!J155+[8]meldrick!J155+[8]MIOLANNY!J155+[8]Nancy!J155+[8]Richard!J155+'[8]Robert '!J155:K156+[8]CLEMENTE!J155+'[8]ROBERTO Q'!J155:K156+'[8]ROBINSON '!J155:K156+[8]Valentin!J155+[8]yasmely!J155+'[8]yubelky '!J155:K156+[8]YURISAN!J155</f>
        <v>0</v>
      </c>
      <c r="K155" s="341"/>
      <c r="L155" s="342"/>
      <c r="M155" s="332"/>
      <c r="N155" s="332"/>
    </row>
    <row r="156" spans="2:14" ht="14.25" customHeight="1" thickTop="1" thickBot="1" x14ac:dyDescent="0.25">
      <c r="B156" s="316"/>
      <c r="C156" s="341"/>
      <c r="D156" s="457"/>
      <c r="E156" s="461" t="s">
        <v>154</v>
      </c>
      <c r="F156" s="462"/>
      <c r="G156" s="462"/>
      <c r="H156" s="462"/>
      <c r="I156" s="1393">
        <f>(I157+I158+I159+I160)</f>
        <v>0</v>
      </c>
      <c r="J156" s="1393"/>
      <c r="K156" s="341"/>
      <c r="L156" s="342"/>
      <c r="M156" s="332"/>
      <c r="N156" s="332"/>
    </row>
    <row r="157" spans="2:14" ht="14.25" customHeight="1" thickTop="1" thickBot="1" x14ac:dyDescent="0.25">
      <c r="B157" s="316"/>
      <c r="C157" s="341"/>
      <c r="D157" s="457"/>
      <c r="E157" s="458" t="s">
        <v>38</v>
      </c>
      <c r="F157" s="444"/>
      <c r="G157" s="444"/>
      <c r="H157" s="450"/>
      <c r="I157" s="1388">
        <f>[8]AMAURY!I157+'[8]ANA '!I157:J158+[8]ANDREA!I157+[8]ANNA!I157+'[8]ASIA '!I157:J158+'[8]Carlos B'!I157:J158+[8]CHRYSTIE!I157+[8]Croniz!I157+[8]Denny!I157+'[8]Dn-casos'!I157:J158+[8]Elizabeth!I157+[8]FRANCISCO!I157+[8]FRANKLIN!I157+[8]FREDDY!I157+'[8]FREDDY m'!I157:J158+[8]GLORIA!I157+[8]harold!I157+'[8]johanna e'!I157:J158+[8]jose!I157+[8]meldrick!I157+[8]MIOLANNY!I157+[8]Nancy!I157+[8]Richard!I157+'[8]Robert '!I157:J158+[8]CLEMENTE!I157+'[8]ROBERTO Q'!I157:J158+'[8]ROBINSON '!I157:J158+[8]Valentin!I157+[8]yasmely!I157+'[8]yubelky '!I157:J158+[8]YURISAN!I157</f>
        <v>0</v>
      </c>
      <c r="J157" s="1388">
        <f>[8]AMAURY!J157+'[8]ANA '!J157:K158+[8]ANDREA!J157+[8]ANNA!J157+'[8]ASIA '!J157:K158+'[8]Carlos B'!J157:K158+[8]CHRYSTIE!J157+[8]Croniz!J157+[8]Denny!J157+'[8]Dn-casos'!J157:K158+[8]Elizabeth!J157+[8]FRANCISCO!J157+[8]FRANKLIN!J157+[8]FREDDY!J157+'[8]FREDDY m'!J157:K158+[8]GLORIA!J157+[8]harold!J157+'[8]johanna e'!J157:K158+[8]jose!J157+[8]meldrick!J157+[8]MIOLANNY!J157+[8]Nancy!J157+[8]Richard!J157+'[8]Robert '!J157:K158+[8]CLEMENTE!J157+'[8]ROBERTO Q'!J157:K158+'[8]ROBINSON '!J157:K158+[8]Valentin!J157+[8]yasmely!J157+'[8]yubelky '!J157:K158+[8]YURISAN!J157</f>
        <v>0</v>
      </c>
      <c r="K157" s="341"/>
      <c r="L157" s="342"/>
      <c r="M157" s="332"/>
      <c r="N157" s="332"/>
    </row>
    <row r="158" spans="2:14" ht="14.25" customHeight="1" thickTop="1" thickBot="1" x14ac:dyDescent="0.25">
      <c r="B158" s="316"/>
      <c r="C158" s="341"/>
      <c r="D158" s="457"/>
      <c r="E158" s="458" t="s">
        <v>149</v>
      </c>
      <c r="F158" s="444"/>
      <c r="G158" s="444"/>
      <c r="H158" s="450"/>
      <c r="I158" s="1388">
        <f>[8]AMAURY!I158+'[8]ANA '!I158:J159+[8]ANDREA!I158+[8]ANNA!I158+'[8]ASIA '!I158:J159+'[8]Carlos B'!I158:J159+[8]CHRYSTIE!I158+[8]Croniz!I158+[8]Denny!I158+'[8]Dn-casos'!I158:J159+[8]Elizabeth!I158+[8]FRANCISCO!I158+[8]FRANKLIN!I158+[8]FREDDY!I158+'[8]FREDDY m'!I158:J159+[8]GLORIA!I158+[8]harold!I158+'[8]johanna e'!I158:J159+[8]jose!I158+[8]meldrick!I158+[8]MIOLANNY!I158+[8]Nancy!I158+[8]Richard!I158+'[8]Robert '!I158:J159+[8]CLEMENTE!I158+'[8]ROBERTO Q'!I158:J159+'[8]ROBINSON '!I158:J159+[8]Valentin!I158+[8]yasmely!I158+'[8]yubelky '!I158:J159+[8]YURISAN!I158</f>
        <v>0</v>
      </c>
      <c r="J158" s="1388">
        <f>[8]AMAURY!J158+'[8]ANA '!J158:K159+[8]ANDREA!J158+[8]ANNA!J158+'[8]ASIA '!J158:K159+'[8]Carlos B'!J158:K159+[8]CHRYSTIE!J158+[8]Croniz!J158+[8]Denny!J158+'[8]Dn-casos'!J158:K159+[8]Elizabeth!J158+[8]FRANCISCO!J158+[8]FRANKLIN!J158+[8]FREDDY!J158+'[8]FREDDY m'!J158:K159+[8]GLORIA!J158+[8]harold!J158+'[8]johanna e'!J158:K159+[8]jose!J158+[8]meldrick!J158+[8]MIOLANNY!J158+[8]Nancy!J158+[8]Richard!J158+'[8]Robert '!J158:K159+[8]CLEMENTE!J158+'[8]ROBERTO Q'!J158:K159+'[8]ROBINSON '!J158:K159+[8]Valentin!J158+[8]yasmely!J158+'[8]yubelky '!J158:K159+[8]YURISAN!J158</f>
        <v>0</v>
      </c>
      <c r="K158" s="341"/>
      <c r="L158" s="342"/>
      <c r="M158" s="332"/>
      <c r="N158" s="332"/>
    </row>
    <row r="159" spans="2:14" ht="14.25" customHeight="1" thickTop="1" thickBot="1" x14ac:dyDescent="0.25">
      <c r="B159" s="316"/>
      <c r="C159" s="341"/>
      <c r="D159" s="457"/>
      <c r="E159" s="458" t="s">
        <v>22</v>
      </c>
      <c r="F159" s="444"/>
      <c r="G159" s="444"/>
      <c r="H159" s="450"/>
      <c r="I159" s="1388">
        <f>[8]AMAURY!I159+'[8]ANA '!I159:J160+[8]ANDREA!I159+[8]ANNA!I159+'[8]ASIA '!I159:J160+'[8]Carlos B'!I159:J160+[8]CHRYSTIE!I159+[8]Croniz!I159+[8]Denny!I159+'[8]Dn-casos'!I159:J160+[8]Elizabeth!I159+[8]FRANCISCO!I159+[8]FRANKLIN!I159+[8]FREDDY!I159+'[8]FREDDY m'!I159:J160+[8]GLORIA!I159+[8]harold!I159+'[8]johanna e'!I159:J160+[8]jose!I159+[8]meldrick!I159+[8]MIOLANNY!I159+[8]Nancy!I159+[8]Richard!I159+'[8]Robert '!I159:J160+[8]CLEMENTE!I159+'[8]ROBERTO Q'!I159:J160+'[8]ROBINSON '!I159:J160+[8]Valentin!I159+[8]yasmely!I159+'[8]yubelky '!I159:J160+[8]YURISAN!I159</f>
        <v>0</v>
      </c>
      <c r="J159" s="1388">
        <f>[8]AMAURY!J159+'[8]ANA '!J159:K160+[8]ANDREA!J159+[8]ANNA!J159+'[8]ASIA '!J159:K160+'[8]Carlos B'!J159:K160+[8]CHRYSTIE!J159+[8]Croniz!J159+[8]Denny!J159+'[8]Dn-casos'!J159:K160+[8]Elizabeth!J159+[8]FRANCISCO!J159+[8]FRANKLIN!J159+[8]FREDDY!J159+'[8]FREDDY m'!J159:K160+[8]GLORIA!J159+[8]harold!J159+'[8]johanna e'!J159:K160+[8]jose!J159+[8]meldrick!J159+[8]MIOLANNY!J159+[8]Nancy!J159+[8]Richard!J159+'[8]Robert '!J159:K160+[8]CLEMENTE!J159+'[8]ROBERTO Q'!J159:K160+'[8]ROBINSON '!J159:K160+[8]Valentin!J159+[8]yasmely!J159+'[8]yubelky '!J159:K160+[8]YURISAN!J159</f>
        <v>0</v>
      </c>
      <c r="K159" s="341"/>
      <c r="L159" s="342"/>
      <c r="M159" s="332"/>
      <c r="N159" s="332"/>
    </row>
    <row r="160" spans="2:14" ht="14.25" customHeight="1" thickTop="1" thickBot="1" x14ac:dyDescent="0.25">
      <c r="B160" s="316"/>
      <c r="C160" s="341"/>
      <c r="D160" s="457"/>
      <c r="E160" s="458" t="s">
        <v>21</v>
      </c>
      <c r="F160" s="459"/>
      <c r="G160" s="459"/>
      <c r="H160" s="460"/>
      <c r="I160" s="1388">
        <f>[8]AMAURY!I160+'[8]ANA '!I160:J161+[8]ANDREA!I160+[8]ANNA!I160+'[8]ASIA '!I160:J161+'[8]Carlos B'!I160:J161+[8]CHRYSTIE!I160+[8]Croniz!I160+[8]Denny!I160+'[8]Dn-casos'!I160:J161+[8]Elizabeth!I160+[8]FRANCISCO!I160+[8]FRANKLIN!I160+[8]FREDDY!I160+'[8]FREDDY m'!I160:J161+[8]GLORIA!I160+[8]harold!I160+'[8]johanna e'!I160:J161+[8]jose!I160+[8]meldrick!I160+[8]MIOLANNY!I160+[8]Nancy!I160+[8]Richard!I160+'[8]Robert '!I160:J161+[8]CLEMENTE!I160+'[8]ROBERTO Q'!I160:J161+'[8]ROBINSON '!I160:J161+[8]Valentin!I160+[8]yasmely!I160+'[8]yubelky '!I160:J161+[8]YURISAN!I160</f>
        <v>0</v>
      </c>
      <c r="J160" s="1388">
        <f>[8]AMAURY!J160+'[8]ANA '!J160:K161+[8]ANDREA!J160+[8]ANNA!J160+'[8]ASIA '!J160:K161+'[8]Carlos B'!J160:K161+[8]CHRYSTIE!J160+[8]Croniz!J160+[8]Denny!J160+'[8]Dn-casos'!J160:K161+[8]Elizabeth!J160+[8]FRANCISCO!J160+[8]FRANKLIN!J160+[8]FREDDY!J160+'[8]FREDDY m'!J160:K161+[8]GLORIA!J160+[8]harold!J160+'[8]johanna e'!J160:K161+[8]jose!J160+[8]meldrick!J160+[8]MIOLANNY!J160+[8]Nancy!J160+[8]Richard!J160+'[8]Robert '!J160:K161+[8]CLEMENTE!J160+'[8]ROBERTO Q'!J160:K161+'[8]ROBINSON '!J160:K161+[8]Valentin!J160+[8]yasmely!J160+'[8]yubelky '!J160:K161+[8]YURISAN!J160</f>
        <v>0</v>
      </c>
      <c r="K160" s="341"/>
      <c r="L160" s="342"/>
      <c r="M160" s="332"/>
      <c r="N160" s="332"/>
    </row>
    <row r="161" spans="1:14" ht="14.25" customHeight="1" thickTop="1" thickBot="1" x14ac:dyDescent="0.25">
      <c r="B161" s="316"/>
      <c r="C161" s="341"/>
      <c r="D161" s="457"/>
      <c r="E161" s="463" t="s">
        <v>64</v>
      </c>
      <c r="F161" s="435"/>
      <c r="G161" s="435"/>
      <c r="H161" s="447"/>
      <c r="I161" s="1393">
        <f>(I162+I163+I164+I165)</f>
        <v>0</v>
      </c>
      <c r="J161" s="1393"/>
      <c r="K161" s="341"/>
      <c r="L161" s="342"/>
      <c r="M161" s="332"/>
      <c r="N161" s="332"/>
    </row>
    <row r="162" spans="1:14" ht="14.25" customHeight="1" thickTop="1" thickBot="1" x14ac:dyDescent="0.25">
      <c r="B162" s="316"/>
      <c r="C162" s="341"/>
      <c r="D162" s="457"/>
      <c r="E162" s="464" t="s">
        <v>39</v>
      </c>
      <c r="F162" s="437"/>
      <c r="G162" s="437"/>
      <c r="H162" s="438"/>
      <c r="I162" s="1388">
        <f>[8]AMAURY!I162+'[8]ANA '!I162:J163+[8]ANDREA!I162+[8]ANNA!I162+'[8]ASIA '!I162:J163+'[8]Carlos B'!I162:J163+[8]CHRYSTIE!I162+[8]Croniz!I162+[8]Denny!I162+'[8]Dn-casos'!I162:J163+[8]Elizabeth!I162+[8]FRANCISCO!I162+[8]FRANKLIN!I162+[8]FREDDY!I162+'[8]FREDDY m'!I162:J163+[8]GLORIA!I162+[8]harold!I162+'[8]johanna e'!I162:J163+[8]jose!I162+[8]meldrick!I162+[8]MIOLANNY!I162+[8]Nancy!I162+[8]Richard!I162+'[8]Robert '!I162:J163+[8]CLEMENTE!I162+'[8]ROBERTO Q'!I162:J163+'[8]ROBINSON '!I162:J163+[8]Valentin!I162+[8]yasmely!I162+'[8]yubelky '!I162:J163+[8]YURISAN!I162</f>
        <v>0</v>
      </c>
      <c r="J162" s="1388">
        <f>[8]AMAURY!J162+'[8]ANA '!J162:K163+[8]ANDREA!J162+[8]ANNA!J162+'[8]ASIA '!J162:K163+'[8]Carlos B'!J162:K163+[8]CHRYSTIE!J162+[8]Croniz!J162+[8]Denny!J162+'[8]Dn-casos'!J162:K163+[8]Elizabeth!J162+[8]FRANCISCO!J162+[8]FRANKLIN!J162+[8]FREDDY!J162+'[8]FREDDY m'!J162:K163+[8]GLORIA!J162+[8]harold!J162+'[8]johanna e'!J162:K163+[8]jose!J162+[8]meldrick!J162+[8]MIOLANNY!J162+[8]Nancy!J162+[8]Richard!J162+'[8]Robert '!J162:K163+[8]CLEMENTE!J162+'[8]ROBERTO Q'!J162:K163+'[8]ROBINSON '!J162:K163+[8]Valentin!J162+[8]yasmely!J162+'[8]yubelky '!J162:K163+[8]YURISAN!J162</f>
        <v>0</v>
      </c>
      <c r="K162" s="341"/>
      <c r="L162" s="342"/>
      <c r="M162" s="332"/>
      <c r="N162" s="332"/>
    </row>
    <row r="163" spans="1:14" ht="14.25" customHeight="1" thickTop="1" thickBot="1" x14ac:dyDescent="0.25">
      <c r="B163" s="316"/>
      <c r="C163" s="341"/>
      <c r="D163" s="457"/>
      <c r="E163" s="464" t="s">
        <v>149</v>
      </c>
      <c r="F163" s="437"/>
      <c r="G163" s="437"/>
      <c r="H163" s="438"/>
      <c r="I163" s="1388">
        <f>[8]AMAURY!I163+'[8]ANA '!I163:J164+[8]ANDREA!I163+[8]ANNA!I163+'[8]ASIA '!I163:J164+'[8]Carlos B'!I163:J164+[8]CHRYSTIE!I163+[8]Croniz!I163+[8]Denny!I163+'[8]Dn-casos'!I163:J164+[8]Elizabeth!I163+[8]FRANCISCO!I163+[8]FRANKLIN!I163+[8]FREDDY!I163+'[8]FREDDY m'!I163:J164+[8]GLORIA!I163+[8]harold!I163+'[8]johanna e'!I163:J164+[8]jose!I163+[8]meldrick!I163+[8]MIOLANNY!I163+[8]Nancy!I163+[8]Richard!I163+'[8]Robert '!I163:J164+[8]CLEMENTE!I163+'[8]ROBERTO Q'!I163:J164+'[8]ROBINSON '!I163:J164+[8]Valentin!I163+[8]yasmely!I163+'[8]yubelky '!I163:J164+[8]YURISAN!I163</f>
        <v>0</v>
      </c>
      <c r="J163" s="1388">
        <f>[8]AMAURY!J163+'[8]ANA '!J163:K164+[8]ANDREA!J163+[8]ANNA!J163+'[8]ASIA '!J163:K164+'[8]Carlos B'!J163:K164+[8]CHRYSTIE!J163+[8]Croniz!J163+[8]Denny!J163+'[8]Dn-casos'!J163:K164+[8]Elizabeth!J163+[8]FRANCISCO!J163+[8]FRANKLIN!J163+[8]FREDDY!J163+'[8]FREDDY m'!J163:K164+[8]GLORIA!J163+[8]harold!J163+'[8]johanna e'!J163:K164+[8]jose!J163+[8]meldrick!J163+[8]MIOLANNY!J163+[8]Nancy!J163+[8]Richard!J163+'[8]Robert '!J163:K164+[8]CLEMENTE!J163+'[8]ROBERTO Q'!J163:K164+'[8]ROBINSON '!J163:K164+[8]Valentin!J163+[8]yasmely!J163+'[8]yubelky '!J163:K164+[8]YURISAN!J163</f>
        <v>0</v>
      </c>
      <c r="K163" s="341"/>
      <c r="L163" s="342"/>
      <c r="M163" s="332"/>
      <c r="N163" s="332"/>
    </row>
    <row r="164" spans="1:14" ht="14.25" customHeight="1" thickTop="1" thickBot="1" x14ac:dyDescent="0.25">
      <c r="B164" s="316"/>
      <c r="C164" s="341"/>
      <c r="D164" s="457"/>
      <c r="E164" s="464" t="s">
        <v>41</v>
      </c>
      <c r="F164" s="437"/>
      <c r="G164" s="437"/>
      <c r="H164" s="438"/>
      <c r="I164" s="1388">
        <f>[8]AMAURY!I164+'[8]ANA '!I164:J165+[8]ANDREA!I164+[8]ANNA!I164+'[8]ASIA '!I164:J165+'[8]Carlos B'!I164:J165+[8]CHRYSTIE!I164+[8]Croniz!I164+[8]Denny!I164+'[8]Dn-casos'!I164:J165+[8]Elizabeth!I164+[8]FRANCISCO!I164+[8]FRANKLIN!I164+[8]FREDDY!I164+'[8]FREDDY m'!I164:J165+[8]GLORIA!I164+[8]harold!I164+'[8]johanna e'!I164:J165+[8]jose!I164+[8]meldrick!I164+[8]MIOLANNY!I164+[8]Nancy!I164+[8]Richard!I164+'[8]Robert '!I164:J165+[8]CLEMENTE!I164+'[8]ROBERTO Q'!I164:J165+'[8]ROBINSON '!I164:J165+[8]Valentin!I164+[8]yasmely!I164+'[8]yubelky '!I164:J165+[8]YURISAN!I164</f>
        <v>0</v>
      </c>
      <c r="J164" s="1388">
        <f>[8]AMAURY!J164+'[8]ANA '!J164:K165+[8]ANDREA!J164+[8]ANNA!J164+'[8]ASIA '!J164:K165+'[8]Carlos B'!J164:K165+[8]CHRYSTIE!J164+[8]Croniz!J164+[8]Denny!J164+'[8]Dn-casos'!J164:K165+[8]Elizabeth!J164+[8]FRANCISCO!J164+[8]FRANKLIN!J164+[8]FREDDY!J164+'[8]FREDDY m'!J164:K165+[8]GLORIA!J164+[8]harold!J164+'[8]johanna e'!J164:K165+[8]jose!J164+[8]meldrick!J164+[8]MIOLANNY!J164+[8]Nancy!J164+[8]Richard!J164+'[8]Robert '!J164:K165+[8]CLEMENTE!J164+'[8]ROBERTO Q'!J164:K165+'[8]ROBINSON '!J164:K165+[8]Valentin!J164+[8]yasmely!J164+'[8]yubelky '!J164:K165+[8]YURISAN!J164</f>
        <v>0</v>
      </c>
      <c r="K164" s="341"/>
      <c r="L164" s="342"/>
      <c r="M164" s="332"/>
      <c r="N164" s="332"/>
    </row>
    <row r="165" spans="1:14" ht="14.25" customHeight="1" thickTop="1" thickBot="1" x14ac:dyDescent="0.25">
      <c r="A165" s="332"/>
      <c r="B165" s="317"/>
      <c r="C165" s="341"/>
      <c r="D165" s="457"/>
      <c r="E165" s="464" t="s">
        <v>40</v>
      </c>
      <c r="F165" s="437"/>
      <c r="G165" s="437"/>
      <c r="H165" s="438"/>
      <c r="I165" s="1388">
        <f>[8]AMAURY!I165+'[8]ANA '!I165:J166+[8]ANDREA!I165+[8]ANNA!I165+'[8]ASIA '!I165:J166+'[8]Carlos B'!I165:J166+[8]CHRYSTIE!I165+[8]Croniz!I165+[8]Denny!I165+'[8]Dn-casos'!I165:J166+[8]Elizabeth!I165+[8]FRANCISCO!I165+[8]FRANKLIN!I165+[8]FREDDY!I165+'[8]FREDDY m'!I165:J166+[8]GLORIA!I165+[8]harold!I165+'[8]johanna e'!I165:J166+[8]jose!I165+[8]meldrick!I165+[8]MIOLANNY!I165+[8]Nancy!I165+[8]Richard!I165+'[8]Robert '!I165:J166+[8]CLEMENTE!I165+'[8]ROBERTO Q'!I165:J166+'[8]ROBINSON '!I165:J166+[8]Valentin!I165+[8]yasmely!I165+'[8]yubelky '!I165:J166+[8]YURISAN!I165</f>
        <v>0</v>
      </c>
      <c r="J165" s="1388">
        <f>[8]AMAURY!J165+'[8]ANA '!J165:K166+[8]ANDREA!J165+[8]ANNA!J165+'[8]ASIA '!J165:K166+'[8]Carlos B'!J165:K166+[8]CHRYSTIE!J165+[8]Croniz!J165+[8]Denny!J165+'[8]Dn-casos'!J165:K166+[8]Elizabeth!J165+[8]FRANCISCO!J165+[8]FRANKLIN!J165+[8]FREDDY!J165+'[8]FREDDY m'!J165:K166+[8]GLORIA!J165+[8]harold!J165+'[8]johanna e'!J165:K166+[8]jose!J165+[8]meldrick!J165+[8]MIOLANNY!J165+[8]Nancy!J165+[8]Richard!J165+'[8]Robert '!J165:K166+[8]CLEMENTE!J165+'[8]ROBERTO Q'!J165:K166+'[8]ROBINSON '!J165:K166+[8]Valentin!J165+[8]yasmely!J165+'[8]yubelky '!J165:K166+[8]YURISAN!J165</f>
        <v>0</v>
      </c>
      <c r="K165" s="341"/>
      <c r="L165" s="342"/>
      <c r="M165" s="332"/>
    </row>
    <row r="166" spans="1:14" ht="14.25" customHeight="1" thickTop="1" thickBot="1" x14ac:dyDescent="0.25">
      <c r="A166" s="332"/>
      <c r="B166" s="317"/>
      <c r="C166" s="341"/>
      <c r="D166" s="457"/>
      <c r="E166" s="463" t="s">
        <v>65</v>
      </c>
      <c r="F166" s="435"/>
      <c r="G166" s="435"/>
      <c r="H166" s="447"/>
      <c r="I166" s="1393">
        <f>(I167+I168+I169+I170)</f>
        <v>0</v>
      </c>
      <c r="J166" s="1393"/>
      <c r="K166" s="341"/>
      <c r="L166" s="342"/>
      <c r="M166" s="332"/>
    </row>
    <row r="167" spans="1:14" ht="14.25" customHeight="1" thickTop="1" thickBot="1" x14ac:dyDescent="0.25">
      <c r="A167" s="332"/>
      <c r="B167" s="317"/>
      <c r="C167" s="341"/>
      <c r="D167" s="457"/>
      <c r="E167" s="464" t="s">
        <v>42</v>
      </c>
      <c r="F167" s="437"/>
      <c r="G167" s="437"/>
      <c r="H167" s="438"/>
      <c r="I167" s="1387">
        <f>[8]AMAURY!I167+'[8]ANA '!I167:J168+[8]ANDREA!I167+[8]ANNA!I167+'[8]ASIA '!I167:J168+'[8]Carlos B'!I167:J168+[8]CHRYSTIE!I167+[8]Croniz!I167+[8]Denny!I167+'[8]Dn-casos'!I167:J168+[8]Elizabeth!I167+[8]FRANCISCO!I167+[8]FRANKLIN!I167+[8]FREDDY!I167+'[8]FREDDY m'!I167:J168+[8]GLORIA!I167+[8]harold!I167+'[8]johanna e'!I167:J168+[8]jose!I167+[8]meldrick!I167+[8]MIOLANNY!I167+[8]Nancy!I167+[8]Richard!I167+'[8]Robert '!I167:J168+[8]CLEMENTE!I167+'[8]ROBERTO Q'!I167:J168+'[8]ROBINSON '!I167:J168+[8]Valentin!I167+[8]yasmely!I167+'[8]yubelky '!I167:J168+[8]YURISAN!I167</f>
        <v>0</v>
      </c>
      <c r="J167" s="1387">
        <f>[8]AMAURY!J167+'[8]ANA '!J167:K168+[8]ANDREA!J167+[8]ANNA!J167+'[8]ASIA '!J167:K168+'[8]Carlos B'!J167:K168+[8]CHRYSTIE!J167+[8]Croniz!J167+[8]Denny!J167+'[8]Dn-casos'!J167:K168+[8]Elizabeth!J167+[8]FRANCISCO!J167+[8]FRANKLIN!J167+[8]FREDDY!J167+'[8]FREDDY m'!J167:K168+[8]GLORIA!J167+[8]harold!J167+'[8]johanna e'!J167:K168+[8]jose!J167+[8]meldrick!J167+[8]MIOLANNY!J167+[8]Nancy!J167+[8]Richard!J167+'[8]Robert '!J167:K168+[8]CLEMENTE!J167+'[8]ROBERTO Q'!J167:K168+'[8]ROBINSON '!J167:K168+[8]Valentin!J167+[8]yasmely!J167+'[8]yubelky '!J167:K168+[8]YURISAN!J167</f>
        <v>0</v>
      </c>
      <c r="K167" s="341"/>
      <c r="L167" s="342"/>
      <c r="M167" s="332"/>
    </row>
    <row r="168" spans="1:14" ht="14.25" customHeight="1" thickTop="1" thickBot="1" x14ac:dyDescent="0.25">
      <c r="A168" s="332"/>
      <c r="B168" s="317"/>
      <c r="C168" s="341"/>
      <c r="D168" s="457"/>
      <c r="E168" s="464" t="s">
        <v>149</v>
      </c>
      <c r="F168" s="437"/>
      <c r="G168" s="437"/>
      <c r="H168" s="438"/>
      <c r="I168" s="1387">
        <f>[8]AMAURY!I168+'[8]ANA '!I168:J169+[8]ANDREA!I168+[8]ANNA!I168+'[8]ASIA '!I168:J169+'[8]Carlos B'!I168:J169+[8]CHRYSTIE!I168+[8]Croniz!I168+[8]Denny!I168+'[8]Dn-casos'!I168:J169+[8]Elizabeth!I168+[8]FRANCISCO!I168+[8]FRANKLIN!I168+[8]FREDDY!I168+'[8]FREDDY m'!I168:J169+[8]GLORIA!I168+[8]harold!I168+'[8]johanna e'!I168:J169+[8]jose!I168+[8]meldrick!I168+[8]MIOLANNY!I168+[8]Nancy!I168+[8]Richard!I168+'[8]Robert '!I168:J169+[8]CLEMENTE!I168+'[8]ROBERTO Q'!I168:J169+'[8]ROBINSON '!I168:J169+[8]Valentin!I168+[8]yasmely!I168+'[8]yubelky '!I168:J169+[8]YURISAN!I168</f>
        <v>0</v>
      </c>
      <c r="J168" s="1387">
        <f>[8]AMAURY!J168+'[8]ANA '!J168:K169+[8]ANDREA!J168+[8]ANNA!J168+'[8]ASIA '!J168:K169+'[8]Carlos B'!J168:K169+[8]CHRYSTIE!J168+[8]Croniz!J168+[8]Denny!J168+'[8]Dn-casos'!J168:K169+[8]Elizabeth!J168+[8]FRANCISCO!J168+[8]FRANKLIN!J168+[8]FREDDY!J168+'[8]FREDDY m'!J168:K169+[8]GLORIA!J168+[8]harold!J168+'[8]johanna e'!J168:K169+[8]jose!J168+[8]meldrick!J168+[8]MIOLANNY!J168+[8]Nancy!J168+[8]Richard!J168+'[8]Robert '!J168:K169+[8]CLEMENTE!J168+'[8]ROBERTO Q'!J168:K169+'[8]ROBINSON '!J168:K169+[8]Valentin!J168+[8]yasmely!J168+'[8]yubelky '!J168:K169+[8]YURISAN!J168</f>
        <v>0</v>
      </c>
      <c r="K168" s="341"/>
      <c r="L168" s="342"/>
      <c r="M168" s="332"/>
    </row>
    <row r="169" spans="1:14" ht="14.25" customHeight="1" thickTop="1" thickBot="1" x14ac:dyDescent="0.25">
      <c r="A169" s="332"/>
      <c r="B169" s="317"/>
      <c r="C169" s="341"/>
      <c r="D169" s="457"/>
      <c r="E169" s="464" t="s">
        <v>41</v>
      </c>
      <c r="F169" s="437"/>
      <c r="G169" s="437"/>
      <c r="H169" s="438"/>
      <c r="I169" s="1387">
        <f>[8]AMAURY!I169+'[8]ANA '!I169:J170+[8]ANDREA!I169+[8]ANNA!I169+'[8]ASIA '!I169:J170+'[8]Carlos B'!I169:J170+[8]CHRYSTIE!I169+[8]Croniz!I169+[8]Denny!I169+'[8]Dn-casos'!I169:J170+[8]Elizabeth!I169+[8]FRANCISCO!I169+[8]FRANKLIN!I169+[8]FREDDY!I169+'[8]FREDDY m'!I169:J170+[8]GLORIA!I169+[8]harold!I169+'[8]johanna e'!I169:J170+[8]jose!I169+[8]meldrick!I169+[8]MIOLANNY!I169+[8]Nancy!I169+[8]Richard!I169+'[8]Robert '!I169:J170+[8]CLEMENTE!I169+'[8]ROBERTO Q'!I169:J170+'[8]ROBINSON '!I169:J170+[8]Valentin!I169+[8]yasmely!I169+'[8]yubelky '!I169:J170+[8]YURISAN!I169</f>
        <v>0</v>
      </c>
      <c r="J169" s="1387">
        <f>[8]AMAURY!J169+'[8]ANA '!J169:K170+[8]ANDREA!J169+[8]ANNA!J169+'[8]ASIA '!J169:K170+'[8]Carlos B'!J169:K170+[8]CHRYSTIE!J169+[8]Croniz!J169+[8]Denny!J169+'[8]Dn-casos'!J169:K170+[8]Elizabeth!J169+[8]FRANCISCO!J169+[8]FRANKLIN!J169+[8]FREDDY!J169+'[8]FREDDY m'!J169:K170+[8]GLORIA!J169+[8]harold!J169+'[8]johanna e'!J169:K170+[8]jose!J169+[8]meldrick!J169+[8]MIOLANNY!J169+[8]Nancy!J169+[8]Richard!J169+'[8]Robert '!J169:K170+[8]CLEMENTE!J169+'[8]ROBERTO Q'!J169:K170+'[8]ROBINSON '!J169:K170+[8]Valentin!J169+[8]yasmely!J169+'[8]yubelky '!J169:K170+[8]YURISAN!J169</f>
        <v>0</v>
      </c>
      <c r="K169" s="341"/>
      <c r="L169" s="342"/>
      <c r="M169" s="332"/>
    </row>
    <row r="170" spans="1:14" ht="14.25" customHeight="1" thickTop="1" thickBot="1" x14ac:dyDescent="0.25">
      <c r="A170" s="332"/>
      <c r="B170" s="317"/>
      <c r="C170" s="341"/>
      <c r="D170" s="457"/>
      <c r="E170" s="464" t="s">
        <v>40</v>
      </c>
      <c r="F170" s="437"/>
      <c r="G170" s="437"/>
      <c r="H170" s="438"/>
      <c r="I170" s="1387">
        <f>[8]AMAURY!I170+'[8]ANA '!I170:J171+[8]ANDREA!I170+[8]ANNA!I170+'[8]ASIA '!I170:J171+'[8]Carlos B'!I170:J171+[8]CHRYSTIE!I170+[8]Croniz!I170+[8]Denny!I170+'[8]Dn-casos'!I170:J171+[8]Elizabeth!I170+[8]FRANCISCO!I170+[8]FRANKLIN!I170+[8]FREDDY!I170+'[8]FREDDY m'!I170:J171+[8]GLORIA!I170+[8]harold!I170+'[8]johanna e'!I170:J171+[8]jose!I170+[8]meldrick!I170+[8]MIOLANNY!I170+[8]Nancy!I170+[8]Richard!I170+'[8]Robert '!I170:J171+[8]CLEMENTE!I170+'[8]ROBERTO Q'!I170:J171+'[8]ROBINSON '!I170:J171+[8]Valentin!I170+[8]yasmely!I170+'[8]yubelky '!I170:J171+[8]YURISAN!I170</f>
        <v>0</v>
      </c>
      <c r="J170" s="1387">
        <f>[8]AMAURY!J170+'[8]ANA '!J170:K171+[8]ANDREA!J170+[8]ANNA!J170+'[8]ASIA '!J170:K171+'[8]Carlos B'!J170:K171+[8]CHRYSTIE!J170+[8]Croniz!J170+[8]Denny!J170+'[8]Dn-casos'!J170:K171+[8]Elizabeth!J170+[8]FRANCISCO!J170+[8]FRANKLIN!J170+[8]FREDDY!J170+'[8]FREDDY m'!J170:K171+[8]GLORIA!J170+[8]harold!J170+'[8]johanna e'!J170:K171+[8]jose!J170+[8]meldrick!J170+[8]MIOLANNY!J170+[8]Nancy!J170+[8]Richard!J170+'[8]Robert '!J170:K171+[8]CLEMENTE!J170+'[8]ROBERTO Q'!J170:K171+'[8]ROBINSON '!J170:K171+[8]Valentin!J170+[8]yasmely!J170+'[8]yubelky '!J170:K171+[8]YURISAN!J170</f>
        <v>0</v>
      </c>
      <c r="K170" s="341"/>
      <c r="L170" s="342"/>
      <c r="M170" s="332"/>
    </row>
    <row r="171" spans="1:14" ht="14.25" customHeight="1" thickTop="1" thickBot="1" x14ac:dyDescent="0.25">
      <c r="A171" s="332"/>
      <c r="B171" s="317"/>
      <c r="C171" s="341"/>
      <c r="D171" s="457"/>
      <c r="E171" s="463" t="s">
        <v>175</v>
      </c>
      <c r="F171" s="435"/>
      <c r="G171" s="435"/>
      <c r="H171" s="447"/>
      <c r="I171" s="1393">
        <f>(I172+I173+I174+I175)</f>
        <v>0</v>
      </c>
      <c r="J171" s="1393"/>
      <c r="K171" s="341"/>
      <c r="L171" s="342"/>
      <c r="M171" s="332"/>
    </row>
    <row r="172" spans="1:14" ht="14.25" customHeight="1" thickTop="1" thickBot="1" x14ac:dyDescent="0.25">
      <c r="A172" s="332"/>
      <c r="B172" s="317"/>
      <c r="C172" s="341"/>
      <c r="D172" s="457"/>
      <c r="E172" s="464" t="s">
        <v>42</v>
      </c>
      <c r="F172" s="437"/>
      <c r="G172" s="437"/>
      <c r="H172" s="438"/>
      <c r="I172" s="1387">
        <f>[8]AMAURY!I172+'[8]ANA '!I172:J173+[8]ANDREA!I172+[8]ANNA!I172+'[8]ASIA '!I172:J173+'[8]Carlos B'!I172:J173+[8]CHRYSTIE!I172+[8]Croniz!I172+[8]Denny!I172+'[8]Dn-casos'!I172:J173+[8]Elizabeth!I172+[8]FRANCISCO!I172+[8]FRANKLIN!I172+[8]FREDDY!I172+'[8]FREDDY m'!I172:J173+[8]GLORIA!I172+[8]harold!I172+'[8]johanna e'!I172:J173+[8]jose!I172+[8]meldrick!I172+[8]MIOLANNY!I172+[8]Nancy!I172+[8]Richard!I172+'[8]Robert '!I172:J173+[8]CLEMENTE!I172+'[8]ROBERTO Q'!I172:J173+'[8]ROBINSON '!I172:J173+[8]Valentin!I172+[8]yasmely!I172+'[8]yubelky '!I172:J173+[8]YURISAN!I172</f>
        <v>0</v>
      </c>
      <c r="J172" s="1387">
        <f>[8]AMAURY!J172+'[8]ANA '!J172:K173+[8]ANDREA!J172+[8]ANNA!J172+'[8]ASIA '!J172:K173+'[8]Carlos B'!J172:K173+[8]CHRYSTIE!J172+[8]Croniz!J172+[8]Denny!J172+'[8]Dn-casos'!J172:K173+[8]Elizabeth!J172+[8]FRANCISCO!J172+[8]FRANKLIN!J172+[8]FREDDY!J172+'[8]FREDDY m'!J172:K173+[8]GLORIA!J172+[8]harold!J172+'[8]johanna e'!J172:K173+[8]jose!J172+[8]meldrick!J172+[8]MIOLANNY!J172+[8]Nancy!J172+[8]Richard!J172+'[8]Robert '!J172:K173+[8]CLEMENTE!J172+'[8]ROBERTO Q'!J172:K173+'[8]ROBINSON '!J172:K173+[8]Valentin!J172+[8]yasmely!J172+'[8]yubelky '!J172:K173+[8]YURISAN!J172</f>
        <v>0</v>
      </c>
      <c r="K172" s="341"/>
      <c r="L172" s="342"/>
      <c r="M172" s="332"/>
    </row>
    <row r="173" spans="1:14" ht="14.25" customHeight="1" thickTop="1" thickBot="1" x14ac:dyDescent="0.25">
      <c r="A173" s="332"/>
      <c r="B173" s="317"/>
      <c r="C173" s="341"/>
      <c r="D173" s="457"/>
      <c r="E173" s="464" t="s">
        <v>149</v>
      </c>
      <c r="F173" s="437"/>
      <c r="G173" s="437"/>
      <c r="H173" s="438"/>
      <c r="I173" s="1387">
        <f>[8]AMAURY!I173+'[8]ANA '!I173:J174+[8]ANDREA!I173+[8]ANNA!I173+'[8]ASIA '!I173:J174+'[8]Carlos B'!I173:J174+[8]CHRYSTIE!I173+[8]Croniz!I173+[8]Denny!I173+'[8]Dn-casos'!I173:J174+[8]Elizabeth!I173+[8]FRANCISCO!I173+[8]FRANKLIN!I173+[8]FREDDY!I173+'[8]FREDDY m'!I173:J174+[8]GLORIA!I173+[8]harold!I173+'[8]johanna e'!I173:J174+[8]jose!I173+[8]meldrick!I173+[8]MIOLANNY!I173+[8]Nancy!I173+[8]Richard!I173+'[8]Robert '!I173:J174+[8]CLEMENTE!I173+'[8]ROBERTO Q'!I173:J174+'[8]ROBINSON '!I173:J174+[8]Valentin!I173+[8]yasmely!I173+'[8]yubelky '!I173:J174+[8]YURISAN!I173</f>
        <v>0</v>
      </c>
      <c r="J173" s="1387">
        <f>[8]AMAURY!J173+'[8]ANA '!J173:K174+[8]ANDREA!J173+[8]ANNA!J173+'[8]ASIA '!J173:K174+'[8]Carlos B'!J173:K174+[8]CHRYSTIE!J173+[8]Croniz!J173+[8]Denny!J173+'[8]Dn-casos'!J173:K174+[8]Elizabeth!J173+[8]FRANCISCO!J173+[8]FRANKLIN!J173+[8]FREDDY!J173+'[8]FREDDY m'!J173:K174+[8]GLORIA!J173+[8]harold!J173+'[8]johanna e'!J173:K174+[8]jose!J173+[8]meldrick!J173+[8]MIOLANNY!J173+[8]Nancy!J173+[8]Richard!J173+'[8]Robert '!J173:K174+[8]CLEMENTE!J173+'[8]ROBERTO Q'!J173:K174+'[8]ROBINSON '!J173:K174+[8]Valentin!J173+[8]yasmely!J173+'[8]yubelky '!J173:K174+[8]YURISAN!J173</f>
        <v>0</v>
      </c>
      <c r="K173" s="341"/>
      <c r="L173" s="342"/>
      <c r="M173" s="332"/>
    </row>
    <row r="174" spans="1:14" ht="14.25" customHeight="1" thickTop="1" thickBot="1" x14ac:dyDescent="0.25">
      <c r="A174" s="332"/>
      <c r="B174" s="317"/>
      <c r="C174" s="341"/>
      <c r="D174" s="457"/>
      <c r="E174" s="464" t="s">
        <v>41</v>
      </c>
      <c r="F174" s="437"/>
      <c r="G174" s="437"/>
      <c r="H174" s="438"/>
      <c r="I174" s="1387">
        <f>[8]AMAURY!I174+'[8]ANA '!I174:J175+[8]ANDREA!I174+[8]ANNA!I174+'[8]ASIA '!I174:J175+'[8]Carlos B'!I174:J175+[8]CHRYSTIE!I174+[8]Croniz!I174+[8]Denny!I174+'[8]Dn-casos'!I174:J175+[8]Elizabeth!I174+[8]FRANCISCO!I174+[8]FRANKLIN!I174+[8]FREDDY!I174+'[8]FREDDY m'!I174:J175+[8]GLORIA!I174+[8]harold!I174+'[8]johanna e'!I174:J175+[8]jose!I174+[8]meldrick!I174+[8]MIOLANNY!I174+[8]Nancy!I174+[8]Richard!I174+'[8]Robert '!I174:J175+[8]CLEMENTE!I174+'[8]ROBERTO Q'!I174:J175+'[8]ROBINSON '!I174:J175+[8]Valentin!I174+[8]yasmely!I174+'[8]yubelky '!I174:J175+[8]YURISAN!I174</f>
        <v>0</v>
      </c>
      <c r="J174" s="1387">
        <f>[8]AMAURY!J174+'[8]ANA '!J174:K175+[8]ANDREA!J174+[8]ANNA!J174+'[8]ASIA '!J174:K175+'[8]Carlos B'!J174:K175+[8]CHRYSTIE!J174+[8]Croniz!J174+[8]Denny!J174+'[8]Dn-casos'!J174:K175+[8]Elizabeth!J174+[8]FRANCISCO!J174+[8]FRANKLIN!J174+[8]FREDDY!J174+'[8]FREDDY m'!J174:K175+[8]GLORIA!J174+[8]harold!J174+'[8]johanna e'!J174:K175+[8]jose!J174+[8]meldrick!J174+[8]MIOLANNY!J174+[8]Nancy!J174+[8]Richard!J174+'[8]Robert '!J174:K175+[8]CLEMENTE!J174+'[8]ROBERTO Q'!J174:K175+'[8]ROBINSON '!J174:K175+[8]Valentin!J174+[8]yasmely!J174+'[8]yubelky '!J174:K175+[8]YURISAN!J174</f>
        <v>0</v>
      </c>
      <c r="K174" s="341"/>
      <c r="L174" s="342"/>
      <c r="M174" s="332"/>
    </row>
    <row r="175" spans="1:14" ht="14.25" customHeight="1" thickTop="1" thickBot="1" x14ac:dyDescent="0.25">
      <c r="A175" s="332"/>
      <c r="B175" s="317"/>
      <c r="C175" s="341"/>
      <c r="D175" s="457"/>
      <c r="E175" s="464" t="s">
        <v>40</v>
      </c>
      <c r="F175" s="437"/>
      <c r="G175" s="437"/>
      <c r="H175" s="438"/>
      <c r="I175" s="1387">
        <f>[8]AMAURY!I175+'[8]ANA '!I175:J176+[8]ANDREA!I175+[8]ANNA!I175+'[8]ASIA '!I175:J176+'[8]Carlos B'!I175:J176+[8]CHRYSTIE!I175+[8]Croniz!I175+[8]Denny!I175+'[8]Dn-casos'!I175:J176+[8]Elizabeth!I175+[8]FRANCISCO!I175+[8]FRANKLIN!I175+[8]FREDDY!I175+'[8]FREDDY m'!I175:J176+[8]GLORIA!I175+[8]harold!I175+'[8]johanna e'!I175:J176+[8]jose!I175+[8]meldrick!I175+[8]MIOLANNY!I175+[8]Nancy!I175+[8]Richard!I175+'[8]Robert '!I175:J176+[8]CLEMENTE!I175+'[8]ROBERTO Q'!I175:J176+'[8]ROBINSON '!I175:J176+[8]Valentin!I175+[8]yasmely!I175+'[8]yubelky '!I175:J176+[8]YURISAN!I175</f>
        <v>0</v>
      </c>
      <c r="J175" s="1387">
        <f>[8]AMAURY!J175+'[8]ANA '!J175:K176+[8]ANDREA!J175+[8]ANNA!J175+'[8]ASIA '!J175:K176+'[8]Carlos B'!J175:K176+[8]CHRYSTIE!J175+[8]Croniz!J175+[8]Denny!J175+'[8]Dn-casos'!J175:K176+[8]Elizabeth!J175+[8]FRANCISCO!J175+[8]FRANKLIN!J175+[8]FREDDY!J175+'[8]FREDDY m'!J175:K176+[8]GLORIA!J175+[8]harold!J175+'[8]johanna e'!J175:K176+[8]jose!J175+[8]meldrick!J175+[8]MIOLANNY!J175+[8]Nancy!J175+[8]Richard!J175+'[8]Robert '!J175:K176+[8]CLEMENTE!J175+'[8]ROBERTO Q'!J175:K176+'[8]ROBINSON '!J175:K176+[8]Valentin!J175+[8]yasmely!J175+'[8]yubelky '!J175:K176+[8]YURISAN!J175</f>
        <v>0</v>
      </c>
      <c r="K175" s="341"/>
      <c r="L175" s="342"/>
      <c r="M175" s="332"/>
    </row>
    <row r="176" spans="1:14" ht="14.25" customHeight="1" thickTop="1" thickBot="1" x14ac:dyDescent="0.25">
      <c r="A176" s="332"/>
      <c r="B176" s="317"/>
      <c r="C176" s="341"/>
      <c r="D176" s="457"/>
      <c r="E176" s="463" t="s">
        <v>172</v>
      </c>
      <c r="F176" s="435"/>
      <c r="G176" s="435"/>
      <c r="H176" s="447"/>
      <c r="I176" s="1393">
        <f>(I177+I178+I179+I180)</f>
        <v>0</v>
      </c>
      <c r="J176" s="1393"/>
      <c r="K176" s="341"/>
      <c r="L176" s="342"/>
      <c r="M176" s="332"/>
    </row>
    <row r="177" spans="1:17" ht="14.25" customHeight="1" thickTop="1" thickBot="1" x14ac:dyDescent="0.25">
      <c r="A177" s="332"/>
      <c r="B177" s="317"/>
      <c r="C177" s="341"/>
      <c r="D177" s="457"/>
      <c r="E177" s="464" t="s">
        <v>42</v>
      </c>
      <c r="F177" s="437"/>
      <c r="G177" s="437"/>
      <c r="H177" s="438"/>
      <c r="I177" s="1387">
        <f>[8]AMAURY!I177+'[8]ANA '!I177:J178+[8]ANDREA!I177+[8]ANNA!I177+'[8]ASIA '!I177:J178+'[8]Carlos B'!I177:J178+[8]CHRYSTIE!I177+[8]Croniz!I177+[8]Denny!I177+'[8]Dn-casos'!I177:J178+[8]Elizabeth!I177+[8]FRANCISCO!I177+[8]FRANKLIN!I177+[8]FREDDY!I177+'[8]FREDDY m'!I177:J178+[8]GLORIA!I177+[8]harold!I177+'[8]johanna e'!I177:J178+[8]jose!I177+[8]meldrick!I177+[8]MIOLANNY!I177+[8]Nancy!I177+[8]Richard!I177+'[8]Robert '!I177:J178+[8]CLEMENTE!I177+'[8]ROBERTO Q'!I177:J178+'[8]ROBINSON '!I177:J178+[8]Valentin!I177+[8]yasmely!I177+'[8]yubelky '!I177:J178+[8]YURISAN!I177</f>
        <v>0</v>
      </c>
      <c r="J177" s="1387">
        <f>[8]AMAURY!J177+'[8]ANA '!J177:K178+[8]ANDREA!J177+[8]ANNA!J177+'[8]ASIA '!J177:K178+'[8]Carlos B'!J177:K178+[8]CHRYSTIE!J177+[8]Croniz!J177+[8]Denny!J177+'[8]Dn-casos'!J177:K178+[8]Elizabeth!J177+[8]FRANCISCO!J177+[8]FRANKLIN!J177+[8]FREDDY!J177+'[8]FREDDY m'!J177:K178+[8]GLORIA!J177+[8]harold!J177+'[8]johanna e'!J177:K178+[8]jose!J177+[8]meldrick!J177+[8]MIOLANNY!J177+[8]Nancy!J177+[8]Richard!J177+'[8]Robert '!J177:K178+[8]CLEMENTE!J177+'[8]ROBERTO Q'!J177:K178+'[8]ROBINSON '!J177:K178+[8]Valentin!J177+[8]yasmely!J177+'[8]yubelky '!J177:K178+[8]YURISAN!J177</f>
        <v>0</v>
      </c>
      <c r="K177" s="341"/>
      <c r="L177" s="342"/>
      <c r="M177" s="332"/>
    </row>
    <row r="178" spans="1:17" ht="14.25" customHeight="1" thickTop="1" thickBot="1" x14ac:dyDescent="0.25">
      <c r="A178" s="332"/>
      <c r="B178" s="317"/>
      <c r="C178" s="341"/>
      <c r="D178" s="457"/>
      <c r="E178" s="464" t="s">
        <v>149</v>
      </c>
      <c r="F178" s="437"/>
      <c r="G178" s="437"/>
      <c r="H178" s="438"/>
      <c r="I178" s="1387">
        <f>[8]AMAURY!I178+'[8]ANA '!I178:J179+[8]ANDREA!I178+[8]ANNA!I178+'[8]ASIA '!I178:J179+'[8]Carlos B'!I178:J179+[8]CHRYSTIE!I178+[8]Croniz!I178+[8]Denny!I178+'[8]Dn-casos'!I178:J179+[8]Elizabeth!I178+[8]FRANCISCO!I178+[8]FRANKLIN!I178+[8]FREDDY!I178+'[8]FREDDY m'!I178:J179+[8]GLORIA!I178+[8]harold!I178+'[8]johanna e'!I178:J179+[8]jose!I178+[8]meldrick!I178+[8]MIOLANNY!I178+[8]Nancy!I178+[8]Richard!I178+'[8]Robert '!I178:J179+[8]CLEMENTE!I178+'[8]ROBERTO Q'!I178:J179+'[8]ROBINSON '!I178:J179+[8]Valentin!I178+[8]yasmely!I178+'[8]yubelky '!I178:J179+[8]YURISAN!I178</f>
        <v>0</v>
      </c>
      <c r="J178" s="1387">
        <f>[8]AMAURY!J178+'[8]ANA '!J178:K179+[8]ANDREA!J178+[8]ANNA!J178+'[8]ASIA '!J178:K179+'[8]Carlos B'!J178:K179+[8]CHRYSTIE!J178+[8]Croniz!J178+[8]Denny!J178+'[8]Dn-casos'!J178:K179+[8]Elizabeth!J178+[8]FRANCISCO!J178+[8]FRANKLIN!J178+[8]FREDDY!J178+'[8]FREDDY m'!J178:K179+[8]GLORIA!J178+[8]harold!J178+'[8]johanna e'!J178:K179+[8]jose!J178+[8]meldrick!J178+[8]MIOLANNY!J178+[8]Nancy!J178+[8]Richard!J178+'[8]Robert '!J178:K179+[8]CLEMENTE!J178+'[8]ROBERTO Q'!J178:K179+'[8]ROBINSON '!J178:K179+[8]Valentin!J178+[8]yasmely!J178+'[8]yubelky '!J178:K179+[8]YURISAN!J178</f>
        <v>0</v>
      </c>
      <c r="K178" s="341"/>
      <c r="L178" s="342"/>
      <c r="M178" s="332"/>
    </row>
    <row r="179" spans="1:17" ht="14.25" customHeight="1" thickTop="1" thickBot="1" x14ac:dyDescent="0.25">
      <c r="A179" s="332"/>
      <c r="B179" s="317"/>
      <c r="C179" s="341"/>
      <c r="D179" s="457"/>
      <c r="E179" s="464" t="s">
        <v>41</v>
      </c>
      <c r="F179" s="437"/>
      <c r="G179" s="437"/>
      <c r="H179" s="438"/>
      <c r="I179" s="1387">
        <f>[8]AMAURY!I179+'[8]ANA '!I179:J180+[8]ANDREA!I179+[8]ANNA!I179+'[8]ASIA '!I179:J180+'[8]Carlos B'!I179:J180+[8]CHRYSTIE!I179+[8]Croniz!I179+[8]Denny!I179+'[8]Dn-casos'!I179:J180+[8]Elizabeth!I179+[8]FRANCISCO!I179+[8]FRANKLIN!I179+[8]FREDDY!I179+'[8]FREDDY m'!I179:J180+[8]GLORIA!I179+[8]harold!I179+'[8]johanna e'!I179:J180+[8]jose!I179+[8]meldrick!I179+[8]MIOLANNY!I179+[8]Nancy!I179+[8]Richard!I179+'[8]Robert '!I179:J180+[8]CLEMENTE!I179+'[8]ROBERTO Q'!I179:J180+'[8]ROBINSON '!I179:J180+[8]Valentin!I179+[8]yasmely!I179+'[8]yubelky '!I179:J180+[8]YURISAN!I179</f>
        <v>0</v>
      </c>
      <c r="J179" s="1387">
        <f>[8]AMAURY!J179+'[8]ANA '!J179:K180+[8]ANDREA!J179+[8]ANNA!J179+'[8]ASIA '!J179:K180+'[8]Carlos B'!J179:K180+[8]CHRYSTIE!J179+[8]Croniz!J179+[8]Denny!J179+'[8]Dn-casos'!J179:K180+[8]Elizabeth!J179+[8]FRANCISCO!J179+[8]FRANKLIN!J179+[8]FREDDY!J179+'[8]FREDDY m'!J179:K180+[8]GLORIA!J179+[8]harold!J179+'[8]johanna e'!J179:K180+[8]jose!J179+[8]meldrick!J179+[8]MIOLANNY!J179+[8]Nancy!J179+[8]Richard!J179+'[8]Robert '!J179:K180+[8]CLEMENTE!J179+'[8]ROBERTO Q'!J179:K180+'[8]ROBINSON '!J179:K180+[8]Valentin!J179+[8]yasmely!J179+'[8]yubelky '!J179:K180+[8]YURISAN!J179</f>
        <v>0</v>
      </c>
      <c r="K179" s="341"/>
      <c r="L179" s="342"/>
      <c r="M179" s="332"/>
    </row>
    <row r="180" spans="1:17" ht="14.25" customHeight="1" thickTop="1" thickBot="1" x14ac:dyDescent="0.25">
      <c r="A180" s="332"/>
      <c r="B180" s="317"/>
      <c r="C180" s="341"/>
      <c r="D180" s="465"/>
      <c r="E180" s="464" t="s">
        <v>40</v>
      </c>
      <c r="F180" s="437"/>
      <c r="G180" s="437"/>
      <c r="H180" s="438"/>
      <c r="I180" s="1387">
        <f>[8]AMAURY!I180+'[8]ANA '!I180:J181+[8]ANDREA!I180+[8]ANNA!I180+'[8]ASIA '!I180:J181+'[8]Carlos B'!I180:J181+[8]CHRYSTIE!I180+[8]Croniz!I180+[8]Denny!I180+'[8]Dn-casos'!I180:J181+[8]Elizabeth!I180+[8]FRANCISCO!I180+[8]FRANKLIN!I180+[8]FREDDY!I180+'[8]FREDDY m'!I180:J181+[8]GLORIA!I180+[8]harold!I180+'[8]johanna e'!I180:J181+[8]jose!I180+[8]meldrick!I180+[8]MIOLANNY!I180+[8]Nancy!I180+[8]Richard!I180+'[8]Robert '!I180:J181+[8]CLEMENTE!I180+'[8]ROBERTO Q'!I180:J181+'[8]ROBINSON '!I180:J181+[8]Valentin!I180+[8]yasmely!I180+'[8]yubelky '!I180:J181+[8]YURISAN!I180</f>
        <v>0</v>
      </c>
      <c r="J180" s="1387">
        <f>[8]AMAURY!J180+'[8]ANA '!J180:K181+[8]ANDREA!J180+[8]ANNA!J180+'[8]ASIA '!J180:K181+'[8]Carlos B'!J180:K181+[8]CHRYSTIE!J180+[8]Croniz!J180+[8]Denny!J180+'[8]Dn-casos'!J180:K181+[8]Elizabeth!J180+[8]FRANCISCO!J180+[8]FRANKLIN!J180+[8]FREDDY!J180+'[8]FREDDY m'!J180:K181+[8]GLORIA!J180+[8]harold!J180+'[8]johanna e'!J180:K181+[8]jose!J180+[8]meldrick!J180+[8]MIOLANNY!J180+[8]Nancy!J180+[8]Richard!J180+'[8]Robert '!J180:K181+[8]CLEMENTE!J180+'[8]ROBERTO Q'!J180:K181+'[8]ROBINSON '!J180:K181+[8]Valentin!J180+[8]yasmely!J180+'[8]yubelky '!J180:K181+[8]YURISAN!J180</f>
        <v>0</v>
      </c>
      <c r="K180" s="341"/>
      <c r="L180" s="342"/>
    </row>
    <row r="181" spans="1:17" ht="16.5" thickTop="1" thickBot="1" x14ac:dyDescent="0.25">
      <c r="B181" s="316"/>
      <c r="C181" s="341"/>
      <c r="D181" s="858" t="s">
        <v>68</v>
      </c>
      <c r="E181" s="466"/>
      <c r="F181" s="454"/>
      <c r="G181" s="454"/>
      <c r="H181" s="467"/>
      <c r="I181" s="1343">
        <f>SUM(I182:J219)</f>
        <v>145</v>
      </c>
      <c r="J181" s="1343"/>
      <c r="K181" s="341"/>
      <c r="L181" s="342"/>
      <c r="P181" s="332"/>
      <c r="Q181" s="332"/>
    </row>
    <row r="182" spans="1:17" s="332" customFormat="1" ht="14.25" customHeight="1" thickTop="1" thickBot="1" x14ac:dyDescent="0.25">
      <c r="A182" s="320"/>
      <c r="B182" s="316"/>
      <c r="C182" s="316"/>
      <c r="D182" s="468"/>
      <c r="E182" s="469" t="s">
        <v>45</v>
      </c>
      <c r="F182" s="470"/>
      <c r="G182" s="470"/>
      <c r="H182" s="471"/>
      <c r="I182" s="1387">
        <f>[8]AMAURY!I182+'[8]ANA '!I182:J183+[8]ANDREA!I182+[8]ANNA!I182+'[8]ASIA '!I182:J183+'[8]Carlos B'!I182:J183+[8]CHRYSTIE!I182+[8]Croniz!I182+[8]Denny!I182+'[8]Dn-casos'!I182:J183+[8]Elizabeth!I182+[8]FRANCISCO!I182+[8]FRANKLIN!I182+[8]FREDDY!I182+'[8]FREDDY m'!I182:J183+[8]GLORIA!I182+[8]harold!I182+'[8]johanna e'!I182:J183+[8]jose!I182+[8]meldrick!I182+[8]MIOLANNY!I182+[8]Nancy!I182+[8]Richard!I182+'[8]Robert '!I182:J183+[8]CLEMENTE!I182+'[8]ROBERTO Q'!I182:J183+'[8]ROBINSON '!I182:J183+[8]Valentin!I182+[8]yasmely!I182+'[8]yubelky '!I182:J183+[8]YURISAN!I182</f>
        <v>0</v>
      </c>
      <c r="J182" s="1387">
        <f>[8]AMAURY!J182+'[8]ANA '!J182:K183+[8]ANDREA!J182+[8]ANNA!J182+'[8]ASIA '!J182:K183+'[8]Carlos B'!J182:K183+[8]CHRYSTIE!J182+[8]Croniz!J182+[8]Denny!J182+'[8]Dn-casos'!J182:K183+[8]Elizabeth!J182+[8]FRANCISCO!J182+[8]FRANKLIN!J182+[8]FREDDY!J182+'[8]FREDDY m'!J182:K183+[8]GLORIA!J182+[8]harold!J182+'[8]johanna e'!J182:K183+[8]jose!J182+[8]meldrick!J182+[8]MIOLANNY!J182+[8]Nancy!J182+[8]Richard!J182+'[8]Robert '!J182:K183+[8]CLEMENTE!J182+'[8]ROBERTO Q'!J182:K183+'[8]ROBINSON '!J182:K183+[8]Valentin!J182+[8]yasmely!J182+'[8]yubelky '!J182:K183+[8]YURISAN!J182</f>
        <v>0</v>
      </c>
      <c r="K182" s="341"/>
      <c r="L182" s="342"/>
      <c r="M182" s="320"/>
      <c r="N182" s="320"/>
      <c r="O182" s="320"/>
      <c r="P182" s="320"/>
      <c r="Q182" s="320"/>
    </row>
    <row r="183" spans="1:17" ht="14.25" customHeight="1" thickTop="1" thickBot="1" x14ac:dyDescent="0.25">
      <c r="B183" s="316"/>
      <c r="C183" s="316"/>
      <c r="D183" s="468"/>
      <c r="E183" s="469" t="s">
        <v>31</v>
      </c>
      <c r="F183" s="437"/>
      <c r="G183" s="437"/>
      <c r="H183" s="438"/>
      <c r="I183" s="1387">
        <f>[8]AMAURY!I183+'[8]ANA '!I183:J184+[8]ANDREA!I183+[8]ANNA!I183+'[8]ASIA '!I183:J184+'[8]Carlos B'!I183:J184+[8]CHRYSTIE!I183+[8]Croniz!I183+[8]Denny!I183+'[8]Dn-casos'!I183:J184+[8]Elizabeth!I183+[8]FRANCISCO!I183+[8]FRANKLIN!I183+[8]FREDDY!I183+'[8]FREDDY m'!I183:J184+[8]GLORIA!I183+[8]harold!I183+'[8]johanna e'!I183:J184+[8]jose!I183+[8]meldrick!I183+[8]MIOLANNY!I183+[8]Nancy!I183+[8]Richard!I183+'[8]Robert '!I183:J184+[8]CLEMENTE!I183+'[8]ROBERTO Q'!I183:J184+'[8]ROBINSON '!I183:J184+[8]Valentin!I183+[8]yasmely!I183+'[8]yubelky '!I183:J184+[8]YURISAN!I183</f>
        <v>1</v>
      </c>
      <c r="J183" s="1387">
        <f>[8]AMAURY!J183+'[8]ANA '!J183:K184+[8]ANDREA!J183+[8]ANNA!J183+'[8]ASIA '!J183:K184+'[8]Carlos B'!J183:K184+[8]CHRYSTIE!J183+[8]Croniz!J183+[8]Denny!J183+'[8]Dn-casos'!J183:K184+[8]Elizabeth!J183+[8]FRANCISCO!J183+[8]FRANKLIN!J183+[8]FREDDY!J183+'[8]FREDDY m'!J183:K184+[8]GLORIA!J183+[8]harold!J183+'[8]johanna e'!J183:K184+[8]jose!J183+[8]meldrick!J183+[8]MIOLANNY!J183+[8]Nancy!J183+[8]Richard!J183+'[8]Robert '!J183:K184+[8]CLEMENTE!J183+'[8]ROBERTO Q'!J183:K184+'[8]ROBINSON '!J183:K184+[8]Valentin!J183+[8]yasmely!J183+'[8]yubelky '!J183:K184+[8]YURISAN!J183</f>
        <v>0</v>
      </c>
      <c r="K183" s="341"/>
      <c r="L183" s="342"/>
    </row>
    <row r="184" spans="1:17" ht="14.25" customHeight="1" thickTop="1" thickBot="1" x14ac:dyDescent="0.25">
      <c r="B184" s="316"/>
      <c r="C184" s="316"/>
      <c r="D184" s="468"/>
      <c r="E184" s="469" t="s">
        <v>46</v>
      </c>
      <c r="F184" s="472"/>
      <c r="G184" s="437"/>
      <c r="H184" s="438"/>
      <c r="I184" s="1387">
        <f>[8]AMAURY!I184+'[8]ANA '!I184:J185+[8]ANDREA!I184+[8]ANNA!I184+'[8]ASIA '!I184:J185+'[8]Carlos B'!I184:J185+[8]CHRYSTIE!I184+[8]Croniz!I184+[8]Denny!I184+'[8]Dn-casos'!I184:J185+[8]Elizabeth!I184+[8]FRANCISCO!I184+[8]FRANKLIN!I184+[8]FREDDY!I184+'[8]FREDDY m'!I184:J185+[8]GLORIA!I184+[8]harold!I184+'[8]johanna e'!I184:J185+[8]jose!I184+[8]meldrick!I184+[8]MIOLANNY!I184+[8]Nancy!I184+[8]Richard!I184+'[8]Robert '!I184:J185+[8]CLEMENTE!I184+'[8]ROBERTO Q'!I184:J185+'[8]ROBINSON '!I184:J185+[8]Valentin!I184+[8]yasmely!I184+'[8]yubelky '!I184:J185+[8]YURISAN!I184</f>
        <v>0</v>
      </c>
      <c r="J184" s="1387">
        <f>[8]AMAURY!J184+'[8]ANA '!J184:K185+[8]ANDREA!J184+[8]ANNA!J184+'[8]ASIA '!J184:K185+'[8]Carlos B'!J184:K185+[8]CHRYSTIE!J184+[8]Croniz!J184+[8]Denny!J184+'[8]Dn-casos'!J184:K185+[8]Elizabeth!J184+[8]FRANCISCO!J184+[8]FRANKLIN!J184+[8]FREDDY!J184+'[8]FREDDY m'!J184:K185+[8]GLORIA!J184+[8]harold!J184+'[8]johanna e'!J184:K185+[8]jose!J184+[8]meldrick!J184+[8]MIOLANNY!J184+[8]Nancy!J184+[8]Richard!J184+'[8]Robert '!J184:K185+[8]CLEMENTE!J184+'[8]ROBERTO Q'!J184:K185+'[8]ROBINSON '!J184:K185+[8]Valentin!J184+[8]yasmely!J184+'[8]yubelky '!J184:K185+[8]YURISAN!J184</f>
        <v>0</v>
      </c>
      <c r="K184" s="341"/>
      <c r="L184" s="342"/>
    </row>
    <row r="185" spans="1:17" ht="14.25" customHeight="1" thickTop="1" thickBot="1" x14ac:dyDescent="0.25">
      <c r="B185" s="316"/>
      <c r="C185" s="341"/>
      <c r="D185" s="468"/>
      <c r="E185" s="469" t="s">
        <v>70</v>
      </c>
      <c r="F185" s="437"/>
      <c r="G185" s="437"/>
      <c r="H185" s="438"/>
      <c r="I185" s="1387">
        <f>[8]AMAURY!I185+'[8]ANA '!I185:J186+[8]ANDREA!I185+[8]ANNA!I185+'[8]ASIA '!I185:J186+'[8]Carlos B'!I185:J186+[8]CHRYSTIE!I185+[8]Croniz!I185+[8]Denny!I185+'[8]Dn-casos'!I185:J186+[8]Elizabeth!I185+[8]FRANCISCO!I185+[8]FRANKLIN!I185+[8]FREDDY!I185+'[8]FREDDY m'!I185:J186+[8]GLORIA!I185+[8]harold!I185+'[8]johanna e'!I185:J186+[8]jose!I185+[8]meldrick!I185+[8]MIOLANNY!I185+[8]Nancy!I185+[8]Richard!I185+'[8]Robert '!I185:J186+[8]CLEMENTE!I185+'[8]ROBERTO Q'!I185:J186+'[8]ROBINSON '!I185:J186+[8]Valentin!I185+[8]yasmely!I185+'[8]yubelky '!I185:J186+[8]YURISAN!I185</f>
        <v>0</v>
      </c>
      <c r="J185" s="1387">
        <f>[8]AMAURY!J185+'[8]ANA '!J185:K186+[8]ANDREA!J185+[8]ANNA!J185+'[8]ASIA '!J185:K186+'[8]Carlos B'!J185:K186+[8]CHRYSTIE!J185+[8]Croniz!J185+[8]Denny!J185+'[8]Dn-casos'!J185:K186+[8]Elizabeth!J185+[8]FRANCISCO!J185+[8]FRANKLIN!J185+[8]FREDDY!J185+'[8]FREDDY m'!J185:K186+[8]GLORIA!J185+[8]harold!J185+'[8]johanna e'!J185:K186+[8]jose!J185+[8]meldrick!J185+[8]MIOLANNY!J185+[8]Nancy!J185+[8]Richard!J185+'[8]Robert '!J185:K186+[8]CLEMENTE!J185+'[8]ROBERTO Q'!J185:K186+'[8]ROBINSON '!J185:K186+[8]Valentin!J185+[8]yasmely!J185+'[8]yubelky '!J185:K186+[8]YURISAN!J185</f>
        <v>0</v>
      </c>
      <c r="K185" s="341"/>
      <c r="L185" s="342"/>
    </row>
    <row r="186" spans="1:17" ht="14.25" customHeight="1" thickTop="1" thickBot="1" x14ac:dyDescent="0.4">
      <c r="B186" s="316"/>
      <c r="C186" s="341"/>
      <c r="D186" s="468"/>
      <c r="E186" s="469" t="s">
        <v>29</v>
      </c>
      <c r="F186" s="437"/>
      <c r="G186" s="437"/>
      <c r="H186" s="438"/>
      <c r="I186" s="1387">
        <f>[8]AMAURY!I186+'[8]ANA '!I186:J187+[8]ANDREA!I186+[8]ANNA!I186+'[8]ASIA '!I186:J187+'[8]Carlos B'!I186:J187+[8]CHRYSTIE!I186+[8]Croniz!I186+[8]Denny!I186+'[8]Dn-casos'!I186:J187+[8]Elizabeth!I186+[8]FRANCISCO!I186+[8]FRANKLIN!I186+[8]FREDDY!I186+'[8]FREDDY m'!I186:J187+[8]GLORIA!I186+[8]harold!I186+'[8]johanna e'!I186:J187+[8]jose!I186+[8]meldrick!I186+[8]MIOLANNY!I186+[8]Nancy!I186+[8]Richard!I186+'[8]Robert '!I186:J187+[8]CLEMENTE!I186+'[8]ROBERTO Q'!I186:J187+'[8]ROBINSON '!I186:J187+[8]Valentin!I186+[8]yasmely!I186+'[8]yubelky '!I186:J187+[8]YURISAN!I186</f>
        <v>0</v>
      </c>
      <c r="J186" s="1387">
        <f>[8]AMAURY!J186+'[8]ANA '!J186:K187+[8]ANDREA!J186+[8]ANNA!J186+'[8]ASIA '!J186:K187+'[8]Carlos B'!J186:K187+[8]CHRYSTIE!J186+[8]Croniz!J186+[8]Denny!J186+'[8]Dn-casos'!J186:K187+[8]Elizabeth!J186+[8]FRANCISCO!J186+[8]FRANKLIN!J186+[8]FREDDY!J186+'[8]FREDDY m'!J186:K187+[8]GLORIA!J186+[8]harold!J186+'[8]johanna e'!J186:K187+[8]jose!J186+[8]meldrick!J186+[8]MIOLANNY!J186+[8]Nancy!J186+[8]Richard!J186+'[8]Robert '!J186:K187+[8]CLEMENTE!J186+'[8]ROBERTO Q'!J186:K187+'[8]ROBINSON '!J186:K187+[8]Valentin!J186+[8]yasmely!J186+'[8]yubelky '!J186:K187+[8]YURISAN!J186</f>
        <v>0</v>
      </c>
      <c r="K186" s="341"/>
      <c r="L186" s="342"/>
      <c r="M186" s="473"/>
    </row>
    <row r="187" spans="1:17" ht="14.25" customHeight="1" thickTop="1" thickBot="1" x14ac:dyDescent="0.4">
      <c r="B187" s="316"/>
      <c r="C187" s="341"/>
      <c r="D187" s="468"/>
      <c r="E187" s="469" t="s">
        <v>124</v>
      </c>
      <c r="F187" s="437"/>
      <c r="G187" s="437"/>
      <c r="H187" s="438"/>
      <c r="I187" s="1387">
        <f>[8]AMAURY!I187+'[8]ANA '!I187:J188+[8]ANDREA!I187+[8]ANNA!I187+'[8]ASIA '!I187:J188+'[8]Carlos B'!I187:J188+[8]CHRYSTIE!I187+[8]Croniz!I187+[8]Denny!I187+'[8]Dn-casos'!I187:J188+[8]Elizabeth!I187+[8]FRANCISCO!I187+[8]FRANKLIN!I187+[8]FREDDY!I187+'[8]FREDDY m'!I187:J188+[8]GLORIA!I187+[8]harold!I187+'[8]johanna e'!I187:J188+[8]jose!I187+[8]meldrick!I187+[8]MIOLANNY!I187+[8]Nancy!I187+[8]Richard!I187+'[8]Robert '!I187:J188+[8]CLEMENTE!I187+'[8]ROBERTO Q'!I187:J188+'[8]ROBINSON '!I187:J188+[8]Valentin!I187+[8]yasmely!I187+'[8]yubelky '!I187:J188+[8]YURISAN!I187</f>
        <v>0</v>
      </c>
      <c r="J187" s="1387">
        <f>[8]AMAURY!J187+'[8]ANA '!J187:K188+[8]ANDREA!J187+[8]ANNA!J187+'[8]ASIA '!J187:K188+'[8]Carlos B'!J187:K188+[8]CHRYSTIE!J187+[8]Croniz!J187+[8]Denny!J187+'[8]Dn-casos'!J187:K188+[8]Elizabeth!J187+[8]FRANCISCO!J187+[8]FRANKLIN!J187+[8]FREDDY!J187+'[8]FREDDY m'!J187:K188+[8]GLORIA!J187+[8]harold!J187+'[8]johanna e'!J187:K188+[8]jose!J187+[8]meldrick!J187+[8]MIOLANNY!J187+[8]Nancy!J187+[8]Richard!J187+'[8]Robert '!J187:K188+[8]CLEMENTE!J187+'[8]ROBERTO Q'!J187:K188+'[8]ROBINSON '!J187:K188+[8]Valentin!J187+[8]yasmely!J187+'[8]yubelky '!J187:K188+[8]YURISAN!J187</f>
        <v>0</v>
      </c>
      <c r="K187" s="341"/>
      <c r="L187" s="342"/>
      <c r="M187" s="473"/>
    </row>
    <row r="188" spans="1:17" ht="14.25" customHeight="1" thickTop="1" thickBot="1" x14ac:dyDescent="0.25">
      <c r="B188" s="316"/>
      <c r="C188" s="341"/>
      <c r="D188" s="474"/>
      <c r="E188" s="469" t="s">
        <v>71</v>
      </c>
      <c r="F188" s="437"/>
      <c r="G188" s="437"/>
      <c r="H188" s="438"/>
      <c r="I188" s="1387">
        <f>[8]AMAURY!I188+'[8]ANA '!I188:J189+[8]ANDREA!I188+[8]ANNA!I188+'[8]ASIA '!I188:J189+'[8]Carlos B'!I188:J189+[8]CHRYSTIE!I188+[8]Croniz!I188+[8]Denny!I188+'[8]Dn-casos'!I188:J189+[8]Elizabeth!I188+[8]FRANCISCO!I188+[8]FRANKLIN!I188+[8]FREDDY!I188+'[8]FREDDY m'!I188:J189+[8]GLORIA!I188+[8]harold!I188+'[8]johanna e'!I188:J189+[8]jose!I188+[8]meldrick!I188+[8]MIOLANNY!I188+[8]Nancy!I188+[8]Richard!I188+'[8]Robert '!I188:J189+[8]CLEMENTE!I188+'[8]ROBERTO Q'!I188:J189+'[8]ROBINSON '!I188:J189+[8]Valentin!I188+[8]yasmely!I188+'[8]yubelky '!I188:J189+[8]YURISAN!I188</f>
        <v>0</v>
      </c>
      <c r="J188" s="1387">
        <f>[8]AMAURY!J188+'[8]ANA '!J188:K189+[8]ANDREA!J188+[8]ANNA!J188+'[8]ASIA '!J188:K189+'[8]Carlos B'!J188:K189+[8]CHRYSTIE!J188+[8]Croniz!J188+[8]Denny!J188+'[8]Dn-casos'!J188:K189+[8]Elizabeth!J188+[8]FRANCISCO!J188+[8]FRANKLIN!J188+[8]FREDDY!J188+'[8]FREDDY m'!J188:K189+[8]GLORIA!J188+[8]harold!J188+'[8]johanna e'!J188:K189+[8]jose!J188+[8]meldrick!J188+[8]MIOLANNY!J188+[8]Nancy!J188+[8]Richard!J188+'[8]Robert '!J188:K189+[8]CLEMENTE!J188+'[8]ROBERTO Q'!J188:K189+'[8]ROBINSON '!J188:K189+[8]Valentin!J188+[8]yasmely!J188+'[8]yubelky '!J188:K189+[8]YURISAN!J188</f>
        <v>0</v>
      </c>
      <c r="K188" s="341"/>
      <c r="L188" s="342"/>
    </row>
    <row r="189" spans="1:17" ht="14.25" customHeight="1" thickTop="1" thickBot="1" x14ac:dyDescent="0.25">
      <c r="B189" s="316"/>
      <c r="C189" s="341"/>
      <c r="D189" s="468"/>
      <c r="E189" s="469" t="s">
        <v>47</v>
      </c>
      <c r="F189" s="437"/>
      <c r="G189" s="437"/>
      <c r="H189" s="438"/>
      <c r="I189" s="1387">
        <f>[8]AMAURY!I189+'[8]ANA '!I189:J190+[8]ANDREA!I189+[8]ANNA!I189+'[8]ASIA '!I189:J190+'[8]Carlos B'!I189:J190+[8]CHRYSTIE!I189+[8]Croniz!I189+[8]Denny!I189+'[8]Dn-casos'!I189:J190+[8]Elizabeth!I189+[8]FRANCISCO!I189+[8]FRANKLIN!I189+[8]FREDDY!I189+'[8]FREDDY m'!I189:J190+[8]GLORIA!I189+[8]harold!I189+'[8]johanna e'!I189:J190+[8]jose!I189+[8]meldrick!I189+[8]MIOLANNY!I189+[8]Nancy!I189+[8]Richard!I189+'[8]Robert '!I189:J190+[8]CLEMENTE!I189+'[8]ROBERTO Q'!I189:J190+'[8]ROBINSON '!I189:J190+[8]Valentin!I189+[8]yasmely!I189+'[8]yubelky '!I189:J190+[8]YURISAN!I189</f>
        <v>0</v>
      </c>
      <c r="J189" s="1387">
        <f>[8]AMAURY!J189+'[8]ANA '!J189:K190+[8]ANDREA!J189+[8]ANNA!J189+'[8]ASIA '!J189:K190+'[8]Carlos B'!J189:K190+[8]CHRYSTIE!J189+[8]Croniz!J189+[8]Denny!J189+'[8]Dn-casos'!J189:K190+[8]Elizabeth!J189+[8]FRANCISCO!J189+[8]FRANKLIN!J189+[8]FREDDY!J189+'[8]FREDDY m'!J189:K190+[8]GLORIA!J189+[8]harold!J189+'[8]johanna e'!J189:K190+[8]jose!J189+[8]meldrick!J189+[8]MIOLANNY!J189+[8]Nancy!J189+[8]Richard!J189+'[8]Robert '!J189:K190+[8]CLEMENTE!J189+'[8]ROBERTO Q'!J189:K190+'[8]ROBINSON '!J189:K190+[8]Valentin!J189+[8]yasmely!J189+'[8]yubelky '!J189:K190+[8]YURISAN!J189</f>
        <v>0</v>
      </c>
      <c r="K189" s="341"/>
      <c r="L189" s="342"/>
    </row>
    <row r="190" spans="1:17" ht="14.25" customHeight="1" thickTop="1" thickBot="1" x14ac:dyDescent="0.25">
      <c r="B190" s="316"/>
      <c r="C190" s="341"/>
      <c r="D190" s="474"/>
      <c r="E190" s="475" t="s">
        <v>73</v>
      </c>
      <c r="F190" s="437"/>
      <c r="G190" s="437"/>
      <c r="H190" s="438"/>
      <c r="I190" s="1387">
        <f>[8]AMAURY!I190+'[8]ANA '!I190:J191+[8]ANDREA!I190+[8]ANNA!I190+'[8]ASIA '!I190:J191+'[8]Carlos B'!I190:J191+[8]CHRYSTIE!I190+[8]Croniz!I190+[8]Denny!I190+'[8]Dn-casos'!I190:J191+[8]Elizabeth!I190+[8]FRANCISCO!I190+[8]FRANKLIN!I190+[8]FREDDY!I190+'[8]FREDDY m'!I190:J191+[8]GLORIA!I190+[8]harold!I190+'[8]johanna e'!I190:J191+[8]jose!I190+[8]meldrick!I190+[8]MIOLANNY!I190+[8]Nancy!I190+[8]Richard!I190+'[8]Robert '!I190:J191+[8]CLEMENTE!I190+'[8]ROBERTO Q'!I190:J191+'[8]ROBINSON '!I190:J191+[8]Valentin!I190+[8]yasmely!I190+'[8]yubelky '!I190:J191+[8]YURISAN!I190</f>
        <v>17</v>
      </c>
      <c r="J190" s="1387">
        <f>[8]AMAURY!J190+'[8]ANA '!J190:K191+[8]ANDREA!J190+[8]ANNA!J190+'[8]ASIA '!J190:K191+'[8]Carlos B'!J190:K191+[8]CHRYSTIE!J190+[8]Croniz!J190+[8]Denny!J190+'[8]Dn-casos'!J190:K191+[8]Elizabeth!J190+[8]FRANCISCO!J190+[8]FRANKLIN!J190+[8]FREDDY!J190+'[8]FREDDY m'!J190:K191+[8]GLORIA!J190+[8]harold!J190+'[8]johanna e'!J190:K191+[8]jose!J190+[8]meldrick!J190+[8]MIOLANNY!J190+[8]Nancy!J190+[8]Richard!J190+'[8]Robert '!J190:K191+[8]CLEMENTE!J190+'[8]ROBERTO Q'!J190:K191+'[8]ROBINSON '!J190:K191+[8]Valentin!J190+[8]yasmely!J190+'[8]yubelky '!J190:K191+[8]YURISAN!J190</f>
        <v>0</v>
      </c>
      <c r="K190" s="341"/>
      <c r="L190" s="342"/>
    </row>
    <row r="191" spans="1:17" ht="14.25" customHeight="1" thickTop="1" thickBot="1" x14ac:dyDescent="0.25">
      <c r="B191" s="316"/>
      <c r="C191" s="341"/>
      <c r="D191" s="468"/>
      <c r="E191" s="469" t="s">
        <v>72</v>
      </c>
      <c r="F191" s="437"/>
      <c r="G191" s="437"/>
      <c r="H191" s="438"/>
      <c r="I191" s="1387">
        <f>[8]AMAURY!I191+'[8]ANA '!I191:J192+[8]ANDREA!I191+[8]ANNA!I191+'[8]ASIA '!I191:J192+'[8]Carlos B'!I191:J192+[8]CHRYSTIE!I191+[8]Croniz!I191+[8]Denny!I191+'[8]Dn-casos'!I191:J192+[8]Elizabeth!I191+[8]FRANCISCO!I191+[8]FRANKLIN!I191+[8]FREDDY!I191+'[8]FREDDY m'!I191:J192+[8]GLORIA!I191+[8]harold!I191+'[8]johanna e'!I191:J192+[8]jose!I191+[8]meldrick!I191+[8]MIOLANNY!I191+[8]Nancy!I191+[8]Richard!I191+'[8]Robert '!I191:J192+[8]CLEMENTE!I191+'[8]ROBERTO Q'!I191:J192+'[8]ROBINSON '!I191:J192+[8]Valentin!I191+[8]yasmely!I191+'[8]yubelky '!I191:J192+[8]YURISAN!I191</f>
        <v>7</v>
      </c>
      <c r="J191" s="1387">
        <f>[8]AMAURY!J191+'[8]ANA '!J191:K192+[8]ANDREA!J191+[8]ANNA!J191+'[8]ASIA '!J191:K192+'[8]Carlos B'!J191:K192+[8]CHRYSTIE!J191+[8]Croniz!J191+[8]Denny!J191+'[8]Dn-casos'!J191:K192+[8]Elizabeth!J191+[8]FRANCISCO!J191+[8]FRANKLIN!J191+[8]FREDDY!J191+'[8]FREDDY m'!J191:K192+[8]GLORIA!J191+[8]harold!J191+'[8]johanna e'!J191:K192+[8]jose!J191+[8]meldrick!J191+[8]MIOLANNY!J191+[8]Nancy!J191+[8]Richard!J191+'[8]Robert '!J191:K192+[8]CLEMENTE!J191+'[8]ROBERTO Q'!J191:K192+'[8]ROBINSON '!J191:K192+[8]Valentin!J191+[8]yasmely!J191+'[8]yubelky '!J191:K192+[8]YURISAN!J191</f>
        <v>0</v>
      </c>
      <c r="K191" s="341"/>
      <c r="L191" s="342"/>
    </row>
    <row r="192" spans="1:17" ht="14.25" customHeight="1" thickTop="1" thickBot="1" x14ac:dyDescent="0.25">
      <c r="B192" s="316"/>
      <c r="C192" s="341"/>
      <c r="D192" s="468"/>
      <c r="E192" s="469" t="s">
        <v>67</v>
      </c>
      <c r="F192" s="437"/>
      <c r="G192" s="437"/>
      <c r="H192" s="438"/>
      <c r="I192" s="1387">
        <f>[8]AMAURY!I192+'[8]ANA '!I192:J193+[8]ANDREA!I192+[8]ANNA!I192+'[8]ASIA '!I192:J193+'[8]Carlos B'!I192:J193+[8]CHRYSTIE!I192+[8]Croniz!I192+[8]Denny!I192+'[8]Dn-casos'!I192:J193+[8]Elizabeth!I192+[8]FRANCISCO!I192+[8]FRANKLIN!I192+[8]FREDDY!I192+'[8]FREDDY m'!I192:J193+[8]GLORIA!I192+[8]harold!I192+'[8]johanna e'!I192:J193+[8]jose!I192+[8]meldrick!I192+[8]MIOLANNY!I192+[8]Nancy!I192+[8]Richard!I192+'[8]Robert '!I192:J193+[8]CLEMENTE!I192+'[8]ROBERTO Q'!I192:J193+'[8]ROBINSON '!I192:J193+[8]Valentin!I192+[8]yasmely!I192+'[8]yubelky '!I192:J193+[8]YURISAN!I192</f>
        <v>10</v>
      </c>
      <c r="J192" s="1387">
        <f>[8]AMAURY!J192+'[8]ANA '!J192:K193+[8]ANDREA!J192+[8]ANNA!J192+'[8]ASIA '!J192:K193+'[8]Carlos B'!J192:K193+[8]CHRYSTIE!J192+[8]Croniz!J192+[8]Denny!J192+'[8]Dn-casos'!J192:K193+[8]Elizabeth!J192+[8]FRANCISCO!J192+[8]FRANKLIN!J192+[8]FREDDY!J192+'[8]FREDDY m'!J192:K193+[8]GLORIA!J192+[8]harold!J192+'[8]johanna e'!J192:K193+[8]jose!J192+[8]meldrick!J192+[8]MIOLANNY!J192+[8]Nancy!J192+[8]Richard!J192+'[8]Robert '!J192:K193+[8]CLEMENTE!J192+'[8]ROBERTO Q'!J192:K193+'[8]ROBINSON '!J192:K193+[8]Valentin!J192+[8]yasmely!J192+'[8]yubelky '!J192:K193+[8]YURISAN!J192</f>
        <v>0</v>
      </c>
      <c r="K192" s="341"/>
      <c r="L192" s="342"/>
    </row>
    <row r="193" spans="2:12" ht="14.25" customHeight="1" thickTop="1" thickBot="1" x14ac:dyDescent="0.25">
      <c r="B193" s="316"/>
      <c r="C193" s="341"/>
      <c r="D193" s="468"/>
      <c r="E193" s="476" t="s">
        <v>115</v>
      </c>
      <c r="F193" s="431"/>
      <c r="G193" s="431"/>
      <c r="H193" s="431"/>
      <c r="I193" s="1387">
        <f>[8]AMAURY!I193+'[8]ANA '!I193:J194+[8]ANDREA!I193+[8]ANNA!I193+'[8]ASIA '!I193:J194+'[8]Carlos B'!I193:J194+[8]CHRYSTIE!I193+[8]Croniz!I193+[8]Denny!I193+'[8]Dn-casos'!I193:J194+[8]Elizabeth!I193+[8]FRANCISCO!I193+[8]FRANKLIN!I193+[8]FREDDY!I193+'[8]FREDDY m'!I193:J194+[8]GLORIA!I193+[8]harold!I193+'[8]johanna e'!I193:J194+[8]jose!I193+[8]meldrick!I193+[8]MIOLANNY!I193+[8]Nancy!I193+[8]Richard!I193+'[8]Robert '!I193:J194+[8]CLEMENTE!I193+'[8]ROBERTO Q'!I193:J194+'[8]ROBINSON '!I193:J194+[8]Valentin!I193+[8]yasmely!I193+'[8]yubelky '!I193:J194+[8]YURISAN!I193</f>
        <v>0</v>
      </c>
      <c r="J193" s="1387">
        <f>[8]AMAURY!J193+'[8]ANA '!J193:K194+[8]ANDREA!J193+[8]ANNA!J193+'[8]ASIA '!J193:K194+'[8]Carlos B'!J193:K194+[8]CHRYSTIE!J193+[8]Croniz!J193+[8]Denny!J193+'[8]Dn-casos'!J193:K194+[8]Elizabeth!J193+[8]FRANCISCO!J193+[8]FRANKLIN!J193+[8]FREDDY!J193+'[8]FREDDY m'!J193:K194+[8]GLORIA!J193+[8]harold!J193+'[8]johanna e'!J193:K194+[8]jose!J193+[8]meldrick!J193+[8]MIOLANNY!J193+[8]Nancy!J193+[8]Richard!J193+'[8]Robert '!J193:K194+[8]CLEMENTE!J193+'[8]ROBERTO Q'!J193:K194+'[8]ROBINSON '!J193:K194+[8]Valentin!J193+[8]yasmely!J193+'[8]yubelky '!J193:K194+[8]YURISAN!J193</f>
        <v>0</v>
      </c>
      <c r="K193" s="341"/>
      <c r="L193" s="342"/>
    </row>
    <row r="194" spans="2:12" ht="14.25" customHeight="1" thickTop="1" thickBot="1" x14ac:dyDescent="0.25">
      <c r="B194" s="316"/>
      <c r="C194" s="341"/>
      <c r="D194" s="468"/>
      <c r="E194" s="477" t="s">
        <v>57</v>
      </c>
      <c r="F194" s="437"/>
      <c r="G194" s="437"/>
      <c r="H194" s="438"/>
      <c r="I194" s="1387">
        <f>[8]AMAURY!I194+'[8]ANA '!I194:J195+[8]ANDREA!I194+[8]ANNA!I194+'[8]ASIA '!I194:J195+'[8]Carlos B'!I194:J195+[8]CHRYSTIE!I194+[8]Croniz!I194+[8]Denny!I194+'[8]Dn-casos'!I194:J195+[8]Elizabeth!I194+[8]FRANCISCO!I194+[8]FRANKLIN!I194+[8]FREDDY!I194+'[8]FREDDY m'!I194:J195+[8]GLORIA!I194+[8]harold!I194+'[8]johanna e'!I194:J195+[8]jose!I194+[8]meldrick!I194+[8]MIOLANNY!I194+[8]Nancy!I194+[8]Richard!I194+'[8]Robert '!I194:J195+[8]CLEMENTE!I194+'[8]ROBERTO Q'!I194:J195+'[8]ROBINSON '!I194:J195+[8]Valentin!I194+[8]yasmely!I194+'[8]yubelky '!I194:J195+[8]YURISAN!I194</f>
        <v>6</v>
      </c>
      <c r="J194" s="1387">
        <f>[8]AMAURY!J194+'[8]ANA '!J194:K195+[8]ANDREA!J194+[8]ANNA!J194+'[8]ASIA '!J194:K195+'[8]Carlos B'!J194:K195+[8]CHRYSTIE!J194+[8]Croniz!J194+[8]Denny!J194+'[8]Dn-casos'!J194:K195+[8]Elizabeth!J194+[8]FRANCISCO!J194+[8]FRANKLIN!J194+[8]FREDDY!J194+'[8]FREDDY m'!J194:K195+[8]GLORIA!J194+[8]harold!J194+'[8]johanna e'!J194:K195+[8]jose!J194+[8]meldrick!J194+[8]MIOLANNY!J194+[8]Nancy!J194+[8]Richard!J194+'[8]Robert '!J194:K195+[8]CLEMENTE!J194+'[8]ROBERTO Q'!J194:K195+'[8]ROBINSON '!J194:K195+[8]Valentin!J194+[8]yasmely!J194+'[8]yubelky '!J194:K195+[8]YURISAN!J194</f>
        <v>0</v>
      </c>
      <c r="K194" s="341"/>
      <c r="L194" s="342"/>
    </row>
    <row r="195" spans="2:12" ht="14.25" customHeight="1" thickTop="1" thickBot="1" x14ac:dyDescent="0.25">
      <c r="B195" s="316"/>
      <c r="C195" s="341"/>
      <c r="D195" s="468"/>
      <c r="E195" s="469" t="s">
        <v>74</v>
      </c>
      <c r="F195" s="431"/>
      <c r="G195" s="431"/>
      <c r="H195" s="431"/>
      <c r="I195" s="1387">
        <f>[8]AMAURY!I195+'[8]ANA '!I195:J196+[8]ANDREA!I195+[8]ANNA!I195+'[8]ASIA '!I195:J196+'[8]Carlos B'!I195:J196+[8]CHRYSTIE!I195+[8]Croniz!I195+[8]Denny!I195+'[8]Dn-casos'!I195:J196+[8]Elizabeth!I195+[8]FRANCISCO!I195+[8]FRANKLIN!I195+[8]FREDDY!I195+'[8]FREDDY m'!I195:J196+[8]GLORIA!I195+[8]harold!I195+'[8]johanna e'!I195:J196+[8]jose!I195+[8]meldrick!I195+[8]MIOLANNY!I195+[8]Nancy!I195+[8]Richard!I195+'[8]Robert '!I195:J196+[8]CLEMENTE!I195+'[8]ROBERTO Q'!I195:J196+'[8]ROBINSON '!I195:J196+[8]Valentin!I195+[8]yasmely!I195+'[8]yubelky '!I195:J196+[8]YURISAN!I195</f>
        <v>2</v>
      </c>
      <c r="J195" s="1387">
        <f>[8]AMAURY!J195+'[8]ANA '!J195:K196+[8]ANDREA!J195+[8]ANNA!J195+'[8]ASIA '!J195:K196+'[8]Carlos B'!J195:K196+[8]CHRYSTIE!J195+[8]Croniz!J195+[8]Denny!J195+'[8]Dn-casos'!J195:K196+[8]Elizabeth!J195+[8]FRANCISCO!J195+[8]FRANKLIN!J195+[8]FREDDY!J195+'[8]FREDDY m'!J195:K196+[8]GLORIA!J195+[8]harold!J195+'[8]johanna e'!J195:K196+[8]jose!J195+[8]meldrick!J195+[8]MIOLANNY!J195+[8]Nancy!J195+[8]Richard!J195+'[8]Robert '!J195:K196+[8]CLEMENTE!J195+'[8]ROBERTO Q'!J195:K196+'[8]ROBINSON '!J195:K196+[8]Valentin!J195+[8]yasmely!J195+'[8]yubelky '!J195:K196+[8]YURISAN!J195</f>
        <v>0</v>
      </c>
      <c r="K195" s="341"/>
      <c r="L195" s="342"/>
    </row>
    <row r="196" spans="2:12" ht="14.25" customHeight="1" thickTop="1" thickBot="1" x14ac:dyDescent="0.25">
      <c r="B196" s="316"/>
      <c r="C196" s="341"/>
      <c r="D196" s="468"/>
      <c r="E196" s="469" t="s">
        <v>79</v>
      </c>
      <c r="F196" s="437"/>
      <c r="G196" s="437"/>
      <c r="H196" s="438"/>
      <c r="I196" s="1387">
        <f>[8]AMAURY!I196+'[8]ANA '!I196:J197+[8]ANDREA!I196+[8]ANNA!I196+'[8]ASIA '!I196:J197+'[8]Carlos B'!I196:J197+[8]CHRYSTIE!I196+[8]Croniz!I196+[8]Denny!I196+'[8]Dn-casos'!I196:J197+[8]Elizabeth!I196+[8]FRANCISCO!I196+[8]FRANKLIN!I196+[8]FREDDY!I196+'[8]FREDDY m'!I196:J197+[8]GLORIA!I196+[8]harold!I196+'[8]johanna e'!I196:J197+[8]jose!I196+[8]meldrick!I196+[8]MIOLANNY!I196+[8]Nancy!I196+[8]Richard!I196+'[8]Robert '!I196:J197+[8]CLEMENTE!I196+'[8]ROBERTO Q'!I196:J197+'[8]ROBINSON '!I196:J197+[8]Valentin!I196+[8]yasmely!I196+'[8]yubelky '!I196:J197+[8]YURISAN!I196</f>
        <v>5</v>
      </c>
      <c r="J196" s="1387">
        <f>[8]AMAURY!J196+'[8]ANA '!J196:K197+[8]ANDREA!J196+[8]ANNA!J196+'[8]ASIA '!J196:K197+'[8]Carlos B'!J196:K197+[8]CHRYSTIE!J196+[8]Croniz!J196+[8]Denny!J196+'[8]Dn-casos'!J196:K197+[8]Elizabeth!J196+[8]FRANCISCO!J196+[8]FRANKLIN!J196+[8]FREDDY!J196+'[8]FREDDY m'!J196:K197+[8]GLORIA!J196+[8]harold!J196+'[8]johanna e'!J196:K197+[8]jose!J196+[8]meldrick!J196+[8]MIOLANNY!J196+[8]Nancy!J196+[8]Richard!J196+'[8]Robert '!J196:K197+[8]CLEMENTE!J196+'[8]ROBERTO Q'!J196:K197+'[8]ROBINSON '!J196:K197+[8]Valentin!J196+[8]yasmely!J196+'[8]yubelky '!J196:K197+[8]YURISAN!J196</f>
        <v>0</v>
      </c>
      <c r="K196" s="341"/>
      <c r="L196" s="342"/>
    </row>
    <row r="197" spans="2:12" ht="14.25" customHeight="1" thickTop="1" thickBot="1" x14ac:dyDescent="0.25">
      <c r="B197" s="316"/>
      <c r="C197" s="341"/>
      <c r="D197" s="468"/>
      <c r="E197" s="469" t="s">
        <v>66</v>
      </c>
      <c r="F197" s="437"/>
      <c r="G197" s="437"/>
      <c r="H197" s="438"/>
      <c r="I197" s="1387">
        <f>[8]AMAURY!I197+'[8]ANA '!I197:J198+[8]ANDREA!I197+[8]ANNA!I197+'[8]ASIA '!I197:J198+'[8]Carlos B'!I197:J198+[8]CHRYSTIE!I197+[8]Croniz!I197+[8]Denny!I197+'[8]Dn-casos'!I197:J198+[8]Elizabeth!I197+[8]FRANCISCO!I197+[8]FRANKLIN!I197+[8]FREDDY!I197+'[8]FREDDY m'!I197:J198+[8]GLORIA!I197+[8]harold!I197+'[8]johanna e'!I197:J198+[8]jose!I197+[8]meldrick!I197+[8]MIOLANNY!I197+[8]Nancy!I197+[8]Richard!I197+'[8]Robert '!I197:J198+[8]CLEMENTE!I197+'[8]ROBERTO Q'!I197:J198+'[8]ROBINSON '!I197:J198+[8]Valentin!I197+[8]yasmely!I197+'[8]yubelky '!I197:J198+[8]YURISAN!I197</f>
        <v>4</v>
      </c>
      <c r="J197" s="1387">
        <f>[8]AMAURY!J197+'[8]ANA '!J197:K198+[8]ANDREA!J197+[8]ANNA!J197+'[8]ASIA '!J197:K198+'[8]Carlos B'!J197:K198+[8]CHRYSTIE!J197+[8]Croniz!J197+[8]Denny!J197+'[8]Dn-casos'!J197:K198+[8]Elizabeth!J197+[8]FRANCISCO!J197+[8]FRANKLIN!J197+[8]FREDDY!J197+'[8]FREDDY m'!J197:K198+[8]GLORIA!J197+[8]harold!J197+'[8]johanna e'!J197:K198+[8]jose!J197+[8]meldrick!J197+[8]MIOLANNY!J197+[8]Nancy!J197+[8]Richard!J197+'[8]Robert '!J197:K198+[8]CLEMENTE!J197+'[8]ROBERTO Q'!J197:K198+'[8]ROBINSON '!J197:K198+[8]Valentin!J197+[8]yasmely!J197+'[8]yubelky '!J197:K198+[8]YURISAN!J197</f>
        <v>0</v>
      </c>
      <c r="K197" s="341"/>
      <c r="L197" s="342"/>
    </row>
    <row r="198" spans="2:12" ht="14.25" customHeight="1" thickTop="1" thickBot="1" x14ac:dyDescent="0.25">
      <c r="B198" s="316"/>
      <c r="C198" s="341"/>
      <c r="D198" s="468"/>
      <c r="E198" s="469" t="s">
        <v>75</v>
      </c>
      <c r="F198" s="472"/>
      <c r="G198" s="437"/>
      <c r="H198" s="438"/>
      <c r="I198" s="1387">
        <f>[8]AMAURY!I198+'[8]ANA '!I198:J199+[8]ANDREA!I198+[8]ANNA!I198+'[8]ASIA '!I198:J199+'[8]Carlos B'!I198:J199+[8]CHRYSTIE!I198+[8]Croniz!I198+[8]Denny!I198+'[8]Dn-casos'!I198:J199+[8]Elizabeth!I198+[8]FRANCISCO!I198+[8]FRANKLIN!I198+[8]FREDDY!I198+'[8]FREDDY m'!I198:J199+[8]GLORIA!I198+[8]harold!I198+'[8]johanna e'!I198:J199+[8]jose!I198+[8]meldrick!I198+[8]MIOLANNY!I198+[8]Nancy!I198+[8]Richard!I198+'[8]Robert '!I198:J199+[8]CLEMENTE!I198+'[8]ROBERTO Q'!I198:J199+'[8]ROBINSON '!I198:J199+[8]Valentin!I198+[8]yasmely!I198+'[8]yubelky '!I198:J199+[8]YURISAN!I198</f>
        <v>0</v>
      </c>
      <c r="J198" s="1387">
        <f>[8]AMAURY!J198+'[8]ANA '!J198:K199+[8]ANDREA!J198+[8]ANNA!J198+'[8]ASIA '!J198:K199+'[8]Carlos B'!J198:K199+[8]CHRYSTIE!J198+[8]Croniz!J198+[8]Denny!J198+'[8]Dn-casos'!J198:K199+[8]Elizabeth!J198+[8]FRANCISCO!J198+[8]FRANKLIN!J198+[8]FREDDY!J198+'[8]FREDDY m'!J198:K199+[8]GLORIA!J198+[8]harold!J198+'[8]johanna e'!J198:K199+[8]jose!J198+[8]meldrick!J198+[8]MIOLANNY!J198+[8]Nancy!J198+[8]Richard!J198+'[8]Robert '!J198:K199+[8]CLEMENTE!J198+'[8]ROBERTO Q'!J198:K199+'[8]ROBINSON '!J198:K199+[8]Valentin!J198+[8]yasmely!J198+'[8]yubelky '!J198:K199+[8]YURISAN!J198</f>
        <v>0</v>
      </c>
      <c r="K198" s="341"/>
      <c r="L198" s="342"/>
    </row>
    <row r="199" spans="2:12" ht="14.25" customHeight="1" thickTop="1" thickBot="1" x14ac:dyDescent="0.25">
      <c r="B199" s="316"/>
      <c r="C199" s="316"/>
      <c r="D199" s="474"/>
      <c r="E199" s="469" t="s">
        <v>78</v>
      </c>
      <c r="F199" s="472"/>
      <c r="G199" s="437"/>
      <c r="H199" s="438"/>
      <c r="I199" s="1387">
        <f>[8]AMAURY!I199+'[8]ANA '!I199:J200+[8]ANDREA!I199+[8]ANNA!I199+'[8]ASIA '!I199:J200+'[8]Carlos B'!I199:J200+[8]CHRYSTIE!I199+[8]Croniz!I199+[8]Denny!I199+'[8]Dn-casos'!I199:J200+[8]Elizabeth!I199+[8]FRANCISCO!I199+[8]FRANKLIN!I199+[8]FREDDY!I199+'[8]FREDDY m'!I199:J200+[8]GLORIA!I199+[8]harold!I199+'[8]johanna e'!I199:J200+[8]jose!I199+[8]meldrick!I199+[8]MIOLANNY!I199+[8]Nancy!I199+[8]Richard!I199+'[8]Robert '!I199:J200+[8]CLEMENTE!I199+'[8]ROBERTO Q'!I199:J200+'[8]ROBINSON '!I199:J200+[8]Valentin!I199+[8]yasmely!I199+'[8]yubelky '!I199:J200+[8]YURISAN!I199</f>
        <v>0</v>
      </c>
      <c r="J199" s="1387">
        <f>[8]AMAURY!J199+'[8]ANA '!J199:K200+[8]ANDREA!J199+[8]ANNA!J199+'[8]ASIA '!J199:K200+'[8]Carlos B'!J199:K200+[8]CHRYSTIE!J199+[8]Croniz!J199+[8]Denny!J199+'[8]Dn-casos'!J199:K200+[8]Elizabeth!J199+[8]FRANCISCO!J199+[8]FRANKLIN!J199+[8]FREDDY!J199+'[8]FREDDY m'!J199:K200+[8]GLORIA!J199+[8]harold!J199+'[8]johanna e'!J199:K200+[8]jose!J199+[8]meldrick!J199+[8]MIOLANNY!J199+[8]Nancy!J199+[8]Richard!J199+'[8]Robert '!J199:K200+[8]CLEMENTE!J199+'[8]ROBERTO Q'!J199:K200+'[8]ROBINSON '!J199:K200+[8]Valentin!J199+[8]yasmely!J199+'[8]yubelky '!J199:K200+[8]YURISAN!J199</f>
        <v>0</v>
      </c>
      <c r="K199" s="341"/>
      <c r="L199" s="342"/>
    </row>
    <row r="200" spans="2:12" ht="14.25" customHeight="1" thickTop="1" thickBot="1" x14ac:dyDescent="0.25">
      <c r="B200" s="316"/>
      <c r="C200" s="316"/>
      <c r="D200" s="468"/>
      <c r="E200" s="386" t="s">
        <v>95</v>
      </c>
      <c r="F200" s="431"/>
      <c r="G200" s="431"/>
      <c r="H200" s="431"/>
      <c r="I200" s="1387">
        <f>[8]AMAURY!I200+'[8]ANA '!I200:J201+[8]ANDREA!I200+[8]ANNA!I200+'[8]ASIA '!I200:J201+'[8]Carlos B'!I200:J201+[8]CHRYSTIE!I200+[8]Croniz!I200+[8]Denny!I200+'[8]Dn-casos'!I200:J201+[8]Elizabeth!I200+[8]FRANCISCO!I200+[8]FRANKLIN!I200+[8]FREDDY!I200+'[8]FREDDY m'!I200:J201+[8]GLORIA!I200+[8]harold!I200+'[8]johanna e'!I200:J201+[8]jose!I200+[8]meldrick!I200+[8]MIOLANNY!I200+[8]Nancy!I200+[8]Richard!I200+'[8]Robert '!I200:J201+[8]CLEMENTE!I200+'[8]ROBERTO Q'!I200:J201+'[8]ROBINSON '!I200:J201+[8]Valentin!I200+[8]yasmely!I200+'[8]yubelky '!I200:J201+[8]YURISAN!I200</f>
        <v>0</v>
      </c>
      <c r="J200" s="1387">
        <f>[8]AMAURY!J200+'[8]ANA '!J200:K201+[8]ANDREA!J200+[8]ANNA!J200+'[8]ASIA '!J200:K201+'[8]Carlos B'!J200:K201+[8]CHRYSTIE!J200+[8]Croniz!J200+[8]Denny!J200+'[8]Dn-casos'!J200:K201+[8]Elizabeth!J200+[8]FRANCISCO!J200+[8]FRANKLIN!J200+[8]FREDDY!J200+'[8]FREDDY m'!J200:K201+[8]GLORIA!J200+[8]harold!J200+'[8]johanna e'!J200:K201+[8]jose!J200+[8]meldrick!J200+[8]MIOLANNY!J200+[8]Nancy!J200+[8]Richard!J200+'[8]Robert '!J200:K201+[8]CLEMENTE!J200+'[8]ROBERTO Q'!J200:K201+'[8]ROBINSON '!J200:K201+[8]Valentin!J200+[8]yasmely!J200+'[8]yubelky '!J200:K201+[8]YURISAN!J200</f>
        <v>0</v>
      </c>
      <c r="K200" s="341"/>
      <c r="L200" s="342"/>
    </row>
    <row r="201" spans="2:12" ht="14.25" customHeight="1" thickTop="1" thickBot="1" x14ac:dyDescent="0.25">
      <c r="B201" s="316"/>
      <c r="C201" s="316"/>
      <c r="D201" s="468"/>
      <c r="E201" s="477" t="s">
        <v>97</v>
      </c>
      <c r="F201" s="437"/>
      <c r="G201" s="437"/>
      <c r="H201" s="438"/>
      <c r="I201" s="1387">
        <f>[8]AMAURY!I201+'[8]ANA '!I201:J202+[8]ANDREA!I201+[8]ANNA!I201+'[8]ASIA '!I201:J202+'[8]Carlos B'!I201:J202+[8]CHRYSTIE!I201+[8]Croniz!I201+[8]Denny!I201+'[8]Dn-casos'!I201:J202+[8]Elizabeth!I201+[8]FRANCISCO!I201+[8]FRANKLIN!I201+[8]FREDDY!I201+'[8]FREDDY m'!I201:J202+[8]GLORIA!I201+[8]harold!I201+'[8]johanna e'!I201:J202+[8]jose!I201+[8]meldrick!I201+[8]MIOLANNY!I201+[8]Nancy!I201+[8]Richard!I201+'[8]Robert '!I201:J202+[8]CLEMENTE!I201+'[8]ROBERTO Q'!I201:J202+'[8]ROBINSON '!I201:J202+[8]Valentin!I201+[8]yasmely!I201+'[8]yubelky '!I201:J202+[8]YURISAN!I201</f>
        <v>10</v>
      </c>
      <c r="J201" s="1387">
        <f>[8]AMAURY!J201+'[8]ANA '!J201:K202+[8]ANDREA!J201+[8]ANNA!J201+'[8]ASIA '!J201:K202+'[8]Carlos B'!J201:K202+[8]CHRYSTIE!J201+[8]Croniz!J201+[8]Denny!J201+'[8]Dn-casos'!J201:K202+[8]Elizabeth!J201+[8]FRANCISCO!J201+[8]FRANKLIN!J201+[8]FREDDY!J201+'[8]FREDDY m'!J201:K202+[8]GLORIA!J201+[8]harold!J201+'[8]johanna e'!J201:K202+[8]jose!J201+[8]meldrick!J201+[8]MIOLANNY!J201+[8]Nancy!J201+[8]Richard!J201+'[8]Robert '!J201:K202+[8]CLEMENTE!J201+'[8]ROBERTO Q'!J201:K202+'[8]ROBINSON '!J201:K202+[8]Valentin!J201+[8]yasmely!J201+'[8]yubelky '!J201:K202+[8]YURISAN!J201</f>
        <v>0</v>
      </c>
      <c r="K201" s="341"/>
      <c r="L201" s="342"/>
    </row>
    <row r="202" spans="2:12" ht="14.25" customHeight="1" thickTop="1" thickBot="1" x14ac:dyDescent="0.25">
      <c r="B202" s="316"/>
      <c r="C202" s="316"/>
      <c r="D202" s="468"/>
      <c r="E202" s="477" t="s">
        <v>102</v>
      </c>
      <c r="F202" s="437"/>
      <c r="G202" s="437"/>
      <c r="H202" s="438"/>
      <c r="I202" s="1387">
        <f>[8]AMAURY!I202+'[8]ANA '!I202:J203+[8]ANDREA!I202+[8]ANNA!I202+'[8]ASIA '!I202:J203+'[8]Carlos B'!I202:J203+[8]CHRYSTIE!I202+[8]Croniz!I202+[8]Denny!I202+'[8]Dn-casos'!I202:J203+[8]Elizabeth!I202+[8]FRANCISCO!I202+[8]FRANKLIN!I202+[8]FREDDY!I202+'[8]FREDDY m'!I202:J203+[8]GLORIA!I202+[8]harold!I202+'[8]johanna e'!I202:J203+[8]jose!I202+[8]meldrick!I202+[8]MIOLANNY!I202+[8]Nancy!I202+[8]Richard!I202+'[8]Robert '!I202:J203+[8]CLEMENTE!I202+'[8]ROBERTO Q'!I202:J203+'[8]ROBINSON '!I202:J203+[8]Valentin!I202+[8]yasmely!I202+'[8]yubelky '!I202:J203+[8]YURISAN!I202</f>
        <v>0</v>
      </c>
      <c r="J202" s="1387">
        <f>[8]AMAURY!J202+'[8]ANA '!J202:K203+[8]ANDREA!J202+[8]ANNA!J202+'[8]ASIA '!J202:K203+'[8]Carlos B'!J202:K203+[8]CHRYSTIE!J202+[8]Croniz!J202+[8]Denny!J202+'[8]Dn-casos'!J202:K203+[8]Elizabeth!J202+[8]FRANCISCO!J202+[8]FRANKLIN!J202+[8]FREDDY!J202+'[8]FREDDY m'!J202:K203+[8]GLORIA!J202+[8]harold!J202+'[8]johanna e'!J202:K203+[8]jose!J202+[8]meldrick!J202+[8]MIOLANNY!J202+[8]Nancy!J202+[8]Richard!J202+'[8]Robert '!J202:K203+[8]CLEMENTE!J202+'[8]ROBERTO Q'!J202:K203+'[8]ROBINSON '!J202:K203+[8]Valentin!J202+[8]yasmely!J202+'[8]yubelky '!J202:K203+[8]YURISAN!J202</f>
        <v>0</v>
      </c>
      <c r="K202" s="341"/>
      <c r="L202" s="342"/>
    </row>
    <row r="203" spans="2:12" ht="14.25" customHeight="1" thickTop="1" thickBot="1" x14ac:dyDescent="0.25">
      <c r="B203" s="316"/>
      <c r="C203" s="316"/>
      <c r="D203" s="468"/>
      <c r="E203" s="477" t="s">
        <v>99</v>
      </c>
      <c r="F203" s="437"/>
      <c r="G203" s="437"/>
      <c r="H203" s="438"/>
      <c r="I203" s="1387">
        <f>[8]AMAURY!I203+'[8]ANA '!I203:J204+[8]ANDREA!I203+[8]ANNA!I203+'[8]ASIA '!I203:J204+'[8]Carlos B'!I203:J204+[8]CHRYSTIE!I203+[8]Croniz!I203+[8]Denny!I203+'[8]Dn-casos'!I203:J204+[8]Elizabeth!I203+[8]FRANCISCO!I203+[8]FRANKLIN!I203+[8]FREDDY!I203+'[8]FREDDY m'!I203:J204+[8]GLORIA!I203+[8]harold!I203+'[8]johanna e'!I203:J204+[8]jose!I203+[8]meldrick!I203+[8]MIOLANNY!I203+[8]Nancy!I203+[8]Richard!I203+'[8]Robert '!I203:J204+[8]CLEMENTE!I203+'[8]ROBERTO Q'!I203:J204+'[8]ROBINSON '!I203:J204+[8]Valentin!I203+[8]yasmely!I203+'[8]yubelky '!I203:J204+[8]YURISAN!I203</f>
        <v>0</v>
      </c>
      <c r="J203" s="1387">
        <f>[8]AMAURY!J203+'[8]ANA '!J203:K204+[8]ANDREA!J203+[8]ANNA!J203+'[8]ASIA '!J203:K204+'[8]Carlos B'!J203:K204+[8]CHRYSTIE!J203+[8]Croniz!J203+[8]Denny!J203+'[8]Dn-casos'!J203:K204+[8]Elizabeth!J203+[8]FRANCISCO!J203+[8]FRANKLIN!J203+[8]FREDDY!J203+'[8]FREDDY m'!J203:K204+[8]GLORIA!J203+[8]harold!J203+'[8]johanna e'!J203:K204+[8]jose!J203+[8]meldrick!J203+[8]MIOLANNY!J203+[8]Nancy!J203+[8]Richard!J203+'[8]Robert '!J203:K204+[8]CLEMENTE!J203+'[8]ROBERTO Q'!J203:K204+'[8]ROBINSON '!J203:K204+[8]Valentin!J203+[8]yasmely!J203+'[8]yubelky '!J203:K204+[8]YURISAN!J203</f>
        <v>0</v>
      </c>
      <c r="K203" s="341"/>
      <c r="L203" s="342"/>
    </row>
    <row r="204" spans="2:12" ht="14.25" customHeight="1" thickTop="1" thickBot="1" x14ac:dyDescent="0.25">
      <c r="B204" s="316"/>
      <c r="C204" s="316"/>
      <c r="D204" s="468"/>
      <c r="E204" s="478" t="s">
        <v>118</v>
      </c>
      <c r="F204" s="431"/>
      <c r="G204" s="431"/>
      <c r="H204" s="431"/>
      <c r="I204" s="1387">
        <f>[8]AMAURY!I204+'[8]ANA '!I204:J205+[8]ANDREA!I204+[8]ANNA!I204+'[8]ASIA '!I204:J205+'[8]Carlos B'!I204:J205+[8]CHRYSTIE!I204+[8]Croniz!I204+[8]Denny!I204+'[8]Dn-casos'!I204:J205+[8]Elizabeth!I204+[8]FRANCISCO!I204+[8]FRANKLIN!I204+[8]FREDDY!I204+'[8]FREDDY m'!I204:J205+[8]GLORIA!I204+[8]harold!I204+'[8]johanna e'!I204:J205+[8]jose!I204+[8]meldrick!I204+[8]MIOLANNY!I204+[8]Nancy!I204+[8]Richard!I204+'[8]Robert '!I204:J205+[8]CLEMENTE!I204+'[8]ROBERTO Q'!I204:J205+'[8]ROBINSON '!I204:J205+[8]Valentin!I204+[8]yasmely!I204+'[8]yubelky '!I204:J205+[8]YURISAN!I204</f>
        <v>0</v>
      </c>
      <c r="J204" s="1387">
        <f>[8]AMAURY!J204+'[8]ANA '!J204:K205+[8]ANDREA!J204+[8]ANNA!J204+'[8]ASIA '!J204:K205+'[8]Carlos B'!J204:K205+[8]CHRYSTIE!J204+[8]Croniz!J204+[8]Denny!J204+'[8]Dn-casos'!J204:K205+[8]Elizabeth!J204+[8]FRANCISCO!J204+[8]FRANKLIN!J204+[8]FREDDY!J204+'[8]FREDDY m'!J204:K205+[8]GLORIA!J204+[8]harold!J204+'[8]johanna e'!J204:K205+[8]jose!J204+[8]meldrick!J204+[8]MIOLANNY!J204+[8]Nancy!J204+[8]Richard!J204+'[8]Robert '!J204:K205+[8]CLEMENTE!J204+'[8]ROBERTO Q'!J204:K205+'[8]ROBINSON '!J204:K205+[8]Valentin!J204+[8]yasmely!J204+'[8]yubelky '!J204:K205+[8]YURISAN!J204</f>
        <v>0</v>
      </c>
      <c r="K204" s="341"/>
      <c r="L204" s="342"/>
    </row>
    <row r="205" spans="2:12" ht="14.25" customHeight="1" thickTop="1" thickBot="1" x14ac:dyDescent="0.25">
      <c r="B205" s="316"/>
      <c r="C205" s="316"/>
      <c r="D205" s="474"/>
      <c r="E205" s="477" t="s">
        <v>100</v>
      </c>
      <c r="F205" s="437"/>
      <c r="G205" s="437"/>
      <c r="H205" s="438"/>
      <c r="I205" s="1387">
        <f>[8]AMAURY!I205+'[8]ANA '!I205:J206+[8]ANDREA!I205+[8]ANNA!I205+'[8]ASIA '!I205:J206+'[8]Carlos B'!I205:J206+[8]CHRYSTIE!I205+[8]Croniz!I205+[8]Denny!I205+'[8]Dn-casos'!I205:J206+[8]Elizabeth!I205+[8]FRANCISCO!I205+[8]FRANKLIN!I205+[8]FREDDY!I205+'[8]FREDDY m'!I205:J206+[8]GLORIA!I205+[8]harold!I205+'[8]johanna e'!I205:J206+[8]jose!I205+[8]meldrick!I205+[8]MIOLANNY!I205+[8]Nancy!I205+[8]Richard!I205+'[8]Robert '!I205:J206+[8]CLEMENTE!I205+'[8]ROBERTO Q'!I205:J206+'[8]ROBINSON '!I205:J206+[8]Valentin!I205+[8]yasmely!I205+'[8]yubelky '!I205:J206+[8]YURISAN!I205</f>
        <v>0</v>
      </c>
      <c r="J205" s="1387">
        <f>[8]AMAURY!J205+'[8]ANA '!J205:K206+[8]ANDREA!J205+[8]ANNA!J205+'[8]ASIA '!J205:K206+'[8]Carlos B'!J205:K206+[8]CHRYSTIE!J205+[8]Croniz!J205+[8]Denny!J205+'[8]Dn-casos'!J205:K206+[8]Elizabeth!J205+[8]FRANCISCO!J205+[8]FRANKLIN!J205+[8]FREDDY!J205+'[8]FREDDY m'!J205:K206+[8]GLORIA!J205+[8]harold!J205+'[8]johanna e'!J205:K206+[8]jose!J205+[8]meldrick!J205+[8]MIOLANNY!J205+[8]Nancy!J205+[8]Richard!J205+'[8]Robert '!J205:K206+[8]CLEMENTE!J205+'[8]ROBERTO Q'!J205:K206+'[8]ROBINSON '!J205:K206+[8]Valentin!J205+[8]yasmely!J205+'[8]yubelky '!J205:K206+[8]YURISAN!J205</f>
        <v>0</v>
      </c>
      <c r="K205" s="341"/>
      <c r="L205" s="342"/>
    </row>
    <row r="206" spans="2:12" ht="14.25" customHeight="1" thickTop="1" thickBot="1" x14ac:dyDescent="0.25">
      <c r="B206" s="316"/>
      <c r="C206" s="316"/>
      <c r="D206" s="474"/>
      <c r="E206" s="477" t="s">
        <v>101</v>
      </c>
      <c r="F206" s="437"/>
      <c r="G206" s="437"/>
      <c r="H206" s="438"/>
      <c r="I206" s="1387">
        <f>[8]AMAURY!I206+'[8]ANA '!I206:J207+[8]ANDREA!I206+[8]ANNA!I206+'[8]ASIA '!I206:J207+'[8]Carlos B'!I206:J207+[8]CHRYSTIE!I206+[8]Croniz!I206+[8]Denny!I206+'[8]Dn-casos'!I206:J207+[8]Elizabeth!I206+[8]FRANCISCO!I206+[8]FRANKLIN!I206+[8]FREDDY!I206+'[8]FREDDY m'!I206:J207+[8]GLORIA!I206+[8]harold!I206+'[8]johanna e'!I206:J207+[8]jose!I206+[8]meldrick!I206+[8]MIOLANNY!I206+[8]Nancy!I206+[8]Richard!I206+'[8]Robert '!I206:J207+[8]CLEMENTE!I206+'[8]ROBERTO Q'!I206:J207+'[8]ROBINSON '!I206:J207+[8]Valentin!I206+[8]yasmely!I206+'[8]yubelky '!I206:J207+[8]YURISAN!I206</f>
        <v>3</v>
      </c>
      <c r="J206" s="1387">
        <f>[8]AMAURY!J206+'[8]ANA '!J206:K207+[8]ANDREA!J206+[8]ANNA!J206+'[8]ASIA '!J206:K207+'[8]Carlos B'!J206:K207+[8]CHRYSTIE!J206+[8]Croniz!J206+[8]Denny!J206+'[8]Dn-casos'!J206:K207+[8]Elizabeth!J206+[8]FRANCISCO!J206+[8]FRANKLIN!J206+[8]FREDDY!J206+'[8]FREDDY m'!J206:K207+[8]GLORIA!J206+[8]harold!J206+'[8]johanna e'!J206:K207+[8]jose!J206+[8]meldrick!J206+[8]MIOLANNY!J206+[8]Nancy!J206+[8]Richard!J206+'[8]Robert '!J206:K207+[8]CLEMENTE!J206+'[8]ROBERTO Q'!J206:K207+'[8]ROBINSON '!J206:K207+[8]Valentin!J206+[8]yasmely!J206+'[8]yubelky '!J206:K207+[8]YURISAN!J206</f>
        <v>0</v>
      </c>
      <c r="K206" s="341"/>
      <c r="L206" s="342"/>
    </row>
    <row r="207" spans="2:12" ht="14.25" customHeight="1" thickTop="1" thickBot="1" x14ac:dyDescent="0.25">
      <c r="B207" s="316"/>
      <c r="C207" s="316"/>
      <c r="D207" s="474"/>
      <c r="E207" s="479" t="s">
        <v>98</v>
      </c>
      <c r="F207" s="437"/>
      <c r="G207" s="437"/>
      <c r="H207" s="438"/>
      <c r="I207" s="1387">
        <f>[8]AMAURY!I207+'[8]ANA '!I207:J208+[8]ANDREA!I207+[8]ANNA!I207+'[8]ASIA '!I207:J208+'[8]Carlos B'!I207:J208+[8]CHRYSTIE!I207+[8]Croniz!I207+[8]Denny!I207+'[8]Dn-casos'!I207:J208+[8]Elizabeth!I207+[8]FRANCISCO!I207+[8]FRANKLIN!I207+[8]FREDDY!I207+'[8]FREDDY m'!I207:J208+[8]GLORIA!I207+[8]harold!I207+'[8]johanna e'!I207:J208+[8]jose!I207+[8]meldrick!I207+[8]MIOLANNY!I207+[8]Nancy!I207+[8]Richard!I207+'[8]Robert '!I207:J208+[8]CLEMENTE!I207+'[8]ROBERTO Q'!I207:J208+'[8]ROBINSON '!I207:J208+[8]Valentin!I207+[8]yasmely!I207+'[8]yubelky '!I207:J208+[8]YURISAN!I207</f>
        <v>4</v>
      </c>
      <c r="J207" s="1387">
        <f>[8]AMAURY!J207+'[8]ANA '!J207:K208+[8]ANDREA!J207+[8]ANNA!J207+'[8]ASIA '!J207:K208+'[8]Carlos B'!J207:K208+[8]CHRYSTIE!J207+[8]Croniz!J207+[8]Denny!J207+'[8]Dn-casos'!J207:K208+[8]Elizabeth!J207+[8]FRANCISCO!J207+[8]FRANKLIN!J207+[8]FREDDY!J207+'[8]FREDDY m'!J207:K208+[8]GLORIA!J207+[8]harold!J207+'[8]johanna e'!J207:K208+[8]jose!J207+[8]meldrick!J207+[8]MIOLANNY!J207+[8]Nancy!J207+[8]Richard!J207+'[8]Robert '!J207:K208+[8]CLEMENTE!J207+'[8]ROBERTO Q'!J207:K208+'[8]ROBINSON '!J207:K208+[8]Valentin!J207+[8]yasmely!J207+'[8]yubelky '!J207:K208+[8]YURISAN!J207</f>
        <v>0</v>
      </c>
      <c r="K207" s="341"/>
      <c r="L207" s="342"/>
    </row>
    <row r="208" spans="2:12" ht="14.25" customHeight="1" thickTop="1" thickBot="1" x14ac:dyDescent="0.25">
      <c r="B208" s="316"/>
      <c r="C208" s="316"/>
      <c r="D208" s="474"/>
      <c r="E208" s="477" t="s">
        <v>117</v>
      </c>
      <c r="F208" s="437"/>
      <c r="G208" s="437"/>
      <c r="H208" s="438"/>
      <c r="I208" s="1387">
        <f>[8]AMAURY!I208+'[8]ANA '!I208:J209+[8]ANDREA!I208+[8]ANNA!I208+'[8]ASIA '!I208:J209+'[8]Carlos B'!I208:J209+[8]CHRYSTIE!I208+[8]Croniz!I208+[8]Denny!I208+'[8]Dn-casos'!I208:J209+[8]Elizabeth!I208+[8]FRANCISCO!I208+[8]FRANKLIN!I208+[8]FREDDY!I208+'[8]FREDDY m'!I208:J209+[8]GLORIA!I208+[8]harold!I208+'[8]johanna e'!I208:J209+[8]jose!I208+[8]meldrick!I208+[8]MIOLANNY!I208+[8]Nancy!I208+[8]Richard!I208+'[8]Robert '!I208:J209+[8]CLEMENTE!I208+'[8]ROBERTO Q'!I208:J209+'[8]ROBINSON '!I208:J209+[8]Valentin!I208+[8]yasmely!I208+'[8]yubelky '!I208:J209+[8]YURISAN!I208</f>
        <v>0</v>
      </c>
      <c r="J208" s="1387">
        <f>[8]AMAURY!J208+'[8]ANA '!J208:K209+[8]ANDREA!J208+[8]ANNA!J208+'[8]ASIA '!J208:K209+'[8]Carlos B'!J208:K209+[8]CHRYSTIE!J208+[8]Croniz!J208+[8]Denny!J208+'[8]Dn-casos'!J208:K209+[8]Elizabeth!J208+[8]FRANCISCO!J208+[8]FRANKLIN!J208+[8]FREDDY!J208+'[8]FREDDY m'!J208:K209+[8]GLORIA!J208+[8]harold!J208+'[8]johanna e'!J208:K209+[8]jose!J208+[8]meldrick!J208+[8]MIOLANNY!J208+[8]Nancy!J208+[8]Richard!J208+'[8]Robert '!J208:K209+[8]CLEMENTE!J208+'[8]ROBERTO Q'!J208:K209+'[8]ROBINSON '!J208:K209+[8]Valentin!J208+[8]yasmely!J208+'[8]yubelky '!J208:K209+[8]YURISAN!J208</f>
        <v>0</v>
      </c>
      <c r="K208" s="341"/>
      <c r="L208" s="342"/>
    </row>
    <row r="209" spans="2:12" ht="14.25" customHeight="1" thickTop="1" thickBot="1" x14ac:dyDescent="0.25">
      <c r="B209" s="316"/>
      <c r="C209" s="316"/>
      <c r="D209" s="474"/>
      <c r="E209" s="477" t="s">
        <v>81</v>
      </c>
      <c r="F209" s="437"/>
      <c r="G209" s="437"/>
      <c r="H209" s="438"/>
      <c r="I209" s="1387">
        <f>[8]AMAURY!I209+'[8]ANA '!I209:J210+[8]ANDREA!I209+[8]ANNA!I209+'[8]ASIA '!I209:J210+'[8]Carlos B'!I209:J210+[8]CHRYSTIE!I209+[8]Croniz!I209+[8]Denny!I209+'[8]Dn-casos'!I209:J210+[8]Elizabeth!I209+[8]FRANCISCO!I209+[8]FRANKLIN!I209+[8]FREDDY!I209+'[8]FREDDY m'!I209:J210+[8]GLORIA!I209+[8]harold!I209+'[8]johanna e'!I209:J210+[8]jose!I209+[8]meldrick!I209+[8]MIOLANNY!I209+[8]Nancy!I209+[8]Richard!I209+'[8]Robert '!I209:J210+[8]CLEMENTE!I209+'[8]ROBERTO Q'!I209:J210+'[8]ROBINSON '!I209:J210+[8]Valentin!I209+[8]yasmely!I209+'[8]yubelky '!I209:J210+[8]YURISAN!I209</f>
        <v>0</v>
      </c>
      <c r="J209" s="1387">
        <f>[8]AMAURY!J209+'[8]ANA '!J209:K210+[8]ANDREA!J209+[8]ANNA!J209+'[8]ASIA '!J209:K210+'[8]Carlos B'!J209:K210+[8]CHRYSTIE!J209+[8]Croniz!J209+[8]Denny!J209+'[8]Dn-casos'!J209:K210+[8]Elizabeth!J209+[8]FRANCISCO!J209+[8]FRANKLIN!J209+[8]FREDDY!J209+'[8]FREDDY m'!J209:K210+[8]GLORIA!J209+[8]harold!J209+'[8]johanna e'!J209:K210+[8]jose!J209+[8]meldrick!J209+[8]MIOLANNY!J209+[8]Nancy!J209+[8]Richard!J209+'[8]Robert '!J209:K210+[8]CLEMENTE!J209+'[8]ROBERTO Q'!J209:K210+'[8]ROBINSON '!J209:K210+[8]Valentin!J209+[8]yasmely!J209+'[8]yubelky '!J209:K210+[8]YURISAN!J209</f>
        <v>0</v>
      </c>
      <c r="K209" s="341"/>
      <c r="L209" s="342"/>
    </row>
    <row r="210" spans="2:12" ht="14.25" customHeight="1" thickTop="1" thickBot="1" x14ac:dyDescent="0.25">
      <c r="B210" s="316"/>
      <c r="C210" s="316"/>
      <c r="D210" s="474"/>
      <c r="E210" s="477" t="s">
        <v>143</v>
      </c>
      <c r="F210" s="437"/>
      <c r="G210" s="437"/>
      <c r="H210" s="438"/>
      <c r="I210" s="1387">
        <f>[8]AMAURY!I210+'[8]ANA '!I210:J211+[8]ANDREA!I210+[8]ANNA!I210+'[8]ASIA '!I210:J211+'[8]Carlos B'!I210:J211+[8]CHRYSTIE!I210+[8]Croniz!I210+[8]Denny!I210+'[8]Dn-casos'!I210:J211+[8]Elizabeth!I210+[8]FRANCISCO!I210+[8]FRANKLIN!I210+[8]FREDDY!I210+'[8]FREDDY m'!I210:J211+[8]GLORIA!I210+[8]harold!I210+'[8]johanna e'!I210:J211+[8]jose!I210+[8]meldrick!I210+[8]MIOLANNY!I210+[8]Nancy!I210+[8]Richard!I210+'[8]Robert '!I210:J211+[8]CLEMENTE!I210+'[8]ROBERTO Q'!I210:J211+'[8]ROBINSON '!I210:J211+[8]Valentin!I210+[8]yasmely!I210+'[8]yubelky '!I210:J211+[8]YURISAN!I210</f>
        <v>0</v>
      </c>
      <c r="J210" s="1387">
        <f>[8]AMAURY!J210+'[8]ANA '!J210:K211+[8]ANDREA!J210+[8]ANNA!J210+'[8]ASIA '!J210:K211+'[8]Carlos B'!J210:K211+[8]CHRYSTIE!J210+[8]Croniz!J210+[8]Denny!J210+'[8]Dn-casos'!J210:K211+[8]Elizabeth!J210+[8]FRANCISCO!J210+[8]FRANKLIN!J210+[8]FREDDY!J210+'[8]FREDDY m'!J210:K211+[8]GLORIA!J210+[8]harold!J210+'[8]johanna e'!J210:K211+[8]jose!J210+[8]meldrick!J210+[8]MIOLANNY!J210+[8]Nancy!J210+[8]Richard!J210+'[8]Robert '!J210:K211+[8]CLEMENTE!J210+'[8]ROBERTO Q'!J210:K211+'[8]ROBINSON '!J210:K211+[8]Valentin!J210+[8]yasmely!J210+'[8]yubelky '!J210:K211+[8]YURISAN!J210</f>
        <v>0</v>
      </c>
      <c r="K210" s="341"/>
      <c r="L210" s="342"/>
    </row>
    <row r="211" spans="2:12" ht="14.25" customHeight="1" thickTop="1" thickBot="1" x14ac:dyDescent="0.25">
      <c r="B211" s="316"/>
      <c r="C211" s="316"/>
      <c r="D211" s="474"/>
      <c r="E211" s="477" t="s">
        <v>155</v>
      </c>
      <c r="F211" s="437"/>
      <c r="G211" s="437"/>
      <c r="H211" s="438"/>
      <c r="I211" s="1387">
        <f>[8]AMAURY!I211+'[8]ANA '!I211:J212+[8]ANDREA!I211+[8]ANNA!I211+'[8]ASIA '!I211:J212+'[8]Carlos B'!I211:J212+[8]CHRYSTIE!I211+[8]Croniz!I211+[8]Denny!I211+'[8]Dn-casos'!I211:J212+[8]Elizabeth!I211+[8]FRANCISCO!I211+[8]FRANKLIN!I211+[8]FREDDY!I211+'[8]FREDDY m'!I211:J212+[8]GLORIA!I211+[8]harold!I211+'[8]johanna e'!I211:J212+[8]jose!I211+[8]meldrick!I211+[8]MIOLANNY!I211+[8]Nancy!I211+[8]Richard!I211+'[8]Robert '!I211:J212+[8]CLEMENTE!I211+'[8]ROBERTO Q'!I211:J212+'[8]ROBINSON '!I211:J212+[8]Valentin!I211+[8]yasmely!I211+'[8]yubelky '!I211:J212+[8]YURISAN!I211</f>
        <v>1</v>
      </c>
      <c r="J211" s="1387">
        <f>[8]AMAURY!J211+'[8]ANA '!J211:K212+[8]ANDREA!J211+[8]ANNA!J211+'[8]ASIA '!J211:K212+'[8]Carlos B'!J211:K212+[8]CHRYSTIE!J211+[8]Croniz!J211+[8]Denny!J211+'[8]Dn-casos'!J211:K212+[8]Elizabeth!J211+[8]FRANCISCO!J211+[8]FRANKLIN!J211+[8]FREDDY!J211+'[8]FREDDY m'!J211:K212+[8]GLORIA!J211+[8]harold!J211+'[8]johanna e'!J211:K212+[8]jose!J211+[8]meldrick!J211+[8]MIOLANNY!J211+[8]Nancy!J211+[8]Richard!J211+'[8]Robert '!J211:K212+[8]CLEMENTE!J211+'[8]ROBERTO Q'!J211:K212+'[8]ROBINSON '!J211:K212+[8]Valentin!J211+[8]yasmely!J211+'[8]yubelky '!J211:K212+[8]YURISAN!J211</f>
        <v>0</v>
      </c>
      <c r="K211" s="341"/>
      <c r="L211" s="342"/>
    </row>
    <row r="212" spans="2:12" ht="14.25" customHeight="1" thickTop="1" thickBot="1" x14ac:dyDescent="0.25">
      <c r="B212" s="316"/>
      <c r="C212" s="316"/>
      <c r="D212" s="474"/>
      <c r="E212" s="477" t="s">
        <v>156</v>
      </c>
      <c r="F212" s="437"/>
      <c r="G212" s="437"/>
      <c r="H212" s="438"/>
      <c r="I212" s="1387">
        <f>[8]AMAURY!I212+'[8]ANA '!I212:J213+[8]ANDREA!I212+[8]ANNA!I212+'[8]ASIA '!I212:J213+'[8]Carlos B'!I212:J213+[8]CHRYSTIE!I212+[8]Croniz!I212+[8]Denny!I212+'[8]Dn-casos'!I212:J213+[8]Elizabeth!I212+[8]FRANCISCO!I212+[8]FRANKLIN!I212+[8]FREDDY!I212+'[8]FREDDY m'!I212:J213+[8]GLORIA!I212+[8]harold!I212+'[8]johanna e'!I212:J213+[8]jose!I212+[8]meldrick!I212+[8]MIOLANNY!I212+[8]Nancy!I212+[8]Richard!I212+'[8]Robert '!I212:J213+[8]CLEMENTE!I212+'[8]ROBERTO Q'!I212:J213+'[8]ROBINSON '!I212:J213+[8]Valentin!I212+[8]yasmely!I212+'[8]yubelky '!I212:J213+[8]YURISAN!I212</f>
        <v>1</v>
      </c>
      <c r="J212" s="1387">
        <f>[8]AMAURY!J212+'[8]ANA '!J212:K213+[8]ANDREA!J212+[8]ANNA!J212+'[8]ASIA '!J212:K213+'[8]Carlos B'!J212:K213+[8]CHRYSTIE!J212+[8]Croniz!J212+[8]Denny!J212+'[8]Dn-casos'!J212:K213+[8]Elizabeth!J212+[8]FRANCISCO!J212+[8]FRANKLIN!J212+[8]FREDDY!J212+'[8]FREDDY m'!J212:K213+[8]GLORIA!J212+[8]harold!J212+'[8]johanna e'!J212:K213+[8]jose!J212+[8]meldrick!J212+[8]MIOLANNY!J212+[8]Nancy!J212+[8]Richard!J212+'[8]Robert '!J212:K213+[8]CLEMENTE!J212+'[8]ROBERTO Q'!J212:K213+'[8]ROBINSON '!J212:K213+[8]Valentin!J212+[8]yasmely!J212+'[8]yubelky '!J212:K213+[8]YURISAN!J212</f>
        <v>0</v>
      </c>
      <c r="K212" s="341"/>
      <c r="L212" s="342"/>
    </row>
    <row r="213" spans="2:12" ht="14.25" customHeight="1" thickTop="1" thickBot="1" x14ac:dyDescent="0.25">
      <c r="B213" s="316"/>
      <c r="C213" s="316"/>
      <c r="D213" s="474"/>
      <c r="E213" s="477" t="s">
        <v>116</v>
      </c>
      <c r="F213" s="437"/>
      <c r="G213" s="437"/>
      <c r="H213" s="438"/>
      <c r="I213" s="1387">
        <f>[8]AMAURY!I213+'[8]ANA '!I213:J214+[8]ANDREA!I213+[8]ANNA!I213+'[8]ASIA '!I213:J214+'[8]Carlos B'!I213:J214+[8]CHRYSTIE!I213+[8]Croniz!I213+[8]Denny!I213+'[8]Dn-casos'!I213:J214+[8]Elizabeth!I213+[8]FRANCISCO!I213+[8]FRANKLIN!I213+[8]FREDDY!I213+'[8]FREDDY m'!I213:J214+[8]GLORIA!I213+[8]harold!I213+'[8]johanna e'!I213:J214+[8]jose!I213+[8]meldrick!I213+[8]MIOLANNY!I213+[8]Nancy!I213+[8]Richard!I213+'[8]Robert '!I213:J214+[8]CLEMENTE!I213+'[8]ROBERTO Q'!I213:J214+'[8]ROBINSON '!I213:J214+[8]Valentin!I213+[8]yasmely!I213+'[8]yubelky '!I213:J214+[8]YURISAN!I213</f>
        <v>0</v>
      </c>
      <c r="J213" s="1387">
        <f>[8]AMAURY!J213+'[8]ANA '!J213:K214+[8]ANDREA!J213+[8]ANNA!J213+'[8]ASIA '!J213:K214+'[8]Carlos B'!J213:K214+[8]CHRYSTIE!J213+[8]Croniz!J213+[8]Denny!J213+'[8]Dn-casos'!J213:K214+[8]Elizabeth!J213+[8]FRANCISCO!J213+[8]FRANKLIN!J213+[8]FREDDY!J213+'[8]FREDDY m'!J213:K214+[8]GLORIA!J213+[8]harold!J213+'[8]johanna e'!J213:K214+[8]jose!J213+[8]meldrick!J213+[8]MIOLANNY!J213+[8]Nancy!J213+[8]Richard!J213+'[8]Robert '!J213:K214+[8]CLEMENTE!J213+'[8]ROBERTO Q'!J213:K214+'[8]ROBINSON '!J213:K214+[8]Valentin!J213+[8]yasmely!J213+'[8]yubelky '!J213:K214+[8]YURISAN!J213</f>
        <v>0</v>
      </c>
      <c r="K213" s="341"/>
      <c r="L213" s="342"/>
    </row>
    <row r="214" spans="2:12" ht="14.25" customHeight="1" thickTop="1" thickBot="1" x14ac:dyDescent="0.25">
      <c r="B214" s="316"/>
      <c r="C214" s="316"/>
      <c r="D214" s="474"/>
      <c r="E214" s="478" t="s">
        <v>80</v>
      </c>
      <c r="F214" s="437"/>
      <c r="G214" s="437"/>
      <c r="H214" s="438"/>
      <c r="I214" s="1387">
        <f>[8]AMAURY!I214+'[8]ANA '!I214:J215+[8]ANDREA!I214+[8]ANNA!I214+'[8]ASIA '!I214:J215+'[8]Carlos B'!I214:J215+[8]CHRYSTIE!I214+[8]Croniz!I214+[8]Denny!I214+'[8]Dn-casos'!I214:J215+[8]Elizabeth!I214+[8]FRANCISCO!I214+[8]FRANKLIN!I214+[8]FREDDY!I214+'[8]FREDDY m'!I214:J215+[8]GLORIA!I214+[8]harold!I214+'[8]johanna e'!I214:J215+[8]jose!I214+[8]meldrick!I214+[8]MIOLANNY!I214+[8]Nancy!I214+[8]Richard!I214+'[8]Robert '!I214:J215+[8]CLEMENTE!I214+'[8]ROBERTO Q'!I214:J215+'[8]ROBINSON '!I214:J215+[8]Valentin!I214+[8]yasmely!I214+'[8]yubelky '!I214:J215+[8]YURISAN!I214</f>
        <v>0</v>
      </c>
      <c r="J214" s="1387">
        <f>[8]AMAURY!J214+'[8]ANA '!J214:K215+[8]ANDREA!J214+[8]ANNA!J214+'[8]ASIA '!J214:K215+'[8]Carlos B'!J214:K215+[8]CHRYSTIE!J214+[8]Croniz!J214+[8]Denny!J214+'[8]Dn-casos'!J214:K215+[8]Elizabeth!J214+[8]FRANCISCO!J214+[8]FRANKLIN!J214+[8]FREDDY!J214+'[8]FREDDY m'!J214:K215+[8]GLORIA!J214+[8]harold!J214+'[8]johanna e'!J214:K215+[8]jose!J214+[8]meldrick!J214+[8]MIOLANNY!J214+[8]Nancy!J214+[8]Richard!J214+'[8]Robert '!J214:K215+[8]CLEMENTE!J214+'[8]ROBERTO Q'!J214:K215+'[8]ROBINSON '!J214:K215+[8]Valentin!J214+[8]yasmely!J214+'[8]yubelky '!J214:K215+[8]YURISAN!J214</f>
        <v>0</v>
      </c>
      <c r="K214" s="341"/>
      <c r="L214" s="342"/>
    </row>
    <row r="215" spans="2:12" ht="14.25" customHeight="1" thickTop="1" thickBot="1" x14ac:dyDescent="0.25">
      <c r="B215" s="316"/>
      <c r="C215" s="316"/>
      <c r="D215" s="468"/>
      <c r="E215" s="469" t="s">
        <v>77</v>
      </c>
      <c r="F215" s="431"/>
      <c r="G215" s="431"/>
      <c r="H215" s="431"/>
      <c r="I215" s="1387">
        <f>[8]AMAURY!I215+'[8]ANA '!I215:J216+[8]ANDREA!I215+[8]ANNA!I215+'[8]ASIA '!I215:J216+'[8]Carlos B'!I215:J216+[8]CHRYSTIE!I215+[8]Croniz!I215+[8]Denny!I215+'[8]Dn-casos'!I215:J216+[8]Elizabeth!I215+[8]FRANCISCO!I215+[8]FRANKLIN!I215+[8]FREDDY!I215+'[8]FREDDY m'!I215:J216+[8]GLORIA!I215+[8]harold!I215+'[8]johanna e'!I215:J216+[8]jose!I215+[8]meldrick!I215+[8]MIOLANNY!I215+[8]Nancy!I215+[8]Richard!I215+'[8]Robert '!I215:J216+[8]CLEMENTE!I215+'[8]ROBERTO Q'!I215:J216+'[8]ROBINSON '!I215:J216+[8]Valentin!I215+[8]yasmely!I215+'[8]yubelky '!I215:J216+[8]YURISAN!I215</f>
        <v>2</v>
      </c>
      <c r="J215" s="1387">
        <f>[8]AMAURY!J215+'[8]ANA '!J215:K216+[8]ANDREA!J215+[8]ANNA!J215+'[8]ASIA '!J215:K216+'[8]Carlos B'!J215:K216+[8]CHRYSTIE!J215+[8]Croniz!J215+[8]Denny!J215+'[8]Dn-casos'!J215:K216+[8]Elizabeth!J215+[8]FRANCISCO!J215+[8]FRANKLIN!J215+[8]FREDDY!J215+'[8]FREDDY m'!J215:K216+[8]GLORIA!J215+[8]harold!J215+'[8]johanna e'!J215:K216+[8]jose!J215+[8]meldrick!J215+[8]MIOLANNY!J215+[8]Nancy!J215+[8]Richard!J215+'[8]Robert '!J215:K216+[8]CLEMENTE!J215+'[8]ROBERTO Q'!J215:K216+'[8]ROBINSON '!J215:K216+[8]Valentin!J215+[8]yasmely!J215+'[8]yubelky '!J215:K216+[8]YURISAN!J215</f>
        <v>0</v>
      </c>
      <c r="K215" s="341"/>
      <c r="L215" s="342"/>
    </row>
    <row r="216" spans="2:12" ht="14.25" customHeight="1" thickTop="1" thickBot="1" x14ac:dyDescent="0.25">
      <c r="B216" s="316"/>
      <c r="C216" s="316"/>
      <c r="D216" s="480"/>
      <c r="E216" s="477" t="s">
        <v>76</v>
      </c>
      <c r="F216" s="437"/>
      <c r="G216" s="437"/>
      <c r="H216" s="438"/>
      <c r="I216" s="1387">
        <f>[8]AMAURY!I216+'[8]ANA '!I216:J217+[8]ANDREA!I216+[8]ANNA!I216+'[8]ASIA '!I216:J217+'[8]Carlos B'!I216:J217+[8]CHRYSTIE!I216+[8]Croniz!I216+[8]Denny!I216+'[8]Dn-casos'!I216:J217+[8]Elizabeth!I216+[8]FRANCISCO!I216+[8]FRANKLIN!I216+[8]FREDDY!I216+'[8]FREDDY m'!I216:J217+[8]GLORIA!I216+[8]harold!I216+'[8]johanna e'!I216:J217+[8]jose!I216+[8]meldrick!I216+[8]MIOLANNY!I216+[8]Nancy!I216+[8]Richard!I216+'[8]Robert '!I216:J217+[8]CLEMENTE!I216+'[8]ROBERTO Q'!I216:J217+'[8]ROBINSON '!I216:J217+[8]Valentin!I216+[8]yasmely!I216+'[8]yubelky '!I216:J217+[8]YURISAN!I216</f>
        <v>1</v>
      </c>
      <c r="J216" s="1387">
        <f>[8]AMAURY!J216+'[8]ANA '!J216:K217+[8]ANDREA!J216+[8]ANNA!J216+'[8]ASIA '!J216:K217+'[8]Carlos B'!J216:K217+[8]CHRYSTIE!J216+[8]Croniz!J216+[8]Denny!J216+'[8]Dn-casos'!J216:K217+[8]Elizabeth!J216+[8]FRANCISCO!J216+[8]FRANKLIN!J216+[8]FREDDY!J216+'[8]FREDDY m'!J216:K217+[8]GLORIA!J216+[8]harold!J216+'[8]johanna e'!J216:K217+[8]jose!J216+[8]meldrick!J216+[8]MIOLANNY!J216+[8]Nancy!J216+[8]Richard!J216+'[8]Robert '!J216:K217+[8]CLEMENTE!J216+'[8]ROBERTO Q'!J216:K217+'[8]ROBINSON '!J216:K217+[8]Valentin!J216+[8]yasmely!J216+'[8]yubelky '!J216:K217+[8]YURISAN!J216</f>
        <v>0</v>
      </c>
      <c r="K216" s="341"/>
      <c r="L216" s="342"/>
    </row>
    <row r="217" spans="2:12" ht="14.25" customHeight="1" thickTop="1" thickBot="1" x14ac:dyDescent="0.25">
      <c r="B217" s="316"/>
      <c r="C217" s="316"/>
      <c r="D217" s="474"/>
      <c r="E217" s="469" t="s">
        <v>69</v>
      </c>
      <c r="F217" s="437"/>
      <c r="G217" s="437"/>
      <c r="H217" s="438"/>
      <c r="I217" s="1387">
        <f>[8]AMAURY!I217+'[8]ANA '!I217:J218+[8]ANDREA!I217+[8]ANNA!I217+'[8]ASIA '!I217:J218+'[8]Carlos B'!I217:J218+[8]CHRYSTIE!I217+[8]Croniz!I217+[8]Denny!I217+'[8]Dn-casos'!I217:J218+[8]Elizabeth!I217+[8]FRANCISCO!I217+[8]FRANKLIN!I217+[8]FREDDY!I217+'[8]FREDDY m'!I217:J218+[8]GLORIA!I217+[8]harold!I217+'[8]johanna e'!I217:J218+[8]jose!I217+[8]meldrick!I217+[8]MIOLANNY!I217+[8]Nancy!I217+[8]Richard!I217+'[8]Robert '!I217:J218+[8]CLEMENTE!I217+'[8]ROBERTO Q'!I217:J218+'[8]ROBINSON '!I217:J218+[8]Valentin!I217+[8]yasmely!I217+'[8]yubelky '!I217:J218+[8]YURISAN!I217</f>
        <v>0</v>
      </c>
      <c r="J217" s="1387">
        <f>[8]AMAURY!J217+'[8]ANA '!J217:K218+[8]ANDREA!J217+[8]ANNA!J217+'[8]ASIA '!J217:K218+'[8]Carlos B'!J217:K218+[8]CHRYSTIE!J217+[8]Croniz!J217+[8]Denny!J217+'[8]Dn-casos'!J217:K218+[8]Elizabeth!J217+[8]FRANCISCO!J217+[8]FRANKLIN!J217+[8]FREDDY!J217+'[8]FREDDY m'!J217:K218+[8]GLORIA!J217+[8]harold!J217+'[8]johanna e'!J217:K218+[8]jose!J217+[8]meldrick!J217+[8]MIOLANNY!J217+[8]Nancy!J217+[8]Richard!J217+'[8]Robert '!J217:K218+[8]CLEMENTE!J217+'[8]ROBERTO Q'!J217:K218+'[8]ROBINSON '!J217:K218+[8]Valentin!J217+[8]yasmely!J217+'[8]yubelky '!J217:K218+[8]YURISAN!J217</f>
        <v>0</v>
      </c>
      <c r="K217" s="341"/>
      <c r="L217" s="342"/>
    </row>
    <row r="218" spans="2:12" ht="14.25" customHeight="1" thickTop="1" thickBot="1" x14ac:dyDescent="0.25">
      <c r="B218" s="316"/>
      <c r="C218" s="316"/>
      <c r="D218" s="474"/>
      <c r="E218" s="477" t="s">
        <v>135</v>
      </c>
      <c r="F218" s="437"/>
      <c r="G218" s="437"/>
      <c r="H218" s="438"/>
      <c r="I218" s="1387">
        <f>[8]AMAURY!I218+'[8]ANA '!I218:J219+[8]ANDREA!I218+[8]ANNA!I218+'[8]ASIA '!I218:J219+'[8]Carlos B'!I218:J219+[8]CHRYSTIE!I218+[8]Croniz!I218+[8]Denny!I218+'[8]Dn-casos'!I218:J219+[8]Elizabeth!I218+[8]FRANCISCO!I218+[8]FRANKLIN!I218+[8]FREDDY!I218+'[8]FREDDY m'!I218:J219+[8]GLORIA!I218+[8]harold!I218+'[8]johanna e'!I218:J219+[8]jose!I218+[8]meldrick!I218+[8]MIOLANNY!I218+[8]Nancy!I218+[8]Richard!I218+'[8]Robert '!I218:J219+[8]CLEMENTE!I218+'[8]ROBERTO Q'!I218:J219+'[8]ROBINSON '!I218:J219+[8]Valentin!I218+[8]yasmely!I218+'[8]yubelky '!I218:J219+[8]YURISAN!I218</f>
        <v>56</v>
      </c>
      <c r="J218" s="1387">
        <f>[8]AMAURY!J218+'[8]ANA '!J218:K219+[8]ANDREA!J218+[8]ANNA!J218+'[8]ASIA '!J218:K219+'[8]Carlos B'!J218:K219+[8]CHRYSTIE!J218+[8]Croniz!J218+[8]Denny!J218+'[8]Dn-casos'!J218:K219+[8]Elizabeth!J218+[8]FRANCISCO!J218+[8]FRANKLIN!J218+[8]FREDDY!J218+'[8]FREDDY m'!J218:K219+[8]GLORIA!J218+[8]harold!J218+'[8]johanna e'!J218:K219+[8]jose!J218+[8]meldrick!J218+[8]MIOLANNY!J218+[8]Nancy!J218+[8]Richard!J218+'[8]Robert '!J218:K219+[8]CLEMENTE!J218+'[8]ROBERTO Q'!J218:K219+'[8]ROBINSON '!J218:K219+[8]Valentin!J218+[8]yasmely!J218+'[8]yubelky '!J218:K219+[8]YURISAN!J218</f>
        <v>0</v>
      </c>
      <c r="K218" s="341"/>
      <c r="L218" s="342"/>
    </row>
    <row r="219" spans="2:12" ht="14.25" customHeight="1" thickTop="1" thickBot="1" x14ac:dyDescent="0.25">
      <c r="B219" s="316"/>
      <c r="C219" s="316"/>
      <c r="D219" s="481"/>
      <c r="E219" s="482" t="s">
        <v>44</v>
      </c>
      <c r="F219" s="437"/>
      <c r="G219" s="437"/>
      <c r="H219" s="438"/>
      <c r="I219" s="1387">
        <f>[8]AMAURY!I219+'[8]ANA '!I219:J220+[8]ANDREA!I219+[8]ANNA!I219+'[8]ASIA '!I219:J220+'[8]Carlos B'!I219:J220+[8]CHRYSTIE!I219+[8]Croniz!I219+[8]Denny!I219+'[8]Dn-casos'!I219:J220+[8]Elizabeth!I219+[8]FRANCISCO!I219+[8]FRANKLIN!I219+[8]FREDDY!I219+'[8]FREDDY m'!I219:J220+[8]GLORIA!I219+[8]harold!I219+'[8]johanna e'!I219:J220+[8]jose!I219+[8]meldrick!I219+[8]MIOLANNY!I219+[8]Nancy!I219+[8]Richard!I219+'[8]Robert '!I219:J220+[8]CLEMENTE!I219+'[8]ROBERTO Q'!I219:J220+'[8]ROBINSON '!I219:J220+[8]Valentin!I219+[8]yasmely!I219+'[8]yubelky '!I219:J220+[8]YURISAN!I219</f>
        <v>15</v>
      </c>
      <c r="J219" s="1387">
        <f>[8]AMAURY!J219+'[8]ANA '!J219:K220+[8]ANDREA!J219+[8]ANNA!J219+'[8]ASIA '!J219:K220+'[8]Carlos B'!J219:K220+[8]CHRYSTIE!J219+[8]Croniz!J219+[8]Denny!J219+'[8]Dn-casos'!J219:K220+[8]Elizabeth!J219+[8]FRANCISCO!J219+[8]FRANKLIN!J219+[8]FREDDY!J219+'[8]FREDDY m'!J219:K220+[8]GLORIA!J219+[8]harold!J219+'[8]johanna e'!J219:K220+[8]jose!J219+[8]meldrick!J219+[8]MIOLANNY!J219+[8]Nancy!J219+[8]Richard!J219+'[8]Robert '!J219:K220+[8]CLEMENTE!J219+'[8]ROBERTO Q'!J219:K220+'[8]ROBINSON '!J219:K220+[8]Valentin!J219+[8]yasmely!J219+'[8]yubelky '!J219:K220+[8]YURISAN!J219</f>
        <v>0</v>
      </c>
      <c r="K219" s="341"/>
      <c r="L219" s="342"/>
    </row>
    <row r="220" spans="2:12" ht="16.5" thickTop="1" thickBot="1" x14ac:dyDescent="0.25">
      <c r="B220" s="316"/>
      <c r="C220" s="340"/>
      <c r="D220" s="483" t="s">
        <v>162</v>
      </c>
      <c r="E220" s="484"/>
      <c r="F220" s="484"/>
      <c r="G220" s="484"/>
      <c r="H220" s="485"/>
      <c r="I220" s="1334">
        <f>(I221+I222+I223)</f>
        <v>129</v>
      </c>
      <c r="J220" s="1399"/>
      <c r="K220" s="341"/>
      <c r="L220" s="342"/>
    </row>
    <row r="221" spans="2:12" ht="14.25" customHeight="1" thickTop="1" thickBot="1" x14ac:dyDescent="0.25">
      <c r="B221" s="316"/>
      <c r="C221" s="316"/>
      <c r="D221" s="486"/>
      <c r="E221" s="464" t="s">
        <v>82</v>
      </c>
      <c r="F221" s="487"/>
      <c r="G221" s="487"/>
      <c r="H221" s="488"/>
      <c r="I221" s="1387">
        <f>[8]AMAURY!I221+'[8]ANA '!I221:J222+[8]ANDREA!I221+[8]ANNA!I221+'[8]ASIA '!I221:J222+'[8]Carlos B'!I221:J222+[8]CHRYSTIE!I221+[8]Croniz!I221+[8]Denny!I221+'[8]Dn-casos'!I221:J222+[8]Elizabeth!I221+[8]FRANCISCO!I221+[8]FRANKLIN!I221+[8]FREDDY!I221+'[8]FREDDY m'!I221:J222+[8]GLORIA!I221+[8]harold!I221+'[8]johanna e'!I221:J222+[8]jose!I221+[8]meldrick!I221+[8]MIOLANNY!I221+[8]Nancy!I221+[8]Richard!I221+'[8]Robert '!I221:J222+[8]CLEMENTE!I221+'[8]ROBERTO Q'!I221:J222+'[8]ROBINSON '!I221:J222+[8]Valentin!I221+[8]yasmely!I221+'[8]yubelky '!I221:J222+[8]YURISAN!I221</f>
        <v>86</v>
      </c>
      <c r="J221" s="1387">
        <f>[8]AMAURY!J221+'[8]ANA '!J221:K222+[8]ANDREA!J221+[8]ANNA!J221+'[8]ASIA '!J221:K222+'[8]Carlos B'!J221:K222+[8]CHRYSTIE!J221+[8]Croniz!J221+[8]Denny!J221+'[8]Dn-casos'!J221:K222+[8]Elizabeth!J221+[8]FRANCISCO!J221+[8]FRANKLIN!J221+[8]FREDDY!J221+'[8]FREDDY m'!J221:K222+[8]GLORIA!J221+[8]harold!J221+'[8]johanna e'!J221:K222+[8]jose!J221+[8]meldrick!J221+[8]MIOLANNY!J221+[8]Nancy!J221+[8]Richard!J221+'[8]Robert '!J221:K222+[8]CLEMENTE!J221+'[8]ROBERTO Q'!J221:K222+'[8]ROBINSON '!J221:K222+[8]Valentin!J221+[8]yasmely!J221+'[8]yubelky '!J221:K222+[8]YURISAN!J221</f>
        <v>0</v>
      </c>
      <c r="K221" s="341"/>
      <c r="L221" s="342"/>
    </row>
    <row r="222" spans="2:12" ht="14.25" customHeight="1" thickTop="1" thickBot="1" x14ac:dyDescent="0.25">
      <c r="B222" s="316"/>
      <c r="C222" s="316"/>
      <c r="D222" s="340"/>
      <c r="E222" s="464" t="s">
        <v>145</v>
      </c>
      <c r="F222" s="487"/>
      <c r="G222" s="487"/>
      <c r="H222" s="488"/>
      <c r="I222" s="1387">
        <f>[8]AMAURY!I222+'[8]ANA '!I222:J223+[8]ANDREA!I222+[8]ANNA!I222+'[8]ASIA '!I222:J223+'[8]Carlos B'!I222:J223+[8]CHRYSTIE!I222+[8]Croniz!I222+[8]Denny!I222+'[8]Dn-casos'!I222:J223+[8]Elizabeth!I222+[8]FRANCISCO!I222+[8]FRANKLIN!I222+[8]FREDDY!I222+'[8]FREDDY m'!I222:J223+[8]GLORIA!I222+[8]harold!I222+'[8]johanna e'!I222:J223+[8]jose!I222+[8]meldrick!I222+[8]MIOLANNY!I222+[8]Nancy!I222+[8]Richard!I222+'[8]Robert '!I222:J223+[8]CLEMENTE!I222+'[8]ROBERTO Q'!I222:J223+'[8]ROBINSON '!I222:J223+[8]Valentin!I222+[8]yasmely!I222+'[8]yubelky '!I222:J223+[8]YURISAN!I222</f>
        <v>0</v>
      </c>
      <c r="J222" s="1387">
        <f>[8]AMAURY!J222+'[8]ANA '!J222:K223+[8]ANDREA!J222+[8]ANNA!J222+'[8]ASIA '!J222:K223+'[8]Carlos B'!J222:K223+[8]CHRYSTIE!J222+[8]Croniz!J222+[8]Denny!J222+'[8]Dn-casos'!J222:K223+[8]Elizabeth!J222+[8]FRANCISCO!J222+[8]FRANKLIN!J222+[8]FREDDY!J222+'[8]FREDDY m'!J222:K223+[8]GLORIA!J222+[8]harold!J222+'[8]johanna e'!J222:K223+[8]jose!J222+[8]meldrick!J222+[8]MIOLANNY!J222+[8]Nancy!J222+[8]Richard!J222+'[8]Robert '!J222:K223+[8]CLEMENTE!J222+'[8]ROBERTO Q'!J222:K223+'[8]ROBINSON '!J222:K223+[8]Valentin!J222+[8]yasmely!J222+'[8]yubelky '!J222:K223+[8]YURISAN!J222</f>
        <v>0</v>
      </c>
      <c r="K222" s="341"/>
      <c r="L222" s="342"/>
    </row>
    <row r="223" spans="2:12" ht="14.25" customHeight="1" thickTop="1" thickBot="1" x14ac:dyDescent="0.25">
      <c r="B223" s="316"/>
      <c r="C223" s="316"/>
      <c r="D223" s="340"/>
      <c r="E223" s="464" t="s">
        <v>176</v>
      </c>
      <c r="F223" s="487"/>
      <c r="G223" s="487"/>
      <c r="H223" s="488"/>
      <c r="I223" s="1387">
        <f>[8]AMAURY!I223+'[8]ANA '!I223:J224+[8]ANDREA!I223+[8]ANNA!I223+'[8]ASIA '!I223:J224+'[8]Carlos B'!I223:J224+[8]CHRYSTIE!I223+[8]Croniz!I223+[8]Denny!I223+'[8]Dn-casos'!I223:J224+[8]Elizabeth!I223+[8]FRANCISCO!I223+[8]FRANKLIN!I223+[8]FREDDY!I223+'[8]FREDDY m'!I223:J224+[8]GLORIA!I223+[8]harold!I223+'[8]johanna e'!I223:J224+[8]jose!I223+[8]meldrick!I223+[8]MIOLANNY!I223+[8]Nancy!I223+[8]Richard!I223+'[8]Robert '!I223:J224+[8]CLEMENTE!I223+'[8]ROBERTO Q'!I223:J224+'[8]ROBINSON '!I223:J224+[8]Valentin!I223+[8]yasmely!I223+'[8]yubelky '!I223:J224+[8]YURISAN!I223</f>
        <v>43</v>
      </c>
      <c r="J223" s="1387">
        <f>[8]AMAURY!J223+'[8]ANA '!J223:K224+[8]ANDREA!J223+[8]ANNA!J223+'[8]ASIA '!J223:K224+'[8]Carlos B'!J223:K224+[8]CHRYSTIE!J223+[8]Croniz!J223+[8]Denny!J223+'[8]Dn-casos'!J223:K224+[8]Elizabeth!J223+[8]FRANCISCO!J223+[8]FRANKLIN!J223+[8]FREDDY!J223+'[8]FREDDY m'!J223:K224+[8]GLORIA!J223+[8]harold!J223+'[8]johanna e'!J223:K224+[8]jose!J223+[8]meldrick!J223+[8]MIOLANNY!J223+[8]Nancy!J223+[8]Richard!J223+'[8]Robert '!J223:K224+[8]CLEMENTE!J223+'[8]ROBERTO Q'!J223:K224+'[8]ROBINSON '!J223:K224+[8]Valentin!J223+[8]yasmely!J223+'[8]yubelky '!J223:K224+[8]YURISAN!J223</f>
        <v>0</v>
      </c>
      <c r="K223" s="341"/>
      <c r="L223" s="342"/>
    </row>
    <row r="224" spans="2:12" ht="14.25" customHeight="1" thickTop="1" thickBot="1" x14ac:dyDescent="0.25">
      <c r="B224" s="489"/>
      <c r="C224" s="316"/>
      <c r="D224" s="490"/>
      <c r="E224" s="491" t="s">
        <v>83</v>
      </c>
      <c r="F224" s="492"/>
      <c r="G224" s="492"/>
      <c r="H224" s="493"/>
      <c r="I224" s="1391">
        <f>SUM(I225:I226)</f>
        <v>0</v>
      </c>
      <c r="J224" s="1392"/>
      <c r="K224" s="341"/>
      <c r="L224" s="342"/>
    </row>
    <row r="225" spans="2:13" ht="14.25" customHeight="1" thickTop="1" thickBot="1" x14ac:dyDescent="0.25">
      <c r="B225" s="316"/>
      <c r="C225" s="316"/>
      <c r="D225" s="340"/>
      <c r="E225" s="494" t="s">
        <v>84</v>
      </c>
      <c r="F225" s="458"/>
      <c r="G225" s="458"/>
      <c r="H225" s="495"/>
      <c r="I225" s="1387">
        <f>[8]AMAURY!I225+'[8]ANA '!I225:J226+[8]ANDREA!I225+[8]ANNA!I225+'[8]ASIA '!I225:J226+'[8]Carlos B'!I225:J226+[8]CHRYSTIE!I225+[8]Croniz!I225+[8]Denny!I225+'[8]Dn-casos'!I225:J226+[8]Elizabeth!I225+[8]FRANCISCO!I225+[8]FRANKLIN!I225+[8]FREDDY!I225+'[8]FREDDY m'!I225:J226+[8]GLORIA!I225+[8]harold!I225+'[8]johanna e'!I225:J226+[8]jose!I225+[8]meldrick!I225+[8]MIOLANNY!I225+[8]Nancy!I225+[8]Richard!I225+'[8]Robert '!I225:J226+[8]CLEMENTE!I225+'[8]ROBERTO Q'!I225:J226+'[8]ROBINSON '!I225:J226+[8]Valentin!I225+[8]yasmely!I225+'[8]yubelky '!I225:J226+[8]YURISAN!I225</f>
        <v>0</v>
      </c>
      <c r="J225" s="1387">
        <f>[8]AMAURY!J225+'[8]ANA '!J225:K226+[8]ANDREA!J225+[8]ANNA!J225+'[8]ASIA '!J225:K226+'[8]Carlos B'!J225:K226+[8]CHRYSTIE!J225+[8]Croniz!J225+[8]Denny!J225+'[8]Dn-casos'!J225:K226+[8]Elizabeth!J225+[8]FRANCISCO!J225+[8]FRANKLIN!J225+[8]FREDDY!J225+'[8]FREDDY m'!J225:K226+[8]GLORIA!J225+[8]harold!J225+'[8]johanna e'!J225:K226+[8]jose!J225+[8]meldrick!J225+[8]MIOLANNY!J225+[8]Nancy!J225+[8]Richard!J225+'[8]Robert '!J225:K226+[8]CLEMENTE!J225+'[8]ROBERTO Q'!J225:K226+'[8]ROBINSON '!J225:K226+[8]Valentin!J225+[8]yasmely!J225+'[8]yubelky '!J225:K226+[8]YURISAN!J225</f>
        <v>0</v>
      </c>
      <c r="K225" s="341"/>
      <c r="L225" s="342"/>
    </row>
    <row r="226" spans="2:13" ht="14.25" customHeight="1" thickTop="1" thickBot="1" x14ac:dyDescent="0.25">
      <c r="B226" s="316"/>
      <c r="C226" s="316"/>
      <c r="D226" s="340"/>
      <c r="E226" s="496" t="s">
        <v>85</v>
      </c>
      <c r="F226" s="458"/>
      <c r="G226" s="458"/>
      <c r="H226" s="495"/>
      <c r="I226" s="1387">
        <f>[8]AMAURY!I226+'[8]ANA '!I226:J227+[8]ANDREA!I226+[8]ANNA!I226+'[8]ASIA '!I226:J227+'[8]Carlos B'!I226:J227+[8]CHRYSTIE!I226+[8]Croniz!I226+[8]Denny!I226+'[8]Dn-casos'!I226:J227+[8]Elizabeth!I226+[8]FRANCISCO!I226+[8]FRANKLIN!I226+[8]FREDDY!I226+'[8]FREDDY m'!I226:J227+[8]GLORIA!I226+[8]harold!I226+'[8]johanna e'!I226:J227+[8]jose!I226+[8]meldrick!I226+[8]MIOLANNY!I226+[8]Nancy!I226+[8]Richard!I226+'[8]Robert '!I226:J227+[8]CLEMENTE!I226+'[8]ROBERTO Q'!I226:J227+'[8]ROBINSON '!I226:J227+[8]Valentin!I226+[8]yasmely!I226+'[8]yubelky '!I226:J227+[8]YURISAN!I226</f>
        <v>0</v>
      </c>
      <c r="J226" s="1387">
        <f>[8]AMAURY!J226+'[8]ANA '!J226:K227+[8]ANDREA!J226+[8]ANNA!J226+'[8]ASIA '!J226:K227+'[8]Carlos B'!J226:K227+[8]CHRYSTIE!J226+[8]Croniz!J226+[8]Denny!J226+'[8]Dn-casos'!J226:K227+[8]Elizabeth!J226+[8]FRANCISCO!J226+[8]FRANKLIN!J226+[8]FREDDY!J226+'[8]FREDDY m'!J226:K227+[8]GLORIA!J226+[8]harold!J226+'[8]johanna e'!J226:K227+[8]jose!J226+[8]meldrick!J226+[8]MIOLANNY!J226+[8]Nancy!J226+[8]Richard!J226+'[8]Robert '!J226:K227+[8]CLEMENTE!J226+'[8]ROBERTO Q'!J226:K227+'[8]ROBINSON '!J226:K227+[8]Valentin!J226+[8]yasmely!J226+'[8]yubelky '!J226:K227+[8]YURISAN!J226</f>
        <v>0</v>
      </c>
      <c r="K226" s="341"/>
      <c r="L226" s="342"/>
    </row>
    <row r="227" spans="2:13" ht="14.25" customHeight="1" thickTop="1" thickBot="1" x14ac:dyDescent="0.25">
      <c r="B227" s="316"/>
      <c r="C227" s="316"/>
      <c r="D227" s="340"/>
      <c r="E227" s="491" t="s">
        <v>174</v>
      </c>
      <c r="F227" s="492"/>
      <c r="G227" s="492"/>
      <c r="H227" s="493"/>
      <c r="I227" s="1391">
        <f>(I228+I229+I230+I231)</f>
        <v>7</v>
      </c>
      <c r="J227" s="1392"/>
      <c r="K227" s="341"/>
      <c r="L227" s="342"/>
    </row>
    <row r="228" spans="2:13" ht="14.25" customHeight="1" thickTop="1" thickBot="1" x14ac:dyDescent="0.25">
      <c r="B228" s="316"/>
      <c r="C228" s="316"/>
      <c r="D228" s="340"/>
      <c r="E228" s="496" t="s">
        <v>119</v>
      </c>
      <c r="F228" s="458"/>
      <c r="G228" s="458"/>
      <c r="H228" s="495"/>
      <c r="I228" s="1387">
        <f>[8]AMAURY!I228+'[8]ANA '!I228:J229+[8]ANDREA!I228+[8]ANNA!I228+'[8]ASIA '!I228:J229+'[8]Carlos B'!I228:J229+[8]CHRYSTIE!I228+[8]Croniz!I228+[8]Denny!I228+'[8]Dn-casos'!I228:J229+[8]Elizabeth!I228+[8]FRANCISCO!I228+[8]FRANKLIN!I228+[8]FREDDY!I228+'[8]FREDDY m'!I228:J229+[8]GLORIA!I228+[8]harold!I228+'[8]johanna e'!I228:J229+[8]jose!I228+[8]meldrick!I228+[8]MIOLANNY!I228+[8]Nancy!I228+[8]Richard!I228+'[8]Robert '!I228:J229+[8]CLEMENTE!I228+'[8]ROBERTO Q'!I228:J229+'[8]ROBINSON '!I228:J229+[8]Valentin!I228+[8]yasmely!I228+'[8]yubelky '!I228:J229+[8]YURISAN!I228</f>
        <v>0</v>
      </c>
      <c r="J228" s="1387">
        <f>[8]AMAURY!J228+'[8]ANA '!J228:K229+[8]ANDREA!J228+[8]ANNA!J228+'[8]ASIA '!J228:K229+'[8]Carlos B'!J228:K229+[8]CHRYSTIE!J228+[8]Croniz!J228+[8]Denny!J228+'[8]Dn-casos'!J228:K229+[8]Elizabeth!J228+[8]FRANCISCO!J228+[8]FRANKLIN!J228+[8]FREDDY!J228+'[8]FREDDY m'!J228:K229+[8]GLORIA!J228+[8]harold!J228+'[8]johanna e'!J228:K229+[8]jose!J228+[8]meldrick!J228+[8]MIOLANNY!J228+[8]Nancy!J228+[8]Richard!J228+'[8]Robert '!J228:K229+[8]CLEMENTE!J228+'[8]ROBERTO Q'!J228:K229+'[8]ROBINSON '!J228:K229+[8]Valentin!J228+[8]yasmely!J228+'[8]yubelky '!J228:K229+[8]YURISAN!J228</f>
        <v>0</v>
      </c>
      <c r="K228" s="341"/>
      <c r="L228" s="342"/>
    </row>
    <row r="229" spans="2:13" ht="14.25" customHeight="1" thickTop="1" thickBot="1" x14ac:dyDescent="0.25">
      <c r="B229" s="316"/>
      <c r="C229" s="316"/>
      <c r="D229" s="340"/>
      <c r="E229" s="496" t="s">
        <v>87</v>
      </c>
      <c r="F229" s="458"/>
      <c r="G229" s="458"/>
      <c r="H229" s="495"/>
      <c r="I229" s="1387">
        <f>[8]AMAURY!I229+'[8]ANA '!I229:J230+[8]ANDREA!I229+[8]ANNA!I229+'[8]ASIA '!I229:J230+'[8]Carlos B'!I229:J230+[8]CHRYSTIE!I229+[8]Croniz!I229+[8]Denny!I229+'[8]Dn-casos'!I229:J230+[8]Elizabeth!I229+[8]FRANCISCO!I229+[8]FRANKLIN!I229+[8]FREDDY!I229+'[8]FREDDY m'!I229:J230+[8]GLORIA!I229+[8]harold!I229+'[8]johanna e'!I229:J230+[8]jose!I229+[8]meldrick!I229+[8]MIOLANNY!I229+[8]Nancy!I229+[8]Richard!I229+'[8]Robert '!I229:J230+[8]CLEMENTE!I229+'[8]ROBERTO Q'!I229:J230+'[8]ROBINSON '!I229:J230+[8]Valentin!I229+[8]yasmely!I229+'[8]yubelky '!I229:J230+[8]YURISAN!I229</f>
        <v>0</v>
      </c>
      <c r="J229" s="1387">
        <f>[8]AMAURY!J229+'[8]ANA '!J229:K230+[8]ANDREA!J229+[8]ANNA!J229+'[8]ASIA '!J229:K230+'[8]Carlos B'!J229:K230+[8]CHRYSTIE!J229+[8]Croniz!J229+[8]Denny!J229+'[8]Dn-casos'!J229:K230+[8]Elizabeth!J229+[8]FRANCISCO!J229+[8]FRANKLIN!J229+[8]FREDDY!J229+'[8]FREDDY m'!J229:K230+[8]GLORIA!J229+[8]harold!J229+'[8]johanna e'!J229:K230+[8]jose!J229+[8]meldrick!J229+[8]MIOLANNY!J229+[8]Nancy!J229+[8]Richard!J229+'[8]Robert '!J229:K230+[8]CLEMENTE!J229+'[8]ROBERTO Q'!J229:K230+'[8]ROBINSON '!J229:K230+[8]Valentin!J229+[8]yasmely!J229+'[8]yubelky '!J229:K230+[8]YURISAN!J229</f>
        <v>0</v>
      </c>
      <c r="K229" s="341"/>
      <c r="L229" s="342"/>
    </row>
    <row r="230" spans="2:13" ht="14.25" customHeight="1" thickTop="1" thickBot="1" x14ac:dyDescent="0.25">
      <c r="B230" s="316"/>
      <c r="C230" s="316"/>
      <c r="D230" s="340"/>
      <c r="E230" s="496" t="s">
        <v>88</v>
      </c>
      <c r="F230" s="458"/>
      <c r="G230" s="458"/>
      <c r="H230" s="495"/>
      <c r="I230" s="1387">
        <f>[8]AMAURY!I230+'[8]ANA '!I230:J231+[8]ANDREA!I230+[8]ANNA!I230+'[8]ASIA '!I230:J231+'[8]Carlos B'!I230:J231+[8]CHRYSTIE!I230+[8]Croniz!I230+[8]Denny!I230+'[8]Dn-casos'!I230:J231+[8]Elizabeth!I230+[8]FRANCISCO!I230+[8]FRANKLIN!I230+[8]FREDDY!I230+'[8]FREDDY m'!I230:J231+[8]GLORIA!I230+[8]harold!I230+'[8]johanna e'!I230:J231+[8]jose!I230+[8]meldrick!I230+[8]MIOLANNY!I230+[8]Nancy!I230+[8]Richard!I230+'[8]Robert '!I230:J231+[8]CLEMENTE!I230+'[8]ROBERTO Q'!I230:J231+'[8]ROBINSON '!I230:J231+[8]Valentin!I230+[8]yasmely!I230+'[8]yubelky '!I230:J231+[8]YURISAN!I230</f>
        <v>7</v>
      </c>
      <c r="J230" s="1387">
        <f>[8]AMAURY!J230+'[8]ANA '!J230:K231+[8]ANDREA!J230+[8]ANNA!J230+'[8]ASIA '!J230:K231+'[8]Carlos B'!J230:K231+[8]CHRYSTIE!J230+[8]Croniz!J230+[8]Denny!J230+'[8]Dn-casos'!J230:K231+[8]Elizabeth!J230+[8]FRANCISCO!J230+[8]FRANKLIN!J230+[8]FREDDY!J230+'[8]FREDDY m'!J230:K231+[8]GLORIA!J230+[8]harold!J230+'[8]johanna e'!J230:K231+[8]jose!J230+[8]meldrick!J230+[8]MIOLANNY!J230+[8]Nancy!J230+[8]Richard!J230+'[8]Robert '!J230:K231+[8]CLEMENTE!J230+'[8]ROBERTO Q'!J230:K231+'[8]ROBINSON '!J230:K231+[8]Valentin!J230+[8]yasmely!J230+'[8]yubelky '!J230:K231+[8]YURISAN!J230</f>
        <v>0</v>
      </c>
      <c r="K230" s="341"/>
      <c r="L230" s="342"/>
    </row>
    <row r="231" spans="2:13" ht="14.25" customHeight="1" thickTop="1" thickBot="1" x14ac:dyDescent="0.25">
      <c r="B231" s="316"/>
      <c r="C231" s="316"/>
      <c r="D231" s="340"/>
      <c r="E231" s="497" t="s">
        <v>173</v>
      </c>
      <c r="F231" s="437"/>
      <c r="G231" s="437"/>
      <c r="H231" s="438"/>
      <c r="I231" s="1387">
        <f>[8]AMAURY!I231+'[8]ANA '!I231:J232+[8]ANDREA!I231+[8]ANNA!I231+'[8]ASIA '!I231:J232+'[8]Carlos B'!I231:J232+[8]CHRYSTIE!I231+[8]Croniz!I231+[8]Denny!I231+'[8]Dn-casos'!I231:J232+[8]Elizabeth!I231+[8]FRANCISCO!I231+[8]FRANKLIN!I231+[8]FREDDY!I231+'[8]FREDDY m'!I231:J232+[8]GLORIA!I231+[8]harold!I231+'[8]johanna e'!I231:J232+[8]jose!I231+[8]meldrick!I231+[8]MIOLANNY!I231+[8]Nancy!I231+[8]Richard!I231+'[8]Robert '!I231:J232+[8]CLEMENTE!I231+'[8]ROBERTO Q'!I231:J232+'[8]ROBINSON '!I231:J232+[8]Valentin!I231+[8]yasmely!I231+'[8]yubelky '!I231:J232+[8]YURISAN!I231</f>
        <v>0</v>
      </c>
      <c r="J231" s="1387">
        <f>[8]AMAURY!J231+'[8]ANA '!J231:K232+[8]ANDREA!J231+[8]ANNA!J231+'[8]ASIA '!J231:K232+'[8]Carlos B'!J231:K232+[8]CHRYSTIE!J231+[8]Croniz!J231+[8]Denny!J231+'[8]Dn-casos'!J231:K232+[8]Elizabeth!J231+[8]FRANCISCO!J231+[8]FRANKLIN!J231+[8]FREDDY!J231+'[8]FREDDY m'!J231:K232+[8]GLORIA!J231+[8]harold!J231+'[8]johanna e'!J231:K232+[8]jose!J231+[8]meldrick!J231+[8]MIOLANNY!J231+[8]Nancy!J231+[8]Richard!J231+'[8]Robert '!J231:K232+[8]CLEMENTE!J231+'[8]ROBERTO Q'!J231:K232+'[8]ROBINSON '!J231:K232+[8]Valentin!J231+[8]yasmely!J231+'[8]yubelky '!J231:K232+[8]YURISAN!J231</f>
        <v>0</v>
      </c>
      <c r="K231" s="341"/>
      <c r="L231" s="342"/>
    </row>
    <row r="232" spans="2:13" ht="14.25" customHeight="1" thickTop="1" thickBot="1" x14ac:dyDescent="0.25">
      <c r="B232" s="316"/>
      <c r="C232" s="316"/>
      <c r="D232" s="483" t="s">
        <v>163</v>
      </c>
      <c r="E232" s="484"/>
      <c r="F232" s="484"/>
      <c r="G232" s="484"/>
      <c r="H232" s="485"/>
      <c r="I232" s="1334">
        <f>(I233+I234+I235)</f>
        <v>252</v>
      </c>
      <c r="J232" s="1399"/>
      <c r="K232" s="341"/>
      <c r="L232" s="342"/>
    </row>
    <row r="233" spans="2:13" ht="14.25" customHeight="1" thickTop="1" thickBot="1" x14ac:dyDescent="0.25">
      <c r="B233" s="316"/>
      <c r="C233" s="316"/>
      <c r="D233" s="340"/>
      <c r="E233" s="498" t="s">
        <v>9</v>
      </c>
      <c r="F233" s="431"/>
      <c r="G233" s="431"/>
      <c r="H233" s="431"/>
      <c r="I233" s="1404">
        <f>[8]AMAURY!I233+'[8]ANA '!I233:J234+[8]ANDREA!I233+[8]ANNA!I233+'[8]ASIA '!I233:J234+'[8]Carlos B'!I233:J234+[8]CHRYSTIE!I233+[8]Croniz!I233+[8]Denny!I233+'[8]Dn-casos'!I233:J234+[8]Elizabeth!I233+[8]FRANCISCO!I233+[8]FRANKLIN!I233+[8]FREDDY!I233+'[8]FREDDY m'!I233:J234+[8]GLORIA!I233+[8]harold!I233+'[8]johanna e'!I233:J234+[8]jose!I233+[8]meldrick!I233+[8]MIOLANNY!I233+[8]Nancy!I233+[8]Richard!I233+'[8]Robert '!I233:J234+[8]CLEMENTE!I233+'[8]ROBERTO Q'!I233:J234+'[8]ROBINSON '!I233:J234+[8]Valentin!I233+[8]yasmely!I233+'[8]yubelky '!I233:J234+[8]YURISAN!I233</f>
        <v>86</v>
      </c>
      <c r="J233" s="1404">
        <f>[8]AMAURY!J233+'[8]ANA '!J233:K234+[8]ANDREA!J233+[8]ANNA!J233+'[8]ASIA '!J233:K234+'[8]Carlos B'!J233:K234+[8]CHRYSTIE!J233+[8]Croniz!J233+[8]Denny!J233+'[8]Dn-casos'!J233:K234+[8]Elizabeth!J233+[8]FRANCISCO!J233+[8]FRANKLIN!J233+[8]FREDDY!J233+'[8]FREDDY m'!J233:K234+[8]GLORIA!J233+[8]harold!J233+'[8]johanna e'!J233:K234+[8]jose!J233+[8]meldrick!J233+[8]MIOLANNY!J233+[8]Nancy!J233+[8]Richard!J233+'[8]Robert '!J233:K234+[8]CLEMENTE!J233+'[8]ROBERTO Q'!J233:K234+'[8]ROBINSON '!J233:K234+[8]Valentin!J233+[8]yasmely!J233+'[8]yubelky '!J233:K234+[8]YURISAN!J233</f>
        <v>0</v>
      </c>
      <c r="K233" s="341"/>
      <c r="L233" s="342"/>
    </row>
    <row r="234" spans="2:13" ht="14.25" customHeight="1" thickTop="1" thickBot="1" x14ac:dyDescent="0.25">
      <c r="B234" s="316"/>
      <c r="C234" s="316"/>
      <c r="D234" s="340"/>
      <c r="E234" s="464" t="s">
        <v>144</v>
      </c>
      <c r="F234" s="437"/>
      <c r="G234" s="437"/>
      <c r="H234" s="438"/>
      <c r="I234" s="1404">
        <f>[8]AMAURY!I234+'[8]ANA '!I234:J235+[8]ANDREA!I234+[8]ANNA!I234+'[8]ASIA '!I234:J235+'[8]Carlos B'!I234:J235+[8]CHRYSTIE!I234+[8]Croniz!I234+[8]Denny!I234+'[8]Dn-casos'!I234:J235+[8]Elizabeth!I234+[8]FRANCISCO!I234+[8]FRANKLIN!I234+[8]FREDDY!I234+'[8]FREDDY m'!I234:J235+[8]GLORIA!I234+[8]harold!I234+'[8]johanna e'!I234:J235+[8]jose!I234+[8]meldrick!I234+[8]MIOLANNY!I234+[8]Nancy!I234+[8]Richard!I234+'[8]Robert '!I234:J235+[8]CLEMENTE!I234+'[8]ROBERTO Q'!I234:J235+'[8]ROBINSON '!I234:J235+[8]Valentin!I234+[8]yasmely!I234+'[8]yubelky '!I234:J235+[8]YURISAN!I234</f>
        <v>2</v>
      </c>
      <c r="J234" s="1404">
        <f>[8]AMAURY!J234+'[8]ANA '!J234:K235+[8]ANDREA!J234+[8]ANNA!J234+'[8]ASIA '!J234:K235+'[8]Carlos B'!J234:K235+[8]CHRYSTIE!J234+[8]Croniz!J234+[8]Denny!J234+'[8]Dn-casos'!J234:K235+[8]Elizabeth!J234+[8]FRANCISCO!J234+[8]FRANKLIN!J234+[8]FREDDY!J234+'[8]FREDDY m'!J234:K235+[8]GLORIA!J234+[8]harold!J234+'[8]johanna e'!J234:K235+[8]jose!J234+[8]meldrick!J234+[8]MIOLANNY!J234+[8]Nancy!J234+[8]Richard!J234+'[8]Robert '!J234:K235+[8]CLEMENTE!J234+'[8]ROBERTO Q'!J234:K235+'[8]ROBINSON '!J234:K235+[8]Valentin!J234+[8]yasmely!J234+'[8]yubelky '!J234:K235+[8]YURISAN!J234</f>
        <v>0</v>
      </c>
      <c r="K234" s="341"/>
      <c r="L234" s="342"/>
    </row>
    <row r="235" spans="2:13" ht="14.25" customHeight="1" thickTop="1" thickBot="1" x14ac:dyDescent="0.25">
      <c r="B235" s="316"/>
      <c r="C235" s="316"/>
      <c r="D235" s="340"/>
      <c r="E235" s="499" t="s">
        <v>24</v>
      </c>
      <c r="F235" s="440"/>
      <c r="G235" s="440"/>
      <c r="H235" s="441"/>
      <c r="I235" s="1404">
        <f>[8]AMAURY!I235+'[8]ANA '!I235:J236+[8]ANDREA!I235+[8]ANNA!I235+'[8]ASIA '!I235:J236+'[8]Carlos B'!I235:J236+[8]CHRYSTIE!I235+[8]Croniz!I235+[8]Denny!I235+'[8]Dn-casos'!I235:J236+[8]Elizabeth!I235+[8]FRANCISCO!I235+[8]FRANKLIN!I235+[8]FREDDY!I235+'[8]FREDDY m'!I235:J236+[8]GLORIA!I235+[8]harold!I235+'[8]johanna e'!I235:J236+[8]jose!I235+[8]meldrick!I235+[8]MIOLANNY!I235+[8]Nancy!I235+[8]Richard!I235+'[8]Robert '!I235:J236+[8]CLEMENTE!I235+'[8]ROBERTO Q'!I235:J236+'[8]ROBINSON '!I235:J236+[8]Valentin!I235+[8]yasmely!I235+'[8]yubelky '!I235:J236+[8]YURISAN!I235</f>
        <v>164</v>
      </c>
      <c r="J235" s="1404">
        <f>[8]AMAURY!J235+'[8]ANA '!J235:K236+[8]ANDREA!J235+[8]ANNA!J235+'[8]ASIA '!J235:K236+'[8]Carlos B'!J235:K236+[8]CHRYSTIE!J235+[8]Croniz!J235+[8]Denny!J235+'[8]Dn-casos'!J235:K236+[8]Elizabeth!J235+[8]FRANCISCO!J235+[8]FRANKLIN!J235+[8]FREDDY!J235+'[8]FREDDY m'!J235:K236+[8]GLORIA!J235+[8]harold!J235+'[8]johanna e'!J235:K236+[8]jose!J235+[8]meldrick!J235+[8]MIOLANNY!J235+[8]Nancy!J235+[8]Richard!J235+'[8]Robert '!J235:K236+[8]CLEMENTE!J235+'[8]ROBERTO Q'!J235:K236+'[8]ROBINSON '!J235:K236+[8]Valentin!J235+[8]yasmely!J235+'[8]yubelky '!J235:K236+[8]YURISAN!J235</f>
        <v>0</v>
      </c>
      <c r="K235" s="341"/>
      <c r="L235" s="342"/>
    </row>
    <row r="236" spans="2:13" ht="14.25" customHeight="1" thickTop="1" thickBot="1" x14ac:dyDescent="0.25">
      <c r="B236" s="316"/>
      <c r="C236" s="316"/>
      <c r="D236" s="483" t="s">
        <v>164</v>
      </c>
      <c r="E236" s="484"/>
      <c r="F236" s="484"/>
      <c r="G236" s="484"/>
      <c r="H236" s="485"/>
      <c r="I236" s="1334">
        <f>SUM(I237:J240)</f>
        <v>204</v>
      </c>
      <c r="J236" s="1399"/>
      <c r="K236" s="341"/>
      <c r="L236" s="342"/>
    </row>
    <row r="237" spans="2:13" ht="14.25" customHeight="1" thickTop="1" thickBot="1" x14ac:dyDescent="0.25">
      <c r="B237" s="316"/>
      <c r="C237" s="316"/>
      <c r="D237" s="486"/>
      <c r="E237" s="464" t="s">
        <v>9</v>
      </c>
      <c r="F237" s="437"/>
      <c r="G237" s="437"/>
      <c r="H237" s="438"/>
      <c r="I237" s="1404">
        <f>[8]AMAURY!I237+'[8]ANA '!I237:J238+[8]ANDREA!I237+[8]ANNA!I237+'[8]ASIA '!I237:J238+'[8]Carlos B'!I237:J238+[8]CHRYSTIE!I237+[8]Croniz!I237+[8]Denny!I237+'[8]Dn-casos'!I237:J238+[8]Elizabeth!I237+[8]FRANCISCO!I237+[8]FRANKLIN!I237+[8]FREDDY!I237+'[8]FREDDY m'!I237:J238+[8]GLORIA!I237+[8]harold!I237+'[8]johanna e'!I237:J238+[8]jose!I237+[8]meldrick!I237+[8]MIOLANNY!I237+[8]Nancy!I237+[8]Richard!I237+'[8]Robert '!I237:J238+[8]CLEMENTE!I237+'[8]ROBERTO Q'!I237:J238+'[8]ROBINSON '!I237:J238+[8]Valentin!I237+[8]yasmely!I237+'[8]yubelky '!I237:J238+[8]YURISAN!I237</f>
        <v>72</v>
      </c>
      <c r="J237" s="1404">
        <f>[8]AMAURY!J237+'[8]ANA '!J237:K238+[8]ANDREA!J237+[8]ANNA!J237+'[8]ASIA '!J237:K238+'[8]Carlos B'!J237:K238+[8]CHRYSTIE!J237+[8]Croniz!J237+[8]Denny!J237+'[8]Dn-casos'!J237:K238+[8]Elizabeth!J237+[8]FRANCISCO!J237+[8]FRANKLIN!J237+[8]FREDDY!J237+'[8]FREDDY m'!J237:K238+[8]GLORIA!J237+[8]harold!J237+'[8]johanna e'!J237:K238+[8]jose!J237+[8]meldrick!J237+[8]MIOLANNY!J237+[8]Nancy!J237+[8]Richard!J237+'[8]Robert '!J237:K238+[8]CLEMENTE!J237+'[8]ROBERTO Q'!J237:K238+'[8]ROBINSON '!J237:K238+[8]Valentin!J237+[8]yasmely!J237+'[8]yubelky '!J237:K238+[8]YURISAN!J237</f>
        <v>0</v>
      </c>
      <c r="K237" s="341"/>
      <c r="L237" s="342"/>
    </row>
    <row r="238" spans="2:13" ht="14.25" customHeight="1" thickTop="1" thickBot="1" x14ac:dyDescent="0.25">
      <c r="B238" s="316"/>
      <c r="C238" s="316"/>
      <c r="D238" s="340"/>
      <c r="E238" s="464" t="s">
        <v>144</v>
      </c>
      <c r="F238" s="437"/>
      <c r="G238" s="437"/>
      <c r="H238" s="438"/>
      <c r="I238" s="1404">
        <f>[8]AMAURY!I238+'[8]ANA '!I238:J239+[8]ANDREA!I238+[8]ANNA!I238+'[8]ASIA '!I238:J239+'[8]Carlos B'!I238:J239+[8]CHRYSTIE!I238+[8]Croniz!I238+[8]Denny!I238+'[8]Dn-casos'!I238:J239+[8]Elizabeth!I238+[8]FRANCISCO!I238+[8]FRANKLIN!I238+[8]FREDDY!I238+'[8]FREDDY m'!I238:J239+[8]GLORIA!I238+[8]harold!I238+'[8]johanna e'!I238:J239+[8]jose!I238+[8]meldrick!I238+[8]MIOLANNY!I238+[8]Nancy!I238+[8]Richard!I238+'[8]Robert '!I238:J239+[8]CLEMENTE!I238+'[8]ROBERTO Q'!I238:J239+'[8]ROBINSON '!I238:J239+[8]Valentin!I238+[8]yasmely!I238+'[8]yubelky '!I238:J239+[8]YURISAN!I238</f>
        <v>8</v>
      </c>
      <c r="J238" s="1404">
        <f>[8]AMAURY!J238+'[8]ANA '!J238:K239+[8]ANDREA!J238+[8]ANNA!J238+'[8]ASIA '!J238:K239+'[8]Carlos B'!J238:K239+[8]CHRYSTIE!J238+[8]Croniz!J238+[8]Denny!J238+'[8]Dn-casos'!J238:K239+[8]Elizabeth!J238+[8]FRANCISCO!J238+[8]FRANKLIN!J238+[8]FREDDY!J238+'[8]FREDDY m'!J238:K239+[8]GLORIA!J238+[8]harold!J238+'[8]johanna e'!J238:K239+[8]jose!J238+[8]meldrick!J238+[8]MIOLANNY!J238+[8]Nancy!J238+[8]Richard!J238+'[8]Robert '!J238:K239+[8]CLEMENTE!J238+'[8]ROBERTO Q'!J238:K239+'[8]ROBINSON '!J238:K239+[8]Valentin!J238+[8]yasmely!J238+'[8]yubelky '!J238:K239+[8]YURISAN!J238</f>
        <v>0</v>
      </c>
      <c r="K238" s="341"/>
      <c r="L238" s="342"/>
    </row>
    <row r="239" spans="2:13" ht="14.25" customHeight="1" thickTop="1" thickBot="1" x14ac:dyDescent="0.25">
      <c r="B239" s="316"/>
      <c r="C239" s="316"/>
      <c r="D239" s="340"/>
      <c r="E239" s="499" t="s">
        <v>24</v>
      </c>
      <c r="F239" s="440"/>
      <c r="G239" s="440"/>
      <c r="H239" s="441"/>
      <c r="I239" s="1404">
        <f>[8]AMAURY!I239+'[8]ANA '!I239:J240+[8]ANDREA!I239+[8]ANNA!I239+'[8]ASIA '!I239:J240+'[8]Carlos B'!I239:J240+[8]CHRYSTIE!I239+[8]Croniz!I239+[8]Denny!I239+'[8]Dn-casos'!I239:J240+[8]Elizabeth!I239+[8]FRANCISCO!I239+[8]FRANKLIN!I239+[8]FREDDY!I239+'[8]FREDDY m'!I239:J240+[8]GLORIA!I239+[8]harold!I239+'[8]johanna e'!I239:J240+[8]jose!I239+[8]meldrick!I239+[8]MIOLANNY!I239+[8]Nancy!I239+[8]Richard!I239+'[8]Robert '!I239:J240+[8]CLEMENTE!I239+'[8]ROBERTO Q'!I239:J240+'[8]ROBINSON '!I239:J240+[8]Valentin!I239+[8]yasmely!I239+'[8]yubelky '!I239:J240+[8]YURISAN!I239</f>
        <v>124</v>
      </c>
      <c r="J239" s="1404">
        <f>[8]AMAURY!J239+'[8]ANA '!J239:K240+[8]ANDREA!J239+[8]ANNA!J239+'[8]ASIA '!J239:K240+'[8]Carlos B'!J239:K240+[8]CHRYSTIE!J239+[8]Croniz!J239+[8]Denny!J239+'[8]Dn-casos'!J239:K240+[8]Elizabeth!J239+[8]FRANCISCO!J239+[8]FRANKLIN!J239+[8]FREDDY!J239+'[8]FREDDY m'!J239:K240+[8]GLORIA!J239+[8]harold!J239+'[8]johanna e'!J239:K240+[8]jose!J239+[8]meldrick!J239+[8]MIOLANNY!J239+[8]Nancy!J239+[8]Richard!J239+'[8]Robert '!J239:K240+[8]CLEMENTE!J239+'[8]ROBERTO Q'!J239:K240+'[8]ROBINSON '!J239:K240+[8]Valentin!J239+[8]yasmely!J239+'[8]yubelky '!J239:K240+[8]YURISAN!J239</f>
        <v>0</v>
      </c>
      <c r="K239" s="341"/>
      <c r="L239" s="342"/>
    </row>
    <row r="240" spans="2:13" ht="14.25" customHeight="1" thickTop="1" thickBot="1" x14ac:dyDescent="0.25">
      <c r="B240" s="316"/>
      <c r="C240" s="316"/>
      <c r="D240" s="340"/>
      <c r="E240" s="499" t="s">
        <v>12</v>
      </c>
      <c r="F240" s="440"/>
      <c r="G240" s="440"/>
      <c r="H240" s="441"/>
      <c r="I240" s="1404">
        <f>[8]AMAURY!I240+'[8]ANA '!I240:J241+[8]ANDREA!I240+[8]ANNA!I240+'[8]ASIA '!I240:J241+'[8]Carlos B'!I240:J241+[8]CHRYSTIE!I240+[8]Croniz!I240+[8]Denny!I240+'[8]Dn-casos'!I240:J241+[8]Elizabeth!I240+[8]FRANCISCO!I240+[8]FRANKLIN!I240+[8]FREDDY!I240+'[8]FREDDY m'!I240:J241+[8]GLORIA!I240+[8]harold!I240+'[8]johanna e'!I240:J241+[8]jose!I240+[8]meldrick!I240+[8]MIOLANNY!I240+[8]Nancy!I240+[8]Richard!I240+'[8]Robert '!I240:J241+[8]CLEMENTE!I240+'[8]ROBERTO Q'!I240:J241+'[8]ROBINSON '!I240:J241+[8]Valentin!I240+[8]yasmely!I240+'[8]yubelky '!I240:J241+[8]YURISAN!I240</f>
        <v>0</v>
      </c>
      <c r="J240" s="1404">
        <f>[8]AMAURY!J240+'[8]ANA '!J240:K241+[8]ANDREA!J240+[8]ANNA!J240+'[8]ASIA '!J240:K241+'[8]Carlos B'!J240:K241+[8]CHRYSTIE!J240+[8]Croniz!J240+[8]Denny!J240+'[8]Dn-casos'!J240:K241+[8]Elizabeth!J240+[8]FRANCISCO!J240+[8]FRANKLIN!J240+[8]FREDDY!J240+'[8]FREDDY m'!J240:K241+[8]GLORIA!J240+[8]harold!J240+'[8]johanna e'!J240:K241+[8]jose!J240+[8]meldrick!J240+[8]MIOLANNY!J240+[8]Nancy!J240+[8]Richard!J240+'[8]Robert '!J240:K241+[8]CLEMENTE!J240+'[8]ROBERTO Q'!J240:K241+'[8]ROBINSON '!J240:K241+[8]Valentin!J240+[8]yasmely!J240+'[8]yubelky '!J240:K241+[8]YURISAN!J240</f>
        <v>0</v>
      </c>
      <c r="K240" s="341"/>
      <c r="L240" s="342"/>
      <c r="M240" s="500"/>
    </row>
    <row r="241" spans="2:12" ht="14.25" customHeight="1" thickTop="1" thickBot="1" x14ac:dyDescent="0.3">
      <c r="B241" s="316"/>
      <c r="C241" s="316"/>
      <c r="D241" s="340"/>
      <c r="E241" s="1401" t="s">
        <v>32</v>
      </c>
      <c r="F241" s="1402"/>
      <c r="G241" s="1402"/>
      <c r="H241" s="1403"/>
      <c r="I241" s="1367">
        <f>(I242+I243+I244+I245)</f>
        <v>358</v>
      </c>
      <c r="J241" s="1367"/>
      <c r="K241" s="341"/>
      <c r="L241" s="342"/>
    </row>
    <row r="242" spans="2:12" ht="14.25" customHeight="1" thickTop="1" thickBot="1" x14ac:dyDescent="0.25">
      <c r="B242" s="316"/>
      <c r="C242" s="316"/>
      <c r="D242" s="340"/>
      <c r="E242" s="498" t="s">
        <v>9</v>
      </c>
      <c r="F242" s="431"/>
      <c r="G242" s="431"/>
      <c r="H242" s="431"/>
      <c r="I242" s="1404">
        <f>[8]AMAURY!I242+'[8]ANA '!I242:J243+[8]ANDREA!I242+[8]ANNA!I242+'[8]ASIA '!I242:J243+'[8]Carlos B'!I242:J243+[8]CHRYSTIE!I242+[8]Croniz!I242+[8]Denny!I242+'[8]Dn-casos'!I242:J243+[8]Elizabeth!I242+[8]FRANCISCO!I242+[8]FRANKLIN!I242+[8]FREDDY!I242+'[8]FREDDY m'!I242:J243+[8]GLORIA!I242+[8]harold!I242+'[8]johanna e'!I242:J243+[8]jose!I242+[8]meldrick!I242+[8]MIOLANNY!I242+[8]Nancy!I242+[8]Richard!I242+'[8]Robert '!I242:J243+[8]CLEMENTE!I242+'[8]ROBERTO Q'!I242:J243+'[8]ROBINSON '!I242:J243+[8]Valentin!I242+[8]yasmely!I242+'[8]yubelky '!I242:J243+[8]YURISAN!I242</f>
        <v>95</v>
      </c>
      <c r="J242" s="1404">
        <f>[8]AMAURY!J242+'[8]ANA '!J242:K243+[8]ANDREA!J242+[8]ANNA!J242+'[8]ASIA '!J242:K243+'[8]Carlos B'!J242:K243+[8]CHRYSTIE!J242+[8]Croniz!J242+[8]Denny!J242+'[8]Dn-casos'!J242:K243+[8]Elizabeth!J242+[8]FRANCISCO!J242+[8]FRANKLIN!J242+[8]FREDDY!J242+'[8]FREDDY m'!J242:K243+[8]GLORIA!J242+[8]harold!J242+'[8]johanna e'!J242:K243+[8]jose!J242+[8]meldrick!J242+[8]MIOLANNY!J242+[8]Nancy!J242+[8]Richard!J242+'[8]Robert '!J242:K243+[8]CLEMENTE!J242+'[8]ROBERTO Q'!J242:K243+'[8]ROBINSON '!J242:K243+[8]Valentin!J242+[8]yasmely!J242+'[8]yubelky '!J242:K243+[8]YURISAN!J242</f>
        <v>0</v>
      </c>
      <c r="K242" s="341"/>
      <c r="L242" s="501"/>
    </row>
    <row r="243" spans="2:12" ht="14.25" customHeight="1" thickTop="1" thickBot="1" x14ac:dyDescent="0.25">
      <c r="B243" s="316"/>
      <c r="C243" s="316"/>
      <c r="D243" s="340"/>
      <c r="E243" s="464" t="s">
        <v>144</v>
      </c>
      <c r="F243" s="437"/>
      <c r="G243" s="437"/>
      <c r="H243" s="438"/>
      <c r="I243" s="1404">
        <f>[8]AMAURY!I243+'[8]ANA '!I243:J244+[8]ANDREA!I243+[8]ANNA!I243+'[8]ASIA '!I243:J244+'[8]Carlos B'!I243:J244+[8]CHRYSTIE!I243+[8]Croniz!I243+[8]Denny!I243+'[8]Dn-casos'!I243:J244+[8]Elizabeth!I243+[8]FRANCISCO!I243+[8]FRANKLIN!I243+[8]FREDDY!I243+'[8]FREDDY m'!I243:J244+[8]GLORIA!I243+[8]harold!I243+'[8]johanna e'!I243:J244+[8]jose!I243+[8]meldrick!I243+[8]MIOLANNY!I243+[8]Nancy!I243+[8]Richard!I243+'[8]Robert '!I243:J244+[8]CLEMENTE!I243+'[8]ROBERTO Q'!I243:J244+'[8]ROBINSON '!I243:J244+[8]Valentin!I243+[8]yasmely!I243+'[8]yubelky '!I243:J244+[8]YURISAN!I243</f>
        <v>3</v>
      </c>
      <c r="J243" s="1404">
        <f>[8]AMAURY!J243+'[8]ANA '!J243:K244+[8]ANDREA!J243+[8]ANNA!J243+'[8]ASIA '!J243:K244+'[8]Carlos B'!J243:K244+[8]CHRYSTIE!J243+[8]Croniz!J243+[8]Denny!J243+'[8]Dn-casos'!J243:K244+[8]Elizabeth!J243+[8]FRANCISCO!J243+[8]FRANKLIN!J243+[8]FREDDY!J243+'[8]FREDDY m'!J243:K244+[8]GLORIA!J243+[8]harold!J243+'[8]johanna e'!J243:K244+[8]jose!J243+[8]meldrick!J243+[8]MIOLANNY!J243+[8]Nancy!J243+[8]Richard!J243+'[8]Robert '!J243:K244+[8]CLEMENTE!J243+'[8]ROBERTO Q'!J243:K244+'[8]ROBINSON '!J243:K244+[8]Valentin!J243+[8]yasmely!J243+'[8]yubelky '!J243:K244+[8]YURISAN!J243</f>
        <v>0</v>
      </c>
      <c r="K243" s="341"/>
      <c r="L243" s="501"/>
    </row>
    <row r="244" spans="2:12" ht="14.25" customHeight="1" thickTop="1" thickBot="1" x14ac:dyDescent="0.25">
      <c r="B244" s="316"/>
      <c r="C244" s="316"/>
      <c r="D244" s="340"/>
      <c r="E244" s="499" t="s">
        <v>24</v>
      </c>
      <c r="F244" s="440"/>
      <c r="G244" s="440"/>
      <c r="H244" s="441"/>
      <c r="I244" s="1404">
        <f>[8]AMAURY!I244+'[8]ANA '!I244:J245+[8]ANDREA!I244+[8]ANNA!I244+'[8]ASIA '!I244:J245+'[8]Carlos B'!I244:J245+[8]CHRYSTIE!I244+[8]Croniz!I244+[8]Denny!I244+'[8]Dn-casos'!I244:J245+[8]Elizabeth!I244+[8]FRANCISCO!I244+[8]FRANKLIN!I244+[8]FREDDY!I244+'[8]FREDDY m'!I244:J245+[8]GLORIA!I244+[8]harold!I244+'[8]johanna e'!I244:J245+[8]jose!I244+[8]meldrick!I244+[8]MIOLANNY!I244+[8]Nancy!I244+[8]Richard!I244+'[8]Robert '!I244:J245+[8]CLEMENTE!I244+'[8]ROBERTO Q'!I244:J245+'[8]ROBINSON '!I244:J245+[8]Valentin!I244+[8]yasmely!I244+'[8]yubelky '!I244:J245+[8]YURISAN!I244</f>
        <v>120</v>
      </c>
      <c r="J244" s="1404">
        <f>[8]AMAURY!J244+'[8]ANA '!J244:K245+[8]ANDREA!J244+[8]ANNA!J244+'[8]ASIA '!J244:K245+'[8]Carlos B'!J244:K245+[8]CHRYSTIE!J244+[8]Croniz!J244+[8]Denny!J244+'[8]Dn-casos'!J244:K245+[8]Elizabeth!J244+[8]FRANCISCO!J244+[8]FRANKLIN!J244+[8]FREDDY!J244+'[8]FREDDY m'!J244:K245+[8]GLORIA!J244+[8]harold!J244+'[8]johanna e'!J244:K245+[8]jose!J244+[8]meldrick!J244+[8]MIOLANNY!J244+[8]Nancy!J244+[8]Richard!J244+'[8]Robert '!J244:K245+[8]CLEMENTE!J244+'[8]ROBERTO Q'!J244:K245+'[8]ROBINSON '!J244:K245+[8]Valentin!J244+[8]yasmely!J244+'[8]yubelky '!J244:K245+[8]YURISAN!J244</f>
        <v>0</v>
      </c>
      <c r="K244" s="341"/>
      <c r="L244" s="342"/>
    </row>
    <row r="245" spans="2:12" ht="14.25" customHeight="1" thickTop="1" thickBot="1" x14ac:dyDescent="0.25">
      <c r="B245" s="316"/>
      <c r="C245" s="316"/>
      <c r="D245" s="502"/>
      <c r="E245" s="464" t="s">
        <v>39</v>
      </c>
      <c r="F245" s="440"/>
      <c r="G245" s="440"/>
      <c r="H245" s="441"/>
      <c r="I245" s="1404">
        <f>[8]AMAURY!I245+'[8]ANA '!I245:J246+[8]ANDREA!I245+[8]ANNA!I245+'[8]ASIA '!I245:J246+'[8]Carlos B'!I245:J246+[8]CHRYSTIE!I245+[8]Croniz!I245+[8]Denny!I245+'[8]Dn-casos'!I245:J246+[8]Elizabeth!I245+[8]FRANCISCO!I245+[8]FRANKLIN!I245+[8]FREDDY!I245+'[8]FREDDY m'!I245:J246+[8]GLORIA!I245+[8]harold!I245+'[8]johanna e'!I245:J246+[8]jose!I245+[8]meldrick!I245+[8]MIOLANNY!I245+[8]Nancy!I245+[8]Richard!I245+'[8]Robert '!I245:J246+[8]CLEMENTE!I245+'[8]ROBERTO Q'!I245:J246+'[8]ROBINSON '!I245:J246+[8]Valentin!I245+[8]yasmely!I245+'[8]yubelky '!I245:J246+[8]YURISAN!I245</f>
        <v>140</v>
      </c>
      <c r="J245" s="1404">
        <f>[8]AMAURY!J245+'[8]ANA '!J245:K246+[8]ANDREA!J245+[8]ANNA!J245+'[8]ASIA '!J245:K246+'[8]Carlos B'!J245:K246+[8]CHRYSTIE!J245+[8]Croniz!J245+[8]Denny!J245+'[8]Dn-casos'!J245:K246+[8]Elizabeth!J245+[8]FRANCISCO!J245+[8]FRANKLIN!J245+[8]FREDDY!J245+'[8]FREDDY m'!J245:K246+[8]GLORIA!J245+[8]harold!J245+'[8]johanna e'!J245:K246+[8]jose!J245+[8]meldrick!J245+[8]MIOLANNY!J245+[8]Nancy!J245+[8]Richard!J245+'[8]Robert '!J245:K246+[8]CLEMENTE!J245+'[8]ROBERTO Q'!J245:K246+'[8]ROBINSON '!J245:K246+[8]Valentin!J245+[8]yasmely!J245+'[8]yubelky '!J245:K246+[8]YURISAN!J245</f>
        <v>0</v>
      </c>
      <c r="K245" s="341"/>
      <c r="L245" s="342"/>
    </row>
    <row r="246" spans="2:12" ht="16.5" thickTop="1" thickBot="1" x14ac:dyDescent="0.25">
      <c r="B246" s="316"/>
      <c r="C246" s="503"/>
      <c r="D246" s="857" t="s">
        <v>166</v>
      </c>
      <c r="E246" s="452"/>
      <c r="F246" s="505"/>
      <c r="G246" s="454"/>
      <c r="H246" s="467"/>
      <c r="I246" s="1323">
        <f>(I247+I248+I249+I250)</f>
        <v>196</v>
      </c>
      <c r="J246" s="1323"/>
      <c r="K246" s="316"/>
      <c r="L246" s="342"/>
    </row>
    <row r="247" spans="2:12" ht="14.25" customHeight="1" thickTop="1" thickBot="1" x14ac:dyDescent="0.25">
      <c r="B247" s="316"/>
      <c r="C247" s="321"/>
      <c r="D247" s="506"/>
      <c r="E247" s="507" t="s">
        <v>169</v>
      </c>
      <c r="F247" s="508"/>
      <c r="G247" s="508"/>
      <c r="H247" s="509"/>
      <c r="I247" s="1400">
        <f>[8]AMAURY!I247+'[8]ANA '!I247:J248+[8]ANDREA!I247+[8]ANNA!I247+'[8]ASIA '!I247:J248+'[8]Carlos B'!I247:J248+[8]CHRYSTIE!I247+[8]Croniz!I247+[8]Denny!I247+'[8]Dn-casos'!I247:J248+[8]Elizabeth!I247+[8]FRANCISCO!I247+[8]FRANKLIN!I247+[8]FREDDY!I247+'[8]FREDDY m'!I247:J248+[8]GLORIA!I247+[8]harold!I247+'[8]johanna e'!I247:J248+[8]jose!I247+[8]meldrick!I247+[8]MIOLANNY!I247+[8]Nancy!I247+[8]Richard!I247+'[8]Robert '!I247:J248+[8]CLEMENTE!I247+'[8]ROBERTO Q'!I247:J248+'[8]ROBINSON '!I247:J248+[8]Valentin!I247+[8]yasmely!I247+'[8]yubelky '!I247:J248+[8]YURISAN!I247</f>
        <v>56</v>
      </c>
      <c r="J247" s="1400">
        <f>[8]AMAURY!J247+'[8]ANA '!J247:K248+[8]ANDREA!J247+[8]ANNA!J247+'[8]ASIA '!J247:K248+'[8]Carlos B'!J247:K248+[8]CHRYSTIE!J247+[8]Croniz!J247+[8]Denny!J247+'[8]Dn-casos'!J247:K248+[8]Elizabeth!J247+[8]FRANCISCO!J247+[8]FRANKLIN!J247+[8]FREDDY!J247+'[8]FREDDY m'!J247:K248+[8]GLORIA!J247+[8]harold!J247+'[8]johanna e'!J247:K248+[8]jose!J247+[8]meldrick!J247+[8]MIOLANNY!J247+[8]Nancy!J247+[8]Richard!J247+'[8]Robert '!J247:K248+[8]CLEMENTE!J247+'[8]ROBERTO Q'!J247:K248+'[8]ROBINSON '!J247:K248+[8]Valentin!J247+[8]yasmely!J247+'[8]yubelky '!J247:K248+[8]YURISAN!J247</f>
        <v>0</v>
      </c>
      <c r="K247" s="316"/>
      <c r="L247" s="342"/>
    </row>
    <row r="248" spans="2:12" ht="14.25" customHeight="1" thickTop="1" thickBot="1" x14ac:dyDescent="0.25">
      <c r="B248" s="316"/>
      <c r="C248" s="510"/>
      <c r="D248" s="503"/>
      <c r="E248" s="508" t="s">
        <v>167</v>
      </c>
      <c r="F248" s="508"/>
      <c r="G248" s="508"/>
      <c r="H248" s="508"/>
      <c r="I248" s="1400">
        <f>[8]AMAURY!I248+'[8]ANA '!I248:J249+[8]ANDREA!I248+[8]ANNA!I248+'[8]ASIA '!I248:J249+'[8]Carlos B'!I248:J249+[8]CHRYSTIE!I248+[8]Croniz!I248+[8]Denny!I248+'[8]Dn-casos'!I248:J249+[8]Elizabeth!I248+[8]FRANCISCO!I248+[8]FRANKLIN!I248+[8]FREDDY!I248+'[8]FREDDY m'!I248:J249+[8]GLORIA!I248+[8]harold!I248+'[8]johanna e'!I248:J249+[8]jose!I248+[8]meldrick!I248+[8]MIOLANNY!I248+[8]Nancy!I248+[8]Richard!I248+'[8]Robert '!I248:J249+[8]CLEMENTE!I248+'[8]ROBERTO Q'!I248:J249+'[8]ROBINSON '!I248:J249+[8]Valentin!I248+[8]yasmely!I248+'[8]yubelky '!I248:J249+[8]YURISAN!I248</f>
        <v>48</v>
      </c>
      <c r="J248" s="1400">
        <f>[8]AMAURY!J248+'[8]ANA '!J248:K249+[8]ANDREA!J248+[8]ANNA!J248+'[8]ASIA '!J248:K249+'[8]Carlos B'!J248:K249+[8]CHRYSTIE!J248+[8]Croniz!J248+[8]Denny!J248+'[8]Dn-casos'!J248:K249+[8]Elizabeth!J248+[8]FRANCISCO!J248+[8]FRANKLIN!J248+[8]FREDDY!J248+'[8]FREDDY m'!J248:K249+[8]GLORIA!J248+[8]harold!J248+'[8]johanna e'!J248:K249+[8]jose!J248+[8]meldrick!J248+[8]MIOLANNY!J248+[8]Nancy!J248+[8]Richard!J248+'[8]Robert '!J248:K249+[8]CLEMENTE!J248+'[8]ROBERTO Q'!J248:K249+'[8]ROBINSON '!J248:K249+[8]Valentin!J248+[8]yasmely!J248+'[8]yubelky '!J248:K249+[8]YURISAN!J248</f>
        <v>0</v>
      </c>
      <c r="K248" s="316"/>
    </row>
    <row r="249" spans="2:12" ht="14.25" customHeight="1" thickTop="1" thickBot="1" x14ac:dyDescent="0.25">
      <c r="B249" s="316"/>
      <c r="C249" s="510"/>
      <c r="D249" s="503"/>
      <c r="E249" s="511" t="s">
        <v>168</v>
      </c>
      <c r="F249" s="508"/>
      <c r="G249" s="508"/>
      <c r="H249" s="509"/>
      <c r="I249" s="1400">
        <f>[8]AMAURY!I249+'[8]ANA '!I249:J250+[8]ANDREA!I249+[8]ANNA!I249+'[8]ASIA '!I249:J250+'[8]Carlos B'!I249:J250+[8]CHRYSTIE!I249+[8]Croniz!I249+[8]Denny!I249+'[8]Dn-casos'!I249:J250+[8]Elizabeth!I249+[8]FRANCISCO!I249+[8]FRANKLIN!I249+[8]FREDDY!I249+'[8]FREDDY m'!I249:J250+[8]GLORIA!I249+[8]harold!I249+'[8]johanna e'!I249:J250+[8]jose!I249+[8]meldrick!I249+[8]MIOLANNY!I249+[8]Nancy!I249+[8]Richard!I249+'[8]Robert '!I249:J250+[8]CLEMENTE!I249+'[8]ROBERTO Q'!I249:J250+'[8]ROBINSON '!I249:J250+[8]Valentin!I249+[8]yasmely!I249+'[8]yubelky '!I249:J250+[8]YURISAN!I249</f>
        <v>63</v>
      </c>
      <c r="J249" s="1400">
        <f>[8]AMAURY!J249+'[8]ANA '!J249:K250+[8]ANDREA!J249+[8]ANNA!J249+'[8]ASIA '!J249:K250+'[8]Carlos B'!J249:K250+[8]CHRYSTIE!J249+[8]Croniz!J249+[8]Denny!J249+'[8]Dn-casos'!J249:K250+[8]Elizabeth!J249+[8]FRANCISCO!J249+[8]FRANKLIN!J249+[8]FREDDY!J249+'[8]FREDDY m'!J249:K250+[8]GLORIA!J249+[8]harold!J249+'[8]johanna e'!J249:K250+[8]jose!J249+[8]meldrick!J249+[8]MIOLANNY!J249+[8]Nancy!J249+[8]Richard!J249+'[8]Robert '!J249:K250+[8]CLEMENTE!J249+'[8]ROBERTO Q'!J249:K250+'[8]ROBINSON '!J249:K250+[8]Valentin!J249+[8]yasmely!J249+'[8]yubelky '!J249:K250+[8]YURISAN!J249</f>
        <v>0</v>
      </c>
      <c r="K249" s="316"/>
    </row>
    <row r="250" spans="2:12" ht="14.25" customHeight="1" thickTop="1" thickBot="1" x14ac:dyDescent="0.25">
      <c r="B250" s="316"/>
      <c r="C250" s="510"/>
      <c r="D250" s="503"/>
      <c r="E250" s="511" t="s">
        <v>170</v>
      </c>
      <c r="F250" s="508"/>
      <c r="G250" s="508"/>
      <c r="H250" s="509"/>
      <c r="I250" s="1400">
        <f>[8]AMAURY!I250+'[8]ANA '!I250:J251+[8]ANDREA!I250+[8]ANNA!I250+'[8]ASIA '!I250:J251+'[8]Carlos B'!I250:J251+[8]CHRYSTIE!I250+[8]Croniz!I250+[8]Denny!I250+'[8]Dn-casos'!I250:J251+[8]Elizabeth!I250+[8]FRANCISCO!I250+[8]FRANKLIN!I250+[8]FREDDY!I250+'[8]FREDDY m'!I250:J251+[8]GLORIA!I250+[8]harold!I250+'[8]johanna e'!I250:J251+[8]jose!I250+[8]meldrick!I250+[8]MIOLANNY!I250+[8]Nancy!I250+[8]Richard!I250+'[8]Robert '!I250:J251+[8]CLEMENTE!I250+'[8]ROBERTO Q'!I250:J251+'[8]ROBINSON '!I250:J251+[8]Valentin!I250+[8]yasmely!I250+'[8]yubelky '!I250:J251+[8]YURISAN!I250</f>
        <v>29</v>
      </c>
      <c r="J250" s="1400">
        <f>[8]AMAURY!J250+'[8]ANA '!J250:K251+[8]ANDREA!J250+[8]ANNA!J250+'[8]ASIA '!J250:K251+'[8]Carlos B'!J250:K251+[8]CHRYSTIE!J250+[8]Croniz!J250+[8]Denny!J250+'[8]Dn-casos'!J250:K251+[8]Elizabeth!J250+[8]FRANCISCO!J250+[8]FRANKLIN!J250+[8]FREDDY!J250+'[8]FREDDY m'!J250:K251+[8]GLORIA!J250+[8]harold!J250+'[8]johanna e'!J250:K251+[8]jose!J250+[8]meldrick!J250+[8]MIOLANNY!J250+[8]Nancy!J250+[8]Richard!J250+'[8]Robert '!J250:K251+[8]CLEMENTE!J250+'[8]ROBERTO Q'!J250:K251+'[8]ROBINSON '!J250:K251+[8]Valentin!J250+[8]yasmely!J250+'[8]yubelky '!J250:K251+[8]YURISAN!J250</f>
        <v>0</v>
      </c>
      <c r="K250" s="316"/>
    </row>
    <row r="251" spans="2:12" ht="14.25" customHeight="1" thickTop="1" thickBot="1" x14ac:dyDescent="0.3">
      <c r="B251" s="316"/>
      <c r="C251" s="427"/>
      <c r="D251" s="340"/>
      <c r="E251" s="512" t="s">
        <v>37</v>
      </c>
      <c r="F251" s="513"/>
      <c r="G251" s="513"/>
      <c r="H251" s="514"/>
      <c r="I251" s="1367">
        <f>I252+I253+I254</f>
        <v>7</v>
      </c>
      <c r="J251" s="1367"/>
      <c r="K251" s="316"/>
    </row>
    <row r="252" spans="2:12" ht="14.25" customHeight="1" thickTop="1" thickBot="1" x14ac:dyDescent="0.25">
      <c r="B252" s="316"/>
      <c r="C252" s="316"/>
      <c r="D252" s="340"/>
      <c r="E252" s="515" t="s">
        <v>13</v>
      </c>
      <c r="F252" s="437"/>
      <c r="G252" s="437"/>
      <c r="H252" s="438"/>
      <c r="I252" s="1400">
        <f>[8]AMAURY!I252+'[8]ANA '!I252:J253+[8]ANDREA!I252+[8]ANNA!I252+'[8]ASIA '!I252:J253+'[8]Carlos B'!I252:J253+[8]CHRYSTIE!I252+[8]Croniz!I252+[8]Denny!I252+'[8]Dn-casos'!I252:J253+[8]Elizabeth!I252+[8]FRANCISCO!I252+[8]FRANKLIN!I252+[8]FREDDY!I252+'[8]FREDDY m'!I252:J253+[8]GLORIA!I252+[8]harold!I252+'[8]johanna e'!I252:J253+[8]jose!I252+[8]meldrick!I252+[8]MIOLANNY!I252+[8]Nancy!I252+[8]Richard!I252+'[8]Robert '!I252:J253+[8]CLEMENTE!I252+'[8]ROBERTO Q'!I252:J253+'[8]ROBINSON '!I252:J253+[8]Valentin!I252+[8]yasmely!I252+'[8]yubelky '!I252:J253+[8]YURISAN!I252</f>
        <v>2</v>
      </c>
      <c r="J252" s="1400">
        <f>[8]AMAURY!J252+'[8]ANA '!J252:K253+[8]ANDREA!J252+[8]ANNA!J252+'[8]ASIA '!J252:K253+'[8]Carlos B'!J252:K253+[8]CHRYSTIE!J252+[8]Croniz!J252+[8]Denny!J252+'[8]Dn-casos'!J252:K253+[8]Elizabeth!J252+[8]FRANCISCO!J252+[8]FRANKLIN!J252+[8]FREDDY!J252+'[8]FREDDY m'!J252:K253+[8]GLORIA!J252+[8]harold!J252+'[8]johanna e'!J252:K253+[8]jose!J252+[8]meldrick!J252+[8]MIOLANNY!J252+[8]Nancy!J252+[8]Richard!J252+'[8]Robert '!J252:K253+[8]CLEMENTE!J252+'[8]ROBERTO Q'!J252:K253+'[8]ROBINSON '!J252:K253+[8]Valentin!J252+[8]yasmely!J252+'[8]yubelky '!J252:K253+[8]YURISAN!J252</f>
        <v>0</v>
      </c>
      <c r="K252" s="316"/>
    </row>
    <row r="253" spans="2:12" ht="14.25" customHeight="1" thickTop="1" thickBot="1" x14ac:dyDescent="0.25">
      <c r="B253" s="316"/>
      <c r="C253" s="427"/>
      <c r="D253" s="340"/>
      <c r="E253" s="516" t="s">
        <v>14</v>
      </c>
      <c r="F253" s="508"/>
      <c r="G253" s="508"/>
      <c r="H253" s="509"/>
      <c r="I253" s="1400">
        <f>[8]AMAURY!I253+'[8]ANA '!I253:J254+[8]ANDREA!I253+[8]ANNA!I253+'[8]ASIA '!I253:J254+'[8]Carlos B'!I253:J254+[8]CHRYSTIE!I253+[8]Croniz!I253+[8]Denny!I253+'[8]Dn-casos'!I253:J254+[8]Elizabeth!I253+[8]FRANCISCO!I253+[8]FRANKLIN!I253+[8]FREDDY!I253+'[8]FREDDY m'!I253:J254+[8]GLORIA!I253+[8]harold!I253+'[8]johanna e'!I253:J254+[8]jose!I253+[8]meldrick!I253+[8]MIOLANNY!I253+[8]Nancy!I253+[8]Richard!I253+'[8]Robert '!I253:J254+[8]CLEMENTE!I253+'[8]ROBERTO Q'!I253:J254+'[8]ROBINSON '!I253:J254+[8]Valentin!I253+[8]yasmely!I253+'[8]yubelky '!I253:J254+[8]YURISAN!I253</f>
        <v>5</v>
      </c>
      <c r="J253" s="1400">
        <f>[8]AMAURY!J253+'[8]ANA '!J253:K254+[8]ANDREA!J253+[8]ANNA!J253+'[8]ASIA '!J253:K254+'[8]Carlos B'!J253:K254+[8]CHRYSTIE!J253+[8]Croniz!J253+[8]Denny!J253+'[8]Dn-casos'!J253:K254+[8]Elizabeth!J253+[8]FRANCISCO!J253+[8]FRANKLIN!J253+[8]FREDDY!J253+'[8]FREDDY m'!J253:K254+[8]GLORIA!J253+[8]harold!J253+'[8]johanna e'!J253:K254+[8]jose!J253+[8]meldrick!J253+[8]MIOLANNY!J253+[8]Nancy!J253+[8]Richard!J253+'[8]Robert '!J253:K254+[8]CLEMENTE!J253+'[8]ROBERTO Q'!J253:K254+'[8]ROBINSON '!J253:K254+[8]Valentin!J253+[8]yasmely!J253+'[8]yubelky '!J253:K254+[8]YURISAN!J253</f>
        <v>0</v>
      </c>
      <c r="K253" s="316"/>
    </row>
    <row r="254" spans="2:12" ht="14.25" customHeight="1" thickTop="1" thickBot="1" x14ac:dyDescent="0.25">
      <c r="B254" s="316"/>
      <c r="C254" s="427"/>
      <c r="D254" s="340"/>
      <c r="E254" s="517" t="s">
        <v>89</v>
      </c>
      <c r="F254" s="508"/>
      <c r="G254" s="508"/>
      <c r="H254" s="509"/>
      <c r="I254" s="1400">
        <f>[8]AMAURY!I254+'[8]ANA '!I254:J255+[8]ANDREA!I254+[8]ANNA!I254+'[8]ASIA '!I254:J255+'[8]Carlos B'!I254:J255+[8]CHRYSTIE!I254+[8]Croniz!I254+[8]Denny!I254+'[8]Dn-casos'!I254:J255+[8]Elizabeth!I254+[8]FRANCISCO!I254+[8]FRANKLIN!I254+[8]FREDDY!I254+'[8]FREDDY m'!I254:J255+[8]GLORIA!I254+[8]harold!I254+'[8]johanna e'!I254:J255+[8]jose!I254+[8]meldrick!I254+[8]MIOLANNY!I254+[8]Nancy!I254+[8]Richard!I254+'[8]Robert '!I254:J255+[8]CLEMENTE!I254+'[8]ROBERTO Q'!I254:J255+'[8]ROBINSON '!I254:J255+[8]Valentin!I254+[8]yasmely!I254+'[8]yubelky '!I254:J255+[8]YURISAN!I254</f>
        <v>0</v>
      </c>
      <c r="J254" s="1400">
        <f>[8]AMAURY!J254+'[8]ANA '!J254:K255+[8]ANDREA!J254+[8]ANNA!J254+'[8]ASIA '!J254:K255+'[8]Carlos B'!J254:K255+[8]CHRYSTIE!J254+[8]Croniz!J254+[8]Denny!J254+'[8]Dn-casos'!J254:K255+[8]Elizabeth!J254+[8]FRANCISCO!J254+[8]FRANKLIN!J254+[8]FREDDY!J254+'[8]FREDDY m'!J254:K255+[8]GLORIA!J254+[8]harold!J254+'[8]johanna e'!J254:K255+[8]jose!J254+[8]meldrick!J254+[8]MIOLANNY!J254+[8]Nancy!J254+[8]Richard!J254+'[8]Robert '!J254:K255+[8]CLEMENTE!J254+'[8]ROBERTO Q'!J254:K255+'[8]ROBINSON '!J254:K255+[8]Valentin!J254+[8]yasmely!J254+'[8]yubelky '!J254:K255+[8]YURISAN!J254</f>
        <v>0</v>
      </c>
      <c r="K254" s="317"/>
    </row>
    <row r="255" spans="2:12" ht="15" customHeight="1" thickTop="1" thickBot="1" x14ac:dyDescent="0.25">
      <c r="B255" s="316"/>
      <c r="C255" s="518" t="s">
        <v>171</v>
      </c>
      <c r="D255" s="519"/>
      <c r="E255" s="519"/>
      <c r="F255" s="519"/>
      <c r="G255" s="520"/>
      <c r="H255" s="1334" t="s">
        <v>0</v>
      </c>
      <c r="I255" s="1405"/>
      <c r="J255" s="1399"/>
      <c r="K255" s="316"/>
    </row>
    <row r="256" spans="2:12" ht="15" customHeight="1" thickTop="1" x14ac:dyDescent="0.2">
      <c r="B256" s="317"/>
      <c r="C256" s="521"/>
      <c r="D256" s="522"/>
      <c r="E256" s="522"/>
      <c r="F256" s="522"/>
      <c r="G256" s="523"/>
      <c r="H256" s="1406">
        <f>(F10+J15-F21+J77-H90)</f>
        <v>11166</v>
      </c>
      <c r="I256" s="1407"/>
      <c r="J256" s="1408"/>
      <c r="K256" s="317"/>
    </row>
    <row r="257" spans="2:11" ht="15" customHeight="1" thickBot="1" x14ac:dyDescent="0.25">
      <c r="B257" s="317"/>
      <c r="C257" s="524"/>
      <c r="D257" s="525"/>
      <c r="E257" s="525"/>
      <c r="F257" s="525"/>
      <c r="G257" s="526"/>
      <c r="H257" s="1409"/>
      <c r="I257" s="1410"/>
      <c r="J257" s="1411"/>
      <c r="K257" s="317"/>
    </row>
    <row r="258" spans="2:11" ht="13.5" thickTop="1" x14ac:dyDescent="0.2">
      <c r="B258" s="317"/>
      <c r="C258" s="317"/>
      <c r="D258" s="317"/>
      <c r="E258" s="317"/>
      <c r="F258" s="317"/>
      <c r="G258" s="317"/>
      <c r="H258" s="317"/>
      <c r="I258" s="317"/>
      <c r="J258" s="317"/>
      <c r="K258" s="317"/>
    </row>
    <row r="260" spans="2:11" x14ac:dyDescent="0.2">
      <c r="E260" s="527"/>
    </row>
    <row r="261" spans="2:11" x14ac:dyDescent="0.2">
      <c r="E261" s="527"/>
    </row>
    <row r="262" spans="2:11" x14ac:dyDescent="0.2">
      <c r="E262" s="527"/>
    </row>
    <row r="263" spans="2:11" x14ac:dyDescent="0.2">
      <c r="E263" s="527"/>
    </row>
    <row r="264" spans="2:11" x14ac:dyDescent="0.2">
      <c r="E264" s="527"/>
    </row>
    <row r="265" spans="2:11" x14ac:dyDescent="0.2">
      <c r="E265" s="332"/>
    </row>
    <row r="267" spans="2:11" x14ac:dyDescent="0.2">
      <c r="E267" s="332"/>
    </row>
  </sheetData>
  <mergeCells count="204">
    <mergeCell ref="H255:J255"/>
    <mergeCell ref="H256:J257"/>
    <mergeCell ref="I249:J249"/>
    <mergeCell ref="I250:J250"/>
    <mergeCell ref="I251:J251"/>
    <mergeCell ref="I252:J252"/>
    <mergeCell ref="I253:J253"/>
    <mergeCell ref="I254:J254"/>
    <mergeCell ref="I243:J243"/>
    <mergeCell ref="I244:J244"/>
    <mergeCell ref="I245:J245"/>
    <mergeCell ref="I246:J246"/>
    <mergeCell ref="I247:J247"/>
    <mergeCell ref="I248:J248"/>
    <mergeCell ref="I238:J238"/>
    <mergeCell ref="I239:J239"/>
    <mergeCell ref="I240:J240"/>
    <mergeCell ref="E241:H241"/>
    <mergeCell ref="I241:J241"/>
    <mergeCell ref="I242:J242"/>
    <mergeCell ref="I232:J232"/>
    <mergeCell ref="I233:J233"/>
    <mergeCell ref="I234:J234"/>
    <mergeCell ref="I235:J235"/>
    <mergeCell ref="I236:J236"/>
    <mergeCell ref="I237:J237"/>
    <mergeCell ref="I226:J226"/>
    <mergeCell ref="I227:J227"/>
    <mergeCell ref="I228:J228"/>
    <mergeCell ref="I229:J229"/>
    <mergeCell ref="I230:J230"/>
    <mergeCell ref="I231:J231"/>
    <mergeCell ref="I220:J220"/>
    <mergeCell ref="I221:J221"/>
    <mergeCell ref="I222:J222"/>
    <mergeCell ref="I223:J223"/>
    <mergeCell ref="I224:J224"/>
    <mergeCell ref="I225:J225"/>
    <mergeCell ref="I214:J214"/>
    <mergeCell ref="I215:J215"/>
    <mergeCell ref="I216:J216"/>
    <mergeCell ref="I217:J217"/>
    <mergeCell ref="I218:J218"/>
    <mergeCell ref="I219:J219"/>
    <mergeCell ref="I208:J208"/>
    <mergeCell ref="I209:J209"/>
    <mergeCell ref="I210:J210"/>
    <mergeCell ref="I211:J211"/>
    <mergeCell ref="I212:J212"/>
    <mergeCell ref="I213:J213"/>
    <mergeCell ref="I202:J202"/>
    <mergeCell ref="I203:J203"/>
    <mergeCell ref="I204:J204"/>
    <mergeCell ref="I205:J205"/>
    <mergeCell ref="I206:J206"/>
    <mergeCell ref="I207:J207"/>
    <mergeCell ref="I196:J196"/>
    <mergeCell ref="I197:J197"/>
    <mergeCell ref="I198:J198"/>
    <mergeCell ref="I199:J199"/>
    <mergeCell ref="I200:J200"/>
    <mergeCell ref="I201:J201"/>
    <mergeCell ref="I190:J190"/>
    <mergeCell ref="I191:J191"/>
    <mergeCell ref="I192:J192"/>
    <mergeCell ref="I193:J193"/>
    <mergeCell ref="I194:J194"/>
    <mergeCell ref="I195:J195"/>
    <mergeCell ref="I184:J184"/>
    <mergeCell ref="I185:J185"/>
    <mergeCell ref="I186:J186"/>
    <mergeCell ref="I187:J187"/>
    <mergeCell ref="I188:J188"/>
    <mergeCell ref="I189:J189"/>
    <mergeCell ref="I178:J178"/>
    <mergeCell ref="I179:J179"/>
    <mergeCell ref="I180:J180"/>
    <mergeCell ref="I181:J181"/>
    <mergeCell ref="I182:J182"/>
    <mergeCell ref="I183:J183"/>
    <mergeCell ref="I172:J172"/>
    <mergeCell ref="I173:J173"/>
    <mergeCell ref="I174:J174"/>
    <mergeCell ref="I175:J175"/>
    <mergeCell ref="I176:J176"/>
    <mergeCell ref="I177:J177"/>
    <mergeCell ref="I166:J166"/>
    <mergeCell ref="I167:J167"/>
    <mergeCell ref="I168:J168"/>
    <mergeCell ref="I169:J169"/>
    <mergeCell ref="I170:J170"/>
    <mergeCell ref="I171:J171"/>
    <mergeCell ref="I160:J160"/>
    <mergeCell ref="I161:J161"/>
    <mergeCell ref="I162:J162"/>
    <mergeCell ref="I163:J163"/>
    <mergeCell ref="I164:J164"/>
    <mergeCell ref="I165:J165"/>
    <mergeCell ref="I154:J154"/>
    <mergeCell ref="I155:J155"/>
    <mergeCell ref="I156:J156"/>
    <mergeCell ref="I157:J157"/>
    <mergeCell ref="I158:J158"/>
    <mergeCell ref="I159:J159"/>
    <mergeCell ref="I148:J148"/>
    <mergeCell ref="I149:J149"/>
    <mergeCell ref="I150:J150"/>
    <mergeCell ref="I151:J151"/>
    <mergeCell ref="I152:J152"/>
    <mergeCell ref="I153:J153"/>
    <mergeCell ref="I142:J142"/>
    <mergeCell ref="I143:J143"/>
    <mergeCell ref="I144:J144"/>
    <mergeCell ref="I145:J145"/>
    <mergeCell ref="I146:J146"/>
    <mergeCell ref="I147:J147"/>
    <mergeCell ref="I136:J136"/>
    <mergeCell ref="I137:J137"/>
    <mergeCell ref="I138:J138"/>
    <mergeCell ref="I139:J139"/>
    <mergeCell ref="I140:J140"/>
    <mergeCell ref="I141:J141"/>
    <mergeCell ref="I130:J130"/>
    <mergeCell ref="I131:J131"/>
    <mergeCell ref="I132:J132"/>
    <mergeCell ref="I133:J133"/>
    <mergeCell ref="I134:J134"/>
    <mergeCell ref="I135:J135"/>
    <mergeCell ref="I124:J124"/>
    <mergeCell ref="I125:J125"/>
    <mergeCell ref="I126:J126"/>
    <mergeCell ref="I127:J127"/>
    <mergeCell ref="I128:J128"/>
    <mergeCell ref="I129:J129"/>
    <mergeCell ref="I118:J118"/>
    <mergeCell ref="I119:J119"/>
    <mergeCell ref="I120:J120"/>
    <mergeCell ref="I121:J121"/>
    <mergeCell ref="I122:J122"/>
    <mergeCell ref="I123:J123"/>
    <mergeCell ref="I112:J112"/>
    <mergeCell ref="I113:J113"/>
    <mergeCell ref="I114:J114"/>
    <mergeCell ref="I115:J115"/>
    <mergeCell ref="I116:J116"/>
    <mergeCell ref="I117:J117"/>
    <mergeCell ref="I106:J106"/>
    <mergeCell ref="I107:J107"/>
    <mergeCell ref="I108:J108"/>
    <mergeCell ref="I109:J109"/>
    <mergeCell ref="I110:J110"/>
    <mergeCell ref="I111:J111"/>
    <mergeCell ref="I100:J100"/>
    <mergeCell ref="I101:J101"/>
    <mergeCell ref="I102:J102"/>
    <mergeCell ref="I103:J103"/>
    <mergeCell ref="I104:J104"/>
    <mergeCell ref="I105:J105"/>
    <mergeCell ref="H95:I95"/>
    <mergeCell ref="E96:F96"/>
    <mergeCell ref="H96:I96"/>
    <mergeCell ref="C97:H99"/>
    <mergeCell ref="I97:J97"/>
    <mergeCell ref="I98:J99"/>
    <mergeCell ref="E92:F92"/>
    <mergeCell ref="H92:I92"/>
    <mergeCell ref="E93:F93"/>
    <mergeCell ref="H93:I93"/>
    <mergeCell ref="E94:F94"/>
    <mergeCell ref="H94:I94"/>
    <mergeCell ref="D71:E71"/>
    <mergeCell ref="D72:E72"/>
    <mergeCell ref="C76:I76"/>
    <mergeCell ref="D77:E77"/>
    <mergeCell ref="D78:E78"/>
    <mergeCell ref="C89:G91"/>
    <mergeCell ref="H89:I89"/>
    <mergeCell ref="H90:I91"/>
    <mergeCell ref="D34:E34"/>
    <mergeCell ref="D38:E38"/>
    <mergeCell ref="D49:E49"/>
    <mergeCell ref="C66:I68"/>
    <mergeCell ref="D70:E70"/>
    <mergeCell ref="C5:H5"/>
    <mergeCell ref="C6:H6"/>
    <mergeCell ref="C7:D7"/>
    <mergeCell ref="C9:E11"/>
    <mergeCell ref="F9:G9"/>
    <mergeCell ref="H9:I9"/>
    <mergeCell ref="F10:G11"/>
    <mergeCell ref="H10:I11"/>
    <mergeCell ref="J66:J68"/>
    <mergeCell ref="C17:G17"/>
    <mergeCell ref="J17:K17"/>
    <mergeCell ref="F19:I19"/>
    <mergeCell ref="F21:I21"/>
    <mergeCell ref="J21:J22"/>
    <mergeCell ref="D23:E23"/>
    <mergeCell ref="C13:G15"/>
    <mergeCell ref="H13:I13"/>
    <mergeCell ref="J13:K14"/>
    <mergeCell ref="J15:K15"/>
    <mergeCell ref="C16:G16"/>
    <mergeCell ref="J16:K16"/>
  </mergeCells>
  <printOptions verticalCentered="1"/>
  <pageMargins left="3.937007874015748E-2" right="0.23622047244094491" top="0.15748031496062992" bottom="3.937007874015748E-2" header="0" footer="0"/>
  <pageSetup scale="75" fitToHeight="2" pageOrder="overThenDown" orientation="portrait" r:id="rId1"/>
  <headerFooter alignWithMargins="0"/>
  <rowBreaks count="1" manualBreakCount="1">
    <brk id="7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</vt:i4>
      </vt:variant>
    </vt:vector>
  </HeadingPairs>
  <TitlesOfParts>
    <vt:vector size="25" baseType="lpstr">
      <vt:lpstr>BANI</vt:lpstr>
      <vt:lpstr>HATO MAYOR</vt:lpstr>
      <vt:lpstr>SAN JUAN</vt:lpstr>
      <vt:lpstr>ELIAS PIÑA</vt:lpstr>
      <vt:lpstr>HIGUEY</vt:lpstr>
      <vt:lpstr>DPTO. LA VEGA</vt:lpstr>
      <vt:lpstr>SJO</vt:lpstr>
      <vt:lpstr>COTUI</vt:lpstr>
      <vt:lpstr>D.N</vt:lpstr>
      <vt:lpstr>MAO</vt:lpstr>
      <vt:lpstr>MONTE PLATA</vt:lpstr>
      <vt:lpstr>AZUA</vt:lpstr>
      <vt:lpstr>STGO</vt:lpstr>
      <vt:lpstr>SDO OESTE</vt:lpstr>
      <vt:lpstr>PEDERNALES</vt:lpstr>
      <vt:lpstr>PROVINCIA</vt:lpstr>
      <vt:lpstr>BONAO</vt:lpstr>
      <vt:lpstr>SAN CRISTOBAL</vt:lpstr>
      <vt:lpstr>ROMANA</vt:lpstr>
      <vt:lpstr>NEYBA</vt:lpstr>
      <vt:lpstr>PUERTO PLATA</vt:lpstr>
      <vt:lpstr>REPORTE ORDINARIO</vt:lpstr>
      <vt:lpstr>REPORTE</vt:lpstr>
      <vt:lpstr>'PUERTO PLATA'!Área_de_impresión</vt:lpstr>
      <vt:lpstr>REPORTE!Área_de_impresión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 Ramos</dc:creator>
  <cp:lastModifiedBy>Nahomy Willmore</cp:lastModifiedBy>
  <cp:lastPrinted>2018-04-09T19:46:59Z</cp:lastPrinted>
  <dcterms:created xsi:type="dcterms:W3CDTF">2003-09-25T18:59:50Z</dcterms:created>
  <dcterms:modified xsi:type="dcterms:W3CDTF">2019-11-18T15:11:07Z</dcterms:modified>
</cp:coreProperties>
</file>